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ml.chartshapes+xml"/>
  <Override PartName="/xl/charts/chart2.xml" ContentType="application/vnd.openxmlformats-officedocument.drawingml.chart+xml"/>
  <Override PartName="/xl/drawings/drawing9.xml" ContentType="application/vnd.openxmlformats-officedocument.drawingml.chartshapes+xml"/>
  <Override PartName="/xl/charts/chart3.xml" ContentType="application/vnd.openxmlformats-officedocument.drawingml.chart+xml"/>
  <Override PartName="/xl/drawings/drawing10.xml" ContentType="application/vnd.openxmlformats-officedocument.drawingml.chartshapes+xml"/>
  <Override PartName="/xl/charts/chart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ivotTables/pivotTable1.xml" ContentType="application/vnd.openxmlformats-officedocument.spreadsheetml.pivotTable+xml"/>
  <Override PartName="/xl/drawings/drawing15.xml" ContentType="application/vnd.openxmlformats-officedocument.drawing+xml"/>
  <Override PartName="/xl/slicers/slicer1.xml" ContentType="application/vnd.ms-excel.slicer+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ml.chartshapes+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ml.chartshapes+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ml.chartshapes+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ctrlProps/ctrlProp1.xml" ContentType="application/vnd.ms-excel.controlproperties+xml"/>
  <Override PartName="/xl/charts/chart15.xml" ContentType="application/vnd.openxmlformats-officedocument.drawingml.chart+xml"/>
  <Override PartName="/xl/drawings/drawing26.xml" ContentType="application/vnd.openxmlformats-officedocument.drawingml.chartshapes+xml"/>
  <Override PartName="/xl/charts/chart16.xml" ContentType="application/vnd.openxmlformats-officedocument.drawingml.chart+xml"/>
  <Override PartName="/xl/drawings/drawing27.xml" ContentType="application/vnd.openxmlformats-officedocument.drawingml.chartshapes+xml"/>
  <Override PartName="/xl/charts/chart17.xml" ContentType="application/vnd.openxmlformats-officedocument.drawingml.chart+xml"/>
  <Override PartName="/xl/drawings/drawing28.xml" ContentType="application/vnd.openxmlformats-officedocument.drawingml.chartshapes+xml"/>
  <Override PartName="/xl/charts/chart18.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19.xml" ContentType="application/vnd.openxmlformats-officedocument.drawingml.chart+xml"/>
  <Override PartName="/xl/drawings/drawing31.xml" ContentType="application/vnd.openxmlformats-officedocument.drawingml.chartshapes+xml"/>
  <Override PartName="/xl/charts/chart20.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charts/chart21.xml" ContentType="application/vnd.openxmlformats-officedocument.drawingml.chart+xml"/>
  <Override PartName="/xl/drawings/drawing34.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drawings/drawing35.xml" ContentType="application/vnd.openxmlformats-officedocument.drawingml.chartshapes+xml"/>
  <Override PartName="/xl/charts/chart24.xml" ContentType="application/vnd.openxmlformats-officedocument.drawingml.chart+xml"/>
  <Override PartName="/xl/drawings/drawing36.xml" ContentType="application/vnd.openxmlformats-officedocument.drawingml.chartshapes+xml"/>
  <Override PartName="/xl/charts/chart25.xml" ContentType="application/vnd.openxmlformats-officedocument.drawingml.chart+xml"/>
  <Override PartName="/xl/drawings/drawing37.xml" ContentType="application/vnd.openxmlformats-officedocument.drawingml.chartshapes+xml"/>
  <Override PartName="/xl/charts/chart26.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27.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eLivro" showPivotChartFilter="1"/>
  <mc:AlternateContent xmlns:mc="http://schemas.openxmlformats.org/markup-compatibility/2006">
    <mc:Choice Requires="x15">
      <x15ac:absPath xmlns:x15ac="http://schemas.microsoft.com/office/spreadsheetml/2010/11/ac" url="P:\G_EME_INFOESTAT\1_boletim_2019\8_Agosto\pdf_excel\"/>
    </mc:Choice>
  </mc:AlternateContent>
  <workbookProtection workbookAlgorithmName="SHA-512" workbookHashValue="ugTB6LVK00ujjC8RZpCJDOege42e/wbYtEPV6rFJQsN9OyobSOwAVadQjQvIa5bq6zupKjP3G1n+OLq19Fa6bg==" workbookSaltValue="Jwf5B2S4bH2G2+PGZmpMdg==" workbookSpinCount="100000" lockStructure="1"/>
  <bookViews>
    <workbookView xWindow="9570" yWindow="0" windowWidth="6330" windowHeight="10695" tabRatio="916"/>
  </bookViews>
  <sheets>
    <sheet name="capa" sheetId="873" r:id="rId1"/>
    <sheet name="introducao" sheetId="6" r:id="rId2"/>
    <sheet name="fontes" sheetId="7" r:id="rId3"/>
    <sheet name="6populacao1" sheetId="914" r:id="rId4"/>
    <sheet name="7empregoINE1" sheetId="915" r:id="rId5"/>
    <sheet name="8desemprego_INE1" sheetId="916" r:id="rId6"/>
    <sheet name="9lay_off" sheetId="487" r:id="rId7"/>
    <sheet name="10desemprego_IEFP" sheetId="800" r:id="rId8"/>
    <sheet name="11desemprego_IEFP" sheetId="801" r:id="rId9"/>
    <sheet name="12fp_anexo C" sheetId="703" r:id="rId10"/>
    <sheet name="13empresarial" sheetId="917" r:id="rId11"/>
    <sheet name="base" sheetId="918" state="hidden" r:id="rId12"/>
    <sheet name="14ganhos" sheetId="458" r:id="rId13"/>
    <sheet name="15salários" sheetId="502" r:id="rId14"/>
    <sheet name="16irct" sheetId="491" r:id="rId15"/>
    <sheet name="17acidentes" sheetId="919" r:id="rId16"/>
    <sheet name="18ssocial" sheetId="500" r:id="rId17"/>
    <sheet name="19ssocial" sheetId="859" r:id="rId18"/>
    <sheet name="20ssocial" sheetId="860" r:id="rId19"/>
    <sheet name="21destaque" sheetId="890" r:id="rId20"/>
    <sheet name="22destaque" sheetId="564" r:id="rId21"/>
    <sheet name="23conceito" sheetId="26" r:id="rId22"/>
    <sheet name="24conceito" sheetId="27" r:id="rId23"/>
    <sheet name="contracapa" sheetId="28" r:id="rId24"/>
  </sheets>
  <externalReferences>
    <externalReference r:id="rId25"/>
  </externalReferences>
  <definedNames>
    <definedName name="_xlnm._FilterDatabase" localSheetId="7" hidden="1">'10desemprego_IEFP'!$C$3:$Q$27</definedName>
    <definedName name="_xlnm._FilterDatabase" localSheetId="11" hidden="1">base!$A$10:$F$8002</definedName>
    <definedName name="acidentes" localSheetId="9">#REF!</definedName>
    <definedName name="acidentes" localSheetId="15">#REF!</definedName>
    <definedName name="acidentes" localSheetId="17">#REF!</definedName>
    <definedName name="acidentes" localSheetId="18">#REF!</definedName>
    <definedName name="acidentes" localSheetId="19">#REF!</definedName>
    <definedName name="acidentes" localSheetId="20">#REF!</definedName>
    <definedName name="acidentes" localSheetId="3">#REF!</definedName>
    <definedName name="acidentes">#REF!</definedName>
    <definedName name="_xlnm.Print_Area" localSheetId="7">'10desemprego_IEFP'!$A$1:$S$76</definedName>
    <definedName name="_xlnm.Print_Area" localSheetId="8">'11desemprego_IEFP'!$A$1:$S$51</definedName>
    <definedName name="_xlnm.Print_Area" localSheetId="9">'12fp_anexo C'!$A$1:$L$45</definedName>
    <definedName name="_xlnm.Print_Area" localSheetId="10">'13empresarial'!$A$1:$O$63</definedName>
    <definedName name="_xlnm.Print_Area" localSheetId="12">'14ganhos'!$A$1:$O$57</definedName>
    <definedName name="_xlnm.Print_Area" localSheetId="13">'15salários'!$A$1:$K$49</definedName>
    <definedName name="_xlnm.Print_Area" localSheetId="14">'16irct'!$A$1:$S$80</definedName>
    <definedName name="_xlnm.Print_Area" localSheetId="15">'17acidentes'!$A$1:$N$66</definedName>
    <definedName name="_xlnm.Print_Area" localSheetId="16">'18ssocial'!$A$1:$N$69</definedName>
    <definedName name="_xlnm.Print_Area" localSheetId="17">'19ssocial'!$A$1:$O$80</definedName>
    <definedName name="_xlnm.Print_Area" localSheetId="18">'20ssocial'!$A$1:$O$74</definedName>
    <definedName name="_xlnm.Print_Area" localSheetId="19">'21destaque'!$A$1:$S$73</definedName>
    <definedName name="_xlnm.Print_Area" localSheetId="20">'22destaque'!$A$1:$L$60</definedName>
    <definedName name="_xlnm.Print_Area" localSheetId="21">'23conceito'!$A$1:$AG$71</definedName>
    <definedName name="_xlnm.Print_Area" localSheetId="22">'24conceito'!$A$1:$AG$73</definedName>
    <definedName name="_xlnm.Print_Area" localSheetId="3">'6populacao1'!$A$1:$P$58</definedName>
    <definedName name="_xlnm.Print_Area" localSheetId="4">'7empregoINE1'!$A$1:$P$65</definedName>
    <definedName name="_xlnm.Print_Area" localSheetId="5">'8desemprego_INE1'!$A$1:$P$59</definedName>
    <definedName name="_xlnm.Print_Area" localSheetId="6">'9lay_off'!$A$1:$S$61</definedName>
    <definedName name="_xlnm.Print_Area" localSheetId="0">capa!$A$1:$L$61</definedName>
    <definedName name="_xlnm.Print_Area" localSheetId="23">contracapa!$A$1:$E$54</definedName>
    <definedName name="_xlnm.Print_Area" localSheetId="2">fontes!$A$1:$O$40</definedName>
    <definedName name="_xlnm.Print_Area" localSheetId="1">introducao!$A$1:$O$51</definedName>
    <definedName name="Bolas">INDEX(base!$I$4:$I$7, MATCH(base!$H$3,base!$H$4:$H$7,0))</definedName>
    <definedName name="Changes" localSheetId="9">#REF!</definedName>
    <definedName name="Changes" localSheetId="12">#REF!</definedName>
    <definedName name="Changes" localSheetId="13">#REF!</definedName>
    <definedName name="Changes" localSheetId="15">#REF!</definedName>
    <definedName name="Changes" localSheetId="17">#REF!</definedName>
    <definedName name="Changes" localSheetId="18">#REF!</definedName>
    <definedName name="Changes" localSheetId="19">#REF!</definedName>
    <definedName name="Changes" localSheetId="20">#REF!</definedName>
    <definedName name="Changes" localSheetId="3">#REF!</definedName>
    <definedName name="Changes">#REF!</definedName>
    <definedName name="Comments" localSheetId="9">#REF!</definedName>
    <definedName name="Comments" localSheetId="12">#REF!</definedName>
    <definedName name="Comments" localSheetId="13">#REF!</definedName>
    <definedName name="Comments" localSheetId="15">#REF!</definedName>
    <definedName name="Comments" localSheetId="17">#REF!</definedName>
    <definedName name="Comments" localSheetId="18">#REF!</definedName>
    <definedName name="Comments" localSheetId="19">#REF!</definedName>
    <definedName name="Comments" localSheetId="20">#REF!</definedName>
    <definedName name="Comments" localSheetId="3">#REF!</definedName>
    <definedName name="Comments">#REF!</definedName>
    <definedName name="Contact" localSheetId="9">#REF!</definedName>
    <definedName name="Contact" localSheetId="12">#REF!</definedName>
    <definedName name="Contact" localSheetId="13">#REF!</definedName>
    <definedName name="Contact" localSheetId="15">#REF!</definedName>
    <definedName name="Contact" localSheetId="17">#REF!</definedName>
    <definedName name="Contact" localSheetId="18">#REF!</definedName>
    <definedName name="Contact" localSheetId="19">#REF!</definedName>
    <definedName name="Contact" localSheetId="20">#REF!</definedName>
    <definedName name="Contact" localSheetId="3">#REF!</definedName>
    <definedName name="Contact">#REF!</definedName>
    <definedName name="Country" localSheetId="9">#REF!</definedName>
    <definedName name="Country" localSheetId="12">#REF!</definedName>
    <definedName name="Country" localSheetId="13">#REF!</definedName>
    <definedName name="Country" localSheetId="15">#REF!</definedName>
    <definedName name="Country" localSheetId="17">#REF!</definedName>
    <definedName name="Country" localSheetId="18">#REF!</definedName>
    <definedName name="Country" localSheetId="19">#REF!</definedName>
    <definedName name="Country" localSheetId="20">#REF!</definedName>
    <definedName name="Country" localSheetId="3">#REF!</definedName>
    <definedName name="Country">#REF!</definedName>
    <definedName name="CV_employed" localSheetId="9">#REF!</definedName>
    <definedName name="CV_employed" localSheetId="12">#REF!</definedName>
    <definedName name="CV_employed" localSheetId="13">#REF!</definedName>
    <definedName name="CV_employed" localSheetId="15">#REF!</definedName>
    <definedName name="CV_employed" localSheetId="17">#REF!</definedName>
    <definedName name="CV_employed" localSheetId="18">#REF!</definedName>
    <definedName name="CV_employed" localSheetId="19">#REF!</definedName>
    <definedName name="CV_employed" localSheetId="20">#REF!</definedName>
    <definedName name="CV_employed" localSheetId="3">#REF!</definedName>
    <definedName name="CV_employed">#REF!</definedName>
    <definedName name="CV_parttime" localSheetId="9">#REF!</definedName>
    <definedName name="CV_parttime" localSheetId="12">#REF!</definedName>
    <definedName name="CV_parttime" localSheetId="13">#REF!</definedName>
    <definedName name="CV_parttime" localSheetId="15">#REF!</definedName>
    <definedName name="CV_parttime" localSheetId="17">#REF!</definedName>
    <definedName name="CV_parttime" localSheetId="18">#REF!</definedName>
    <definedName name="CV_parttime" localSheetId="19">#REF!</definedName>
    <definedName name="CV_parttime" localSheetId="20">#REF!</definedName>
    <definedName name="CV_parttime" localSheetId="3">#REF!</definedName>
    <definedName name="CV_parttime">#REF!</definedName>
    <definedName name="CV_unemployed" localSheetId="9">#REF!</definedName>
    <definedName name="CV_unemployed" localSheetId="12">#REF!</definedName>
    <definedName name="CV_unemployed" localSheetId="13">#REF!</definedName>
    <definedName name="CV_unemployed" localSheetId="15">#REF!</definedName>
    <definedName name="CV_unemployed" localSheetId="17">#REF!</definedName>
    <definedName name="CV_unemployed" localSheetId="18">#REF!</definedName>
    <definedName name="CV_unemployed" localSheetId="19">#REF!</definedName>
    <definedName name="CV_unemployed" localSheetId="20">#REF!</definedName>
    <definedName name="CV_unemployed" localSheetId="3">#REF!</definedName>
    <definedName name="CV_unemployed">#REF!</definedName>
    <definedName name="CV_unemploymentRate" localSheetId="9">#REF!</definedName>
    <definedName name="CV_unemploymentRate" localSheetId="12">#REF!</definedName>
    <definedName name="CV_unemploymentRate" localSheetId="13">#REF!</definedName>
    <definedName name="CV_unemploymentRate" localSheetId="15">#REF!</definedName>
    <definedName name="CV_unemploymentRate" localSheetId="17">#REF!</definedName>
    <definedName name="CV_unemploymentRate" localSheetId="18">#REF!</definedName>
    <definedName name="CV_unemploymentRate" localSheetId="19">#REF!</definedName>
    <definedName name="CV_unemploymentRate" localSheetId="20">#REF!</definedName>
    <definedName name="CV_unemploymentRate" localSheetId="3">#REF!</definedName>
    <definedName name="CV_unemploymentRate">#REF!</definedName>
    <definedName name="CV_UsualHours" localSheetId="9">#REF!</definedName>
    <definedName name="CV_UsualHours" localSheetId="12">#REF!</definedName>
    <definedName name="CV_UsualHours" localSheetId="13">#REF!</definedName>
    <definedName name="CV_UsualHours" localSheetId="15">#REF!</definedName>
    <definedName name="CV_UsualHours" localSheetId="17">#REF!</definedName>
    <definedName name="CV_UsualHours" localSheetId="18">#REF!</definedName>
    <definedName name="CV_UsualHours" localSheetId="19">#REF!</definedName>
    <definedName name="CV_UsualHours" localSheetId="20">#REF!</definedName>
    <definedName name="CV_UsualHours" localSheetId="3">#REF!</definedName>
    <definedName name="CV_UsualHours">#REF!</definedName>
    <definedName name="dgalsjdgAD" localSheetId="9">#REF!</definedName>
    <definedName name="dgalsjdgAD" localSheetId="15">#REF!</definedName>
    <definedName name="dgalsjdgAD" localSheetId="17">#REF!</definedName>
    <definedName name="dgalsjdgAD" localSheetId="18">#REF!</definedName>
    <definedName name="dgalsjdgAD" localSheetId="19">#REF!</definedName>
    <definedName name="dgalsjdgAD" localSheetId="3">#REF!</definedName>
    <definedName name="dgalsjdgAD">#REF!</definedName>
    <definedName name="dsadsa" localSheetId="9">#REF!</definedName>
    <definedName name="dsadsa" localSheetId="13">#REF!</definedName>
    <definedName name="dsadsa" localSheetId="15">#REF!</definedName>
    <definedName name="dsadsa" localSheetId="17">#REF!</definedName>
    <definedName name="dsadsa" localSheetId="18">#REF!</definedName>
    <definedName name="dsadsa" localSheetId="19">#REF!</definedName>
    <definedName name="dsadsa" localSheetId="20">#REF!</definedName>
    <definedName name="dsadsa" localSheetId="3">#REF!</definedName>
    <definedName name="dsadsa">#REF!</definedName>
    <definedName name="email" localSheetId="9">#REF!</definedName>
    <definedName name="email" localSheetId="12">#REF!</definedName>
    <definedName name="email" localSheetId="13">#REF!</definedName>
    <definedName name="email" localSheetId="15">#REF!</definedName>
    <definedName name="email" localSheetId="17">#REF!</definedName>
    <definedName name="email" localSheetId="18">#REF!</definedName>
    <definedName name="email" localSheetId="19">#REF!</definedName>
    <definedName name="email" localSheetId="20">#REF!</definedName>
    <definedName name="email" localSheetId="3">#REF!</definedName>
    <definedName name="email">#REF!</definedName>
    <definedName name="hdbtrgs" localSheetId="9">#REF!</definedName>
    <definedName name="hdbtrgs" localSheetId="13">#REF!</definedName>
    <definedName name="hdbtrgs" localSheetId="15">#REF!</definedName>
    <definedName name="hdbtrgs" localSheetId="17">#REF!</definedName>
    <definedName name="hdbtrgs" localSheetId="18">#REF!</definedName>
    <definedName name="hdbtrgs" localSheetId="19">#REF!</definedName>
    <definedName name="hdbtrgs" localSheetId="20">#REF!</definedName>
    <definedName name="hdbtrgs" localSheetId="3">#REF!</definedName>
    <definedName name="hdbtrgs">#REF!</definedName>
    <definedName name="Limit_a_q" localSheetId="9">#REF!</definedName>
    <definedName name="Limit_a_q" localSheetId="12">#REF!</definedName>
    <definedName name="Limit_a_q" localSheetId="13">#REF!</definedName>
    <definedName name="Limit_a_q" localSheetId="15">#REF!</definedName>
    <definedName name="Limit_a_q" localSheetId="17">#REF!</definedName>
    <definedName name="Limit_a_q" localSheetId="18">#REF!</definedName>
    <definedName name="Limit_a_q" localSheetId="19">#REF!</definedName>
    <definedName name="Limit_a_q" localSheetId="20">#REF!</definedName>
    <definedName name="Limit_a_q" localSheetId="3">#REF!</definedName>
    <definedName name="Limit_a_q">#REF!</definedName>
    <definedName name="Limit_b_a" localSheetId="9">#REF!</definedName>
    <definedName name="Limit_b_a" localSheetId="12">#REF!</definedName>
    <definedName name="Limit_b_a" localSheetId="13">#REF!</definedName>
    <definedName name="Limit_b_a" localSheetId="15">#REF!</definedName>
    <definedName name="Limit_b_a" localSheetId="17">#REF!</definedName>
    <definedName name="Limit_b_a" localSheetId="18">#REF!</definedName>
    <definedName name="Limit_b_a" localSheetId="19">#REF!</definedName>
    <definedName name="Limit_b_a" localSheetId="20">#REF!</definedName>
    <definedName name="Limit_b_a" localSheetId="3">#REF!</definedName>
    <definedName name="Limit_b_a">#REF!</definedName>
    <definedName name="Limit_b_q" localSheetId="9">#REF!</definedName>
    <definedName name="Limit_b_q" localSheetId="12">#REF!</definedName>
    <definedName name="Limit_b_q" localSheetId="13">#REF!</definedName>
    <definedName name="Limit_b_q" localSheetId="15">#REF!</definedName>
    <definedName name="Limit_b_q" localSheetId="17">#REF!</definedName>
    <definedName name="Limit_b_q" localSheetId="18">#REF!</definedName>
    <definedName name="Limit_b_q" localSheetId="19">#REF!</definedName>
    <definedName name="Limit_b_q" localSheetId="20">#REF!</definedName>
    <definedName name="Limit_b_q" localSheetId="3">#REF!</definedName>
    <definedName name="Limit_b_q">#REF!</definedName>
    <definedName name="mySortCriteria">[1]Calculation!$E$7</definedName>
    <definedName name="NR_NonContacts" localSheetId="9">#REF!</definedName>
    <definedName name="NR_NonContacts" localSheetId="12">#REF!</definedName>
    <definedName name="NR_NonContacts" localSheetId="13">#REF!</definedName>
    <definedName name="NR_NonContacts" localSheetId="15">#REF!</definedName>
    <definedName name="NR_NonContacts" localSheetId="17">#REF!</definedName>
    <definedName name="NR_NonContacts" localSheetId="18">#REF!</definedName>
    <definedName name="NR_NonContacts" localSheetId="19">#REF!</definedName>
    <definedName name="NR_NonContacts" localSheetId="20">#REF!</definedName>
    <definedName name="NR_NonContacts" localSheetId="3">#REF!</definedName>
    <definedName name="NR_NonContacts">#REF!</definedName>
    <definedName name="NR_Other" localSheetId="9">#REF!</definedName>
    <definedName name="NR_Other" localSheetId="12">#REF!</definedName>
    <definedName name="NR_Other" localSheetId="13">#REF!</definedName>
    <definedName name="NR_Other" localSheetId="15">#REF!</definedName>
    <definedName name="NR_Other" localSheetId="17">#REF!</definedName>
    <definedName name="NR_Other" localSheetId="18">#REF!</definedName>
    <definedName name="NR_Other" localSheetId="19">#REF!</definedName>
    <definedName name="NR_Other" localSheetId="20">#REF!</definedName>
    <definedName name="NR_Other" localSheetId="3">#REF!</definedName>
    <definedName name="NR_Other">#REF!</definedName>
    <definedName name="NR_Refusals" localSheetId="9">#REF!</definedName>
    <definedName name="NR_Refusals" localSheetId="12">#REF!</definedName>
    <definedName name="NR_Refusals" localSheetId="13">#REF!</definedName>
    <definedName name="NR_Refusals" localSheetId="15">#REF!</definedName>
    <definedName name="NR_Refusals" localSheetId="17">#REF!</definedName>
    <definedName name="NR_Refusals" localSheetId="18">#REF!</definedName>
    <definedName name="NR_Refusals" localSheetId="19">#REF!</definedName>
    <definedName name="NR_Refusals" localSheetId="20">#REF!</definedName>
    <definedName name="NR_Refusals" localSheetId="3">#REF!</definedName>
    <definedName name="NR_Refusals">#REF!</definedName>
    <definedName name="NR_Total" localSheetId="9">#REF!</definedName>
    <definedName name="NR_Total" localSheetId="12">#REF!</definedName>
    <definedName name="NR_Total" localSheetId="13">#REF!</definedName>
    <definedName name="NR_Total" localSheetId="15">#REF!</definedName>
    <definedName name="NR_Total" localSheetId="17">#REF!</definedName>
    <definedName name="NR_Total" localSheetId="18">#REF!</definedName>
    <definedName name="NR_Total" localSheetId="19">#REF!</definedName>
    <definedName name="NR_Total" localSheetId="20">#REF!</definedName>
    <definedName name="NR_Total" localSheetId="3">#REF!</definedName>
    <definedName name="NR_Total">#REF!</definedName>
    <definedName name="Quarter" localSheetId="9">#REF!</definedName>
    <definedName name="Quarter" localSheetId="12">#REF!</definedName>
    <definedName name="Quarter" localSheetId="13">#REF!</definedName>
    <definedName name="Quarter" localSheetId="15">#REF!</definedName>
    <definedName name="Quarter" localSheetId="17">#REF!</definedName>
    <definedName name="Quarter" localSheetId="18">#REF!</definedName>
    <definedName name="Quarter" localSheetId="19">#REF!</definedName>
    <definedName name="Quarter" localSheetId="20">#REF!</definedName>
    <definedName name="Quarter" localSheetId="3">#REF!</definedName>
    <definedName name="Quarter">#REF!</definedName>
    <definedName name="SegmentaçãoDeDados_Distrito11">#N/A</definedName>
    <definedName name="SegmentaçãoDeDados_Variável11">#N/A</definedName>
    <definedName name="setas">INDEX(base!$B$1:$B$2,MATCH('13empresarial'!$L$23,base!$A$1:$A$2),0)</definedName>
    <definedName name="Telephone" localSheetId="9">#REF!</definedName>
    <definedName name="Telephone" localSheetId="12">#REF!</definedName>
    <definedName name="Telephone" localSheetId="13">#REF!</definedName>
    <definedName name="Telephone" localSheetId="15">#REF!</definedName>
    <definedName name="Telephone" localSheetId="17">#REF!</definedName>
    <definedName name="Telephone" localSheetId="18">#REF!</definedName>
    <definedName name="Telephone" localSheetId="19">#REF!</definedName>
    <definedName name="Telephone" localSheetId="20">#REF!</definedName>
    <definedName name="Telephone" localSheetId="3">#REF!</definedName>
    <definedName name="Telephone">#REF!</definedName>
    <definedName name="topo" localSheetId="0">capa!#REF!</definedName>
    <definedName name="ue" localSheetId="9">#REF!</definedName>
    <definedName name="ue" localSheetId="15">#REF!</definedName>
    <definedName name="ue" localSheetId="17">#REF!</definedName>
    <definedName name="ue" localSheetId="18">#REF!</definedName>
    <definedName name="ue" localSheetId="19">#REF!</definedName>
    <definedName name="ue" localSheetId="20">#REF!</definedName>
    <definedName name="ue" localSheetId="3">#REF!</definedName>
    <definedName name="ue">#REF!</definedName>
    <definedName name="valor_médio_de_jan.19">'18ssocial'!$K$6</definedName>
    <definedName name="valor_médio_de_jan.2019">'18ssocial'!$K$6</definedName>
    <definedName name="Year" localSheetId="9">#REF!</definedName>
    <definedName name="Year" localSheetId="12">#REF!</definedName>
    <definedName name="Year" localSheetId="13">#REF!</definedName>
    <definedName name="Year" localSheetId="15">#REF!</definedName>
    <definedName name="Year" localSheetId="17">#REF!</definedName>
    <definedName name="Year" localSheetId="18">#REF!</definedName>
    <definedName name="Year" localSheetId="19">#REF!</definedName>
    <definedName name="Year" localSheetId="20">#REF!</definedName>
    <definedName name="Year" localSheetId="3">#REF!</definedName>
    <definedName name="Year">#REF!</definedName>
    <definedName name="Z_5859C3A0_D6FB_40D9_B6C2_346CB5A63A0A_.wvu.Cols" localSheetId="7" hidden="1">'10desemprego_IEFP'!#REF!</definedName>
    <definedName name="Z_5859C3A0_D6FB_40D9_B6C2_346CB5A63A0A_.wvu.Cols" localSheetId="14" hidden="1">'16irct'!#REF!</definedName>
    <definedName name="Z_5859C3A0_D6FB_40D9_B6C2_346CB5A63A0A_.wvu.Cols" localSheetId="16" hidden="1">'18ssocial'!#REF!</definedName>
    <definedName name="Z_5859C3A0_D6FB_40D9_B6C2_346CB5A63A0A_.wvu.PrintArea" localSheetId="7" hidden="1">'10desemprego_IEFP'!$A$1:$S$76</definedName>
    <definedName name="Z_5859C3A0_D6FB_40D9_B6C2_346CB5A63A0A_.wvu.PrintArea" localSheetId="8" hidden="1">'11desemprego_IEFP'!$A$1:$S$51</definedName>
    <definedName name="Z_5859C3A0_D6FB_40D9_B6C2_346CB5A63A0A_.wvu.PrintArea" localSheetId="9" hidden="1">'12fp_anexo C'!$A$1:$L$45</definedName>
    <definedName name="Z_5859C3A0_D6FB_40D9_B6C2_346CB5A63A0A_.wvu.PrintArea" localSheetId="12" hidden="1">'14ganhos'!$A$1:$O$57</definedName>
    <definedName name="Z_5859C3A0_D6FB_40D9_B6C2_346CB5A63A0A_.wvu.PrintArea" localSheetId="13" hidden="1">'15salários'!$A$1:$K$49</definedName>
    <definedName name="Z_5859C3A0_D6FB_40D9_B6C2_346CB5A63A0A_.wvu.PrintArea" localSheetId="14" hidden="1">'16irct'!$A$1:$S$80</definedName>
    <definedName name="Z_5859C3A0_D6FB_40D9_B6C2_346CB5A63A0A_.wvu.PrintArea" localSheetId="16" hidden="1">'18ssocial'!$A$1:$N$69</definedName>
    <definedName name="Z_5859C3A0_D6FB_40D9_B6C2_346CB5A63A0A_.wvu.PrintArea" localSheetId="17" hidden="1">'19ssocial'!$A$1:$O$80</definedName>
    <definedName name="Z_5859C3A0_D6FB_40D9_B6C2_346CB5A63A0A_.wvu.PrintArea" localSheetId="19" hidden="1">'21destaque'!$A$1:$S$73</definedName>
    <definedName name="Z_5859C3A0_D6FB_40D9_B6C2_346CB5A63A0A_.wvu.PrintArea" localSheetId="21" hidden="1">'23conceito'!$A$1:$AG$71</definedName>
    <definedName name="Z_5859C3A0_D6FB_40D9_B6C2_346CB5A63A0A_.wvu.PrintArea" localSheetId="22" hidden="1">'24conceito'!$A$1:$AG$73</definedName>
    <definedName name="Z_5859C3A0_D6FB_40D9_B6C2_346CB5A63A0A_.wvu.PrintArea" localSheetId="3" hidden="1">'6populacao1'!$A$1:$P$58</definedName>
    <definedName name="Z_5859C3A0_D6FB_40D9_B6C2_346CB5A63A0A_.wvu.PrintArea" localSheetId="4" hidden="1">'7empregoINE1'!$A$1:$P$65</definedName>
    <definedName name="Z_5859C3A0_D6FB_40D9_B6C2_346CB5A63A0A_.wvu.PrintArea" localSheetId="5" hidden="1">'8desemprego_INE1'!$A$1:$P$59</definedName>
    <definedName name="Z_5859C3A0_D6FB_40D9_B6C2_346CB5A63A0A_.wvu.PrintArea" localSheetId="6" hidden="1">'9lay_off'!$A$1:$S$61</definedName>
    <definedName name="Z_5859C3A0_D6FB_40D9_B6C2_346CB5A63A0A_.wvu.PrintArea" localSheetId="0" hidden="1">capa!$A$1:$L$61</definedName>
    <definedName name="Z_5859C3A0_D6FB_40D9_B6C2_346CB5A63A0A_.wvu.PrintArea" localSheetId="23" hidden="1">contracapa!$A$1:$E$54</definedName>
    <definedName name="Z_5859C3A0_D6FB_40D9_B6C2_346CB5A63A0A_.wvu.PrintArea" localSheetId="2" hidden="1">fontes!$A$1:$O$40</definedName>
    <definedName name="Z_5859C3A0_D6FB_40D9_B6C2_346CB5A63A0A_.wvu.PrintArea" localSheetId="1" hidden="1">introducao!$A$1:$O$51</definedName>
    <definedName name="Z_5859C3A0_D6FB_40D9_B6C2_346CB5A63A0A_.wvu.Rows" localSheetId="7" hidden="1">'10desemprego_IEFP'!$21:$21,'10desemprego_IEFP'!$48:$48,'10desemprego_IEFP'!$58:$64</definedName>
    <definedName name="Z_5859C3A0_D6FB_40D9_B6C2_346CB5A63A0A_.wvu.Rows" localSheetId="8" hidden="1">'11desemprego_IEFP'!#REF!,'11desemprego_IEFP'!#REF!</definedName>
    <definedName name="Z_5859C3A0_D6FB_40D9_B6C2_346CB5A63A0A_.wvu.Rows" localSheetId="9" hidden="1">'12fp_anexo C'!#REF!,'12fp_anexo C'!#REF!</definedName>
    <definedName name="Z_5859C3A0_D6FB_40D9_B6C2_346CB5A63A0A_.wvu.Rows" localSheetId="12" hidden="1">'14ganhos'!#REF!</definedName>
    <definedName name="Z_5859C3A0_D6FB_40D9_B6C2_346CB5A63A0A_.wvu.Rows" localSheetId="13" hidden="1">'15salários'!$29:$30,'15salários'!#REF!</definedName>
    <definedName name="Z_5859C3A0_D6FB_40D9_B6C2_346CB5A63A0A_.wvu.Rows" localSheetId="14" hidden="1">'16irct'!#REF!</definedName>
    <definedName name="Z_5859C3A0_D6FB_40D9_B6C2_346CB5A63A0A_.wvu.Rows" localSheetId="16" hidden="1">'18ssocial'!$31:$31</definedName>
    <definedName name="Z_5859C3A0_D6FB_40D9_B6C2_346CB5A63A0A_.wvu.Rows" localSheetId="17" hidden="1">'19ssocial'!#REF!</definedName>
    <definedName name="Z_5859C3A0_D6FB_40D9_B6C2_346CB5A63A0A_.wvu.Rows" localSheetId="19" hidden="1">'21destaque'!#REF!,'21destaque'!#REF!</definedName>
    <definedName name="Z_5859C3A0_D6FB_40D9_B6C2_346CB5A63A0A_.wvu.Rows" localSheetId="21" hidden="1">'23conceito'!#REF!</definedName>
    <definedName name="Z_5859C3A0_D6FB_40D9_B6C2_346CB5A63A0A_.wvu.Rows" localSheetId="22" hidden="1">'24conceito'!$8:$9</definedName>
    <definedName name="Z_5859C3A0_D6FB_40D9_B6C2_346CB5A63A0A_.wvu.Rows" localSheetId="3" hidden="1">'6populacao1'!#REF!,'6populacao1'!#REF!,'6populacao1'!#REF!</definedName>
    <definedName name="Z_5859C3A0_D6FB_40D9_B6C2_346CB5A63A0A_.wvu.Rows" localSheetId="6" hidden="1">'9lay_off'!#REF!,'9lay_off'!#REF!,'9lay_off'!#REF!</definedName>
    <definedName name="Z_87E9DA1B_1CEB_458D_87A5_C4E38BAE485A_.wvu.Cols" localSheetId="7" hidden="1">'10desemprego_IEFP'!#REF!</definedName>
    <definedName name="Z_87E9DA1B_1CEB_458D_87A5_C4E38BAE485A_.wvu.Cols" localSheetId="14" hidden="1">'16irct'!#REF!</definedName>
    <definedName name="Z_87E9DA1B_1CEB_458D_87A5_C4E38BAE485A_.wvu.Cols" localSheetId="16" hidden="1">'18ssocial'!#REF!</definedName>
    <definedName name="Z_87E9DA1B_1CEB_458D_87A5_C4E38BAE485A_.wvu.PrintArea" localSheetId="7" hidden="1">'10desemprego_IEFP'!$A$1:$S$76</definedName>
    <definedName name="Z_87E9DA1B_1CEB_458D_87A5_C4E38BAE485A_.wvu.PrintArea" localSheetId="8" hidden="1">'11desemprego_IEFP'!$A$1:$S$51</definedName>
    <definedName name="Z_87E9DA1B_1CEB_458D_87A5_C4E38BAE485A_.wvu.PrintArea" localSheetId="9" hidden="1">'12fp_anexo C'!$A$1:$L$45</definedName>
    <definedName name="Z_87E9DA1B_1CEB_458D_87A5_C4E38BAE485A_.wvu.PrintArea" localSheetId="12" hidden="1">'14ganhos'!$A$1:$O$57</definedName>
    <definedName name="Z_87E9DA1B_1CEB_458D_87A5_C4E38BAE485A_.wvu.PrintArea" localSheetId="13" hidden="1">'15salários'!$A$1:$K$49</definedName>
    <definedName name="Z_87E9DA1B_1CEB_458D_87A5_C4E38BAE485A_.wvu.PrintArea" localSheetId="14" hidden="1">'16irct'!$A$1:$S$80</definedName>
    <definedName name="Z_87E9DA1B_1CEB_458D_87A5_C4E38BAE485A_.wvu.PrintArea" localSheetId="16" hidden="1">'18ssocial'!$A$1:$N$69</definedName>
    <definedName name="Z_87E9DA1B_1CEB_458D_87A5_C4E38BAE485A_.wvu.PrintArea" localSheetId="17" hidden="1">'19ssocial'!$A$1:$O$80</definedName>
    <definedName name="Z_87E9DA1B_1CEB_458D_87A5_C4E38BAE485A_.wvu.PrintArea" localSheetId="19" hidden="1">'21destaque'!$A$1:$S$73</definedName>
    <definedName name="Z_87E9DA1B_1CEB_458D_87A5_C4E38BAE485A_.wvu.PrintArea" localSheetId="21" hidden="1">'23conceito'!$A$1:$AG$71</definedName>
    <definedName name="Z_87E9DA1B_1CEB_458D_87A5_C4E38BAE485A_.wvu.PrintArea" localSheetId="22" hidden="1">'24conceito'!$A$1:$AG$73</definedName>
    <definedName name="Z_87E9DA1B_1CEB_458D_87A5_C4E38BAE485A_.wvu.PrintArea" localSheetId="3" hidden="1">'6populacao1'!$A$1:$P$58</definedName>
    <definedName name="Z_87E9DA1B_1CEB_458D_87A5_C4E38BAE485A_.wvu.PrintArea" localSheetId="4" hidden="1">'7empregoINE1'!$A$1:$P$65</definedName>
    <definedName name="Z_87E9DA1B_1CEB_458D_87A5_C4E38BAE485A_.wvu.PrintArea" localSheetId="5" hidden="1">'8desemprego_INE1'!$A$1:$P$59</definedName>
    <definedName name="Z_87E9DA1B_1CEB_458D_87A5_C4E38BAE485A_.wvu.PrintArea" localSheetId="6" hidden="1">'9lay_off'!$A$1:$S$61</definedName>
    <definedName name="Z_87E9DA1B_1CEB_458D_87A5_C4E38BAE485A_.wvu.PrintArea" localSheetId="0" hidden="1">capa!$A$1:$L$61</definedName>
    <definedName name="Z_87E9DA1B_1CEB_458D_87A5_C4E38BAE485A_.wvu.PrintArea" localSheetId="23" hidden="1">contracapa!$A$1:$E$54</definedName>
    <definedName name="Z_87E9DA1B_1CEB_458D_87A5_C4E38BAE485A_.wvu.PrintArea" localSheetId="2" hidden="1">fontes!$A$1:$O$40</definedName>
    <definedName name="Z_87E9DA1B_1CEB_458D_87A5_C4E38BAE485A_.wvu.PrintArea" localSheetId="1" hidden="1">introducao!$A$1:$O$51</definedName>
    <definedName name="Z_87E9DA1B_1CEB_458D_87A5_C4E38BAE485A_.wvu.Rows" localSheetId="7" hidden="1">'10desemprego_IEFP'!$21:$21,'10desemprego_IEFP'!$48:$48,'10desemprego_IEFP'!$58:$64</definedName>
    <definedName name="Z_87E9DA1B_1CEB_458D_87A5_C4E38BAE485A_.wvu.Rows" localSheetId="8" hidden="1">'11desemprego_IEFP'!#REF!,'11desemprego_IEFP'!#REF!</definedName>
    <definedName name="Z_87E9DA1B_1CEB_458D_87A5_C4E38BAE485A_.wvu.Rows" localSheetId="9" hidden="1">'12fp_anexo C'!#REF!,'12fp_anexo C'!#REF!</definedName>
    <definedName name="Z_87E9DA1B_1CEB_458D_87A5_C4E38BAE485A_.wvu.Rows" localSheetId="12" hidden="1">'14ganhos'!#REF!</definedName>
    <definedName name="Z_87E9DA1B_1CEB_458D_87A5_C4E38BAE485A_.wvu.Rows" localSheetId="13" hidden="1">'15salários'!$29:$30,'15salários'!#REF!</definedName>
    <definedName name="Z_87E9DA1B_1CEB_458D_87A5_C4E38BAE485A_.wvu.Rows" localSheetId="14" hidden="1">'16irct'!#REF!</definedName>
    <definedName name="Z_87E9DA1B_1CEB_458D_87A5_C4E38BAE485A_.wvu.Rows" localSheetId="16" hidden="1">'18ssocial'!$31:$31</definedName>
    <definedName name="Z_87E9DA1B_1CEB_458D_87A5_C4E38BAE485A_.wvu.Rows" localSheetId="17" hidden="1">'19ssocial'!#REF!</definedName>
    <definedName name="Z_87E9DA1B_1CEB_458D_87A5_C4E38BAE485A_.wvu.Rows" localSheetId="19" hidden="1">'21destaque'!#REF!,'21destaque'!#REF!</definedName>
    <definedName name="Z_87E9DA1B_1CEB_458D_87A5_C4E38BAE485A_.wvu.Rows" localSheetId="21" hidden="1">'23conceito'!#REF!</definedName>
    <definedName name="Z_87E9DA1B_1CEB_458D_87A5_C4E38BAE485A_.wvu.Rows" localSheetId="22" hidden="1">'24conceito'!$8:$9</definedName>
    <definedName name="Z_87E9DA1B_1CEB_458D_87A5_C4E38BAE485A_.wvu.Rows" localSheetId="3" hidden="1">'6populacao1'!#REF!,'6populacao1'!#REF!,'6populacao1'!#REF!</definedName>
    <definedName name="Z_87E9DA1B_1CEB_458D_87A5_C4E38BAE485A_.wvu.Rows" localSheetId="4" hidden="1">'7empregoINE1'!#REF!,'7empregoINE1'!#REF!</definedName>
    <definedName name="Z_87E9DA1B_1CEB_458D_87A5_C4E38BAE485A_.wvu.Rows" localSheetId="5" hidden="1">'8desemprego_INE1'!$36:$36,'8desemprego_INE1'!#REF!,'8desemprego_INE1'!#REF!,'8desemprego_INE1'!#REF!</definedName>
    <definedName name="Z_87E9DA1B_1CEB_458D_87A5_C4E38BAE485A_.wvu.Rows" localSheetId="6" hidden="1">'9lay_off'!#REF!,'9lay_off'!#REF!,'9lay_off'!#REF!</definedName>
    <definedName name="Z_D8E90C30_C61D_40A7_989F_8651AA8E91E2_.wvu.Cols" localSheetId="14" hidden="1">'16irct'!#REF!</definedName>
    <definedName name="Z_D8E90C30_C61D_40A7_989F_8651AA8E91E2_.wvu.Cols" localSheetId="16" hidden="1">'18ssocial'!#REF!</definedName>
    <definedName name="Z_D8E90C30_C61D_40A7_989F_8651AA8E91E2_.wvu.PrintArea" localSheetId="7" hidden="1">'10desemprego_IEFP'!$A$1:$S$76</definedName>
    <definedName name="Z_D8E90C30_C61D_40A7_989F_8651AA8E91E2_.wvu.PrintArea" localSheetId="8" hidden="1">'11desemprego_IEFP'!$A$1:$S$51</definedName>
    <definedName name="Z_D8E90C30_C61D_40A7_989F_8651AA8E91E2_.wvu.PrintArea" localSheetId="9" hidden="1">'12fp_anexo C'!$A$1:$L$45</definedName>
    <definedName name="Z_D8E90C30_C61D_40A7_989F_8651AA8E91E2_.wvu.PrintArea" localSheetId="12" hidden="1">'14ganhos'!$A$1:$O$57</definedName>
    <definedName name="Z_D8E90C30_C61D_40A7_989F_8651AA8E91E2_.wvu.PrintArea" localSheetId="13" hidden="1">'15salários'!$A$1:$K$49</definedName>
    <definedName name="Z_D8E90C30_C61D_40A7_989F_8651AA8E91E2_.wvu.PrintArea" localSheetId="14" hidden="1">'16irct'!$A$1:$S$80</definedName>
    <definedName name="Z_D8E90C30_C61D_40A7_989F_8651AA8E91E2_.wvu.PrintArea" localSheetId="16" hidden="1">'18ssocial'!$A$1:$N$69</definedName>
    <definedName name="Z_D8E90C30_C61D_40A7_989F_8651AA8E91E2_.wvu.PrintArea" localSheetId="17" hidden="1">'19ssocial'!$A$1:$O$80</definedName>
    <definedName name="Z_D8E90C30_C61D_40A7_989F_8651AA8E91E2_.wvu.PrintArea" localSheetId="19" hidden="1">'21destaque'!$A$1:$S$73</definedName>
    <definedName name="Z_D8E90C30_C61D_40A7_989F_8651AA8E91E2_.wvu.PrintArea" localSheetId="21" hidden="1">'23conceito'!$A$1:$AG$71</definedName>
    <definedName name="Z_D8E90C30_C61D_40A7_989F_8651AA8E91E2_.wvu.PrintArea" localSheetId="22" hidden="1">'24conceito'!$A$1:$AG$73</definedName>
    <definedName name="Z_D8E90C30_C61D_40A7_989F_8651AA8E91E2_.wvu.PrintArea" localSheetId="3" hidden="1">'6populacao1'!$A$1:$P$58</definedName>
    <definedName name="Z_D8E90C30_C61D_40A7_989F_8651AA8E91E2_.wvu.PrintArea" localSheetId="4" hidden="1">'7empregoINE1'!$A$1:$P$65</definedName>
    <definedName name="Z_D8E90C30_C61D_40A7_989F_8651AA8E91E2_.wvu.PrintArea" localSheetId="5" hidden="1">'8desemprego_INE1'!$A$1:$P$59</definedName>
    <definedName name="Z_D8E90C30_C61D_40A7_989F_8651AA8E91E2_.wvu.PrintArea" localSheetId="6" hidden="1">'9lay_off'!$A$1:$S$61</definedName>
    <definedName name="Z_D8E90C30_C61D_40A7_989F_8651AA8E91E2_.wvu.PrintArea" localSheetId="0" hidden="1">capa!$A$1:$L$61</definedName>
    <definedName name="Z_D8E90C30_C61D_40A7_989F_8651AA8E91E2_.wvu.PrintArea" localSheetId="23" hidden="1">contracapa!$A$1:$E$54</definedName>
    <definedName name="Z_D8E90C30_C61D_40A7_989F_8651AA8E91E2_.wvu.PrintArea" localSheetId="2" hidden="1">fontes!$A$1:$O$40</definedName>
    <definedName name="Z_D8E90C30_C61D_40A7_989F_8651AA8E91E2_.wvu.PrintArea" localSheetId="1" hidden="1">introducao!$A$1:$O$51</definedName>
    <definedName name="Z_D8E90C30_C61D_40A7_989F_8651AA8E91E2_.wvu.Rows" localSheetId="8" hidden="1">'11desemprego_IEFP'!#REF!,'11desemprego_IEFP'!#REF!</definedName>
    <definedName name="Z_D8E90C30_C61D_40A7_989F_8651AA8E91E2_.wvu.Rows" localSheetId="9" hidden="1">'12fp_anexo C'!#REF!,'12fp_anexo C'!#REF!</definedName>
    <definedName name="Z_D8E90C30_C61D_40A7_989F_8651AA8E91E2_.wvu.Rows" localSheetId="12" hidden="1">'14ganhos'!#REF!</definedName>
    <definedName name="Z_D8E90C30_C61D_40A7_989F_8651AA8E91E2_.wvu.Rows" localSheetId="13" hidden="1">'15salários'!$29:$30,'15salários'!#REF!</definedName>
    <definedName name="Z_D8E90C30_C61D_40A7_989F_8651AA8E91E2_.wvu.Rows" localSheetId="14" hidden="1">'16irct'!#REF!</definedName>
    <definedName name="Z_D8E90C30_C61D_40A7_989F_8651AA8E91E2_.wvu.Rows" localSheetId="16" hidden="1">'18ssocial'!$31:$31</definedName>
    <definedName name="Z_D8E90C30_C61D_40A7_989F_8651AA8E91E2_.wvu.Rows" localSheetId="17" hidden="1">'19ssocial'!#REF!</definedName>
    <definedName name="Z_D8E90C30_C61D_40A7_989F_8651AA8E91E2_.wvu.Rows" localSheetId="19" hidden="1">'21destaque'!#REF!,'21destaque'!#REF!</definedName>
    <definedName name="Z_D8E90C30_C61D_40A7_989F_8651AA8E91E2_.wvu.Rows" localSheetId="21" hidden="1">'23conceito'!#REF!</definedName>
    <definedName name="Z_D8E90C30_C61D_40A7_989F_8651AA8E91E2_.wvu.Rows" localSheetId="22" hidden="1">'24conceito'!$8:$9</definedName>
    <definedName name="Z_D8E90C30_C61D_40A7_989F_8651AA8E91E2_.wvu.Rows" localSheetId="3" hidden="1">'6populacao1'!#REF!,'6populacao1'!#REF!,'6populacao1'!$30:$55,'6populacao1'!#REF!</definedName>
    <definedName name="Z_D8E90C30_C61D_40A7_989F_8651AA8E91E2_.wvu.Rows" localSheetId="4" hidden="1">'7empregoINE1'!#REF!,'7empregoINE1'!#REF!</definedName>
    <definedName name="Z_D8E90C30_C61D_40A7_989F_8651AA8E91E2_.wvu.Rows" localSheetId="6" hidden="1">'9lay_off'!#REF!,'9lay_off'!#REF!,'9lay_off'!#REF!</definedName>
  </definedNames>
  <calcPr calcId="162913"/>
  <customWorkbookViews>
    <customWorkbookView name="Carla.Lopes - Vista pessoal" guid="{D8E90C30-C61D-40A7-989F-8651AA8E91E2}" mergeInterval="0" personalView="1" maximized="1" xWindow="1" yWindow="1" windowWidth="1436" windowHeight="636" tabRatio="792" activeSheetId="22"/>
    <customWorkbookView name="Teresa Feliciano - Vista pessoal" guid="{5859C3A0-D6FB-40D9-B6C2-346CB5A63A0A}" mergeInterval="0" personalView="1" maximized="1" xWindow="1" yWindow="1" windowWidth="1276" windowHeight="752" tabRatio="551" activeSheetId="20"/>
    <customWorkbookView name="Joana.Matos - Vista pessoal" guid="{87E9DA1B-1CEB-458D-87A5-C4E38BAE485A}" mergeInterval="0" personalView="1" maximized="1" xWindow="1" yWindow="1" windowWidth="1276" windowHeight="752" tabRatio="551" activeSheetId="16"/>
  </customWorkbookViews>
  <pivotCaches>
    <pivotCache cacheId="0" r:id="rId26"/>
  </pivotCaches>
  <fileRecoveryPr autoRecover="0"/>
  <extLst>
    <ext xmlns:x14="http://schemas.microsoft.com/office/spreadsheetml/2009/9/main" uri="{BBE1A952-AA13-448e-AADC-164F8A28A991}">
      <x14:slicerCaches>
        <x14:slicerCache r:id="rId27"/>
        <x14:slicerCache r:id="rId28"/>
      </x14:slicerCaches>
    </ext>
    <ext xmlns:x14="http://schemas.microsoft.com/office/spreadsheetml/2009/9/main" uri="{79F54976-1DA5-4618-B147-4CDE4B953A38}">
      <x14:workbookPr/>
    </ext>
  </extLst>
</workbook>
</file>

<file path=xl/calcChain.xml><?xml version="1.0" encoding="utf-8"?>
<calcChain xmlns="http://schemas.openxmlformats.org/spreadsheetml/2006/main">
  <c r="H7111" i="918" l="1"/>
  <c r="H7110" i="918"/>
  <c r="H7109" i="918"/>
  <c r="H7108" i="918"/>
  <c r="H7107" i="918"/>
  <c r="H7106" i="918"/>
  <c r="H7105" i="918"/>
  <c r="H7104" i="918"/>
  <c r="H7103" i="918"/>
  <c r="H7102" i="918"/>
  <c r="H7101" i="918"/>
  <c r="H7100" i="918"/>
  <c r="H7099" i="918"/>
  <c r="H7098" i="918"/>
  <c r="H7097" i="918"/>
  <c r="H7096" i="918"/>
  <c r="H7095" i="918"/>
  <c r="H7094" i="918"/>
  <c r="H7093" i="918"/>
  <c r="H7092" i="918"/>
  <c r="H7091" i="918"/>
  <c r="H7090" i="918"/>
  <c r="H7089" i="918"/>
  <c r="H7088" i="918"/>
  <c r="H7087" i="918"/>
  <c r="H7086" i="918"/>
  <c r="H7085" i="918"/>
  <c r="H7084" i="918"/>
  <c r="H7083" i="918"/>
  <c r="H7082" i="918"/>
  <c r="H7081" i="918"/>
  <c r="H7080" i="918"/>
  <c r="H7079" i="918"/>
  <c r="H7078" i="918"/>
  <c r="H7077" i="918"/>
  <c r="H7076" i="918"/>
  <c r="H7075" i="918"/>
  <c r="H7074" i="918"/>
  <c r="H7073" i="918"/>
  <c r="H7072" i="918"/>
  <c r="H7071" i="918"/>
  <c r="H7070" i="918"/>
  <c r="H7069" i="918"/>
  <c r="H7068" i="918"/>
  <c r="H7067" i="918"/>
  <c r="H7066" i="918"/>
  <c r="H7065" i="918"/>
  <c r="H7064" i="918"/>
  <c r="H7063" i="918"/>
  <c r="H7062" i="918"/>
  <c r="H7061" i="918"/>
  <c r="H7060" i="918"/>
  <c r="H7059" i="918"/>
  <c r="H7058" i="918"/>
  <c r="H7057" i="918"/>
  <c r="H7056" i="918"/>
  <c r="H7055" i="918"/>
  <c r="H7054" i="918"/>
  <c r="H7053" i="918"/>
  <c r="H7052" i="918"/>
  <c r="H7051" i="918"/>
  <c r="H7050" i="918"/>
  <c r="H7049" i="918"/>
  <c r="H7048" i="918"/>
  <c r="H7047" i="918"/>
  <c r="H7046" i="918"/>
  <c r="H7045" i="918"/>
  <c r="H7044" i="918"/>
  <c r="H7043" i="918"/>
  <c r="H7042" i="918"/>
  <c r="H7041" i="918"/>
  <c r="H7040" i="918"/>
  <c r="H7039" i="918"/>
  <c r="H7038" i="918"/>
  <c r="H7037" i="918"/>
  <c r="H7036" i="918"/>
  <c r="H7035" i="918"/>
  <c r="H7034" i="918"/>
  <c r="H7033" i="918"/>
  <c r="H7032" i="918"/>
  <c r="H7031" i="918"/>
  <c r="H7030" i="918"/>
  <c r="H7029" i="918"/>
  <c r="H7028" i="918"/>
  <c r="H7027" i="918"/>
  <c r="H7026" i="918"/>
  <c r="H7025" i="918"/>
  <c r="H7024" i="918"/>
  <c r="H7023" i="918"/>
  <c r="H7022" i="918"/>
  <c r="H7021" i="918"/>
  <c r="H7020" i="918"/>
  <c r="H7019" i="918"/>
  <c r="H7018" i="918"/>
  <c r="H7017" i="918"/>
  <c r="H7016" i="918"/>
  <c r="H7015" i="918"/>
  <c r="H7014" i="918"/>
  <c r="H7013" i="918"/>
  <c r="H7012" i="918"/>
  <c r="H7011" i="918"/>
  <c r="H7010" i="918"/>
  <c r="H7009" i="918"/>
  <c r="H7008" i="918"/>
  <c r="H7007" i="918"/>
  <c r="H7006" i="918"/>
  <c r="H7005" i="918"/>
  <c r="H7004" i="918"/>
  <c r="H7003" i="918"/>
  <c r="H7002" i="918"/>
  <c r="H7001" i="918"/>
  <c r="H7000" i="918"/>
  <c r="H6999" i="918"/>
  <c r="H6998" i="918"/>
  <c r="H6997" i="918"/>
  <c r="H6996" i="918"/>
  <c r="H6995" i="918"/>
  <c r="H6994" i="918"/>
  <c r="H6993" i="918"/>
  <c r="H6992" i="918"/>
  <c r="H6991" i="918"/>
  <c r="H6990" i="918"/>
  <c r="H6989" i="918"/>
  <c r="H6988" i="918"/>
  <c r="H6987" i="918"/>
  <c r="H6986" i="918"/>
  <c r="H6985" i="918"/>
  <c r="H6984" i="918"/>
  <c r="H6983" i="918"/>
  <c r="H6982" i="918"/>
  <c r="H6981" i="918"/>
  <c r="H6980" i="918"/>
  <c r="H6979" i="918"/>
  <c r="H6978" i="918"/>
  <c r="H6977" i="918"/>
  <c r="H6976" i="918"/>
  <c r="H6975" i="918"/>
  <c r="H6974" i="918"/>
  <c r="H6973" i="918"/>
  <c r="H6972" i="918"/>
  <c r="H6971" i="918"/>
  <c r="H6970" i="918"/>
  <c r="H6969" i="918"/>
  <c r="H6968" i="918"/>
  <c r="H6967" i="918"/>
  <c r="H6966" i="918"/>
  <c r="H6965" i="918"/>
  <c r="H6964" i="918"/>
  <c r="H6963" i="918"/>
  <c r="H6962" i="918"/>
  <c r="H6961" i="918"/>
  <c r="H6960" i="918"/>
  <c r="H6959" i="918"/>
  <c r="H6958" i="918"/>
  <c r="H6957" i="918"/>
  <c r="H6956" i="918"/>
  <c r="H6955" i="918"/>
  <c r="H6954" i="918"/>
  <c r="H6953" i="918"/>
  <c r="H6952" i="918"/>
  <c r="H6951" i="918"/>
  <c r="H6950" i="918"/>
  <c r="H6949" i="918"/>
  <c r="H6948" i="918"/>
  <c r="H6947" i="918"/>
  <c r="H6946" i="918"/>
  <c r="H6945" i="918"/>
  <c r="H6944" i="918"/>
  <c r="H6943" i="918"/>
  <c r="H6942" i="918"/>
  <c r="H6941" i="918"/>
  <c r="H6940" i="918"/>
  <c r="H6939" i="918"/>
  <c r="H6938" i="918"/>
  <c r="H6937" i="918"/>
  <c r="H6936" i="918"/>
  <c r="H6935" i="918"/>
  <c r="H6934" i="918"/>
  <c r="H6933" i="918"/>
  <c r="H6932" i="918"/>
  <c r="H6931" i="918"/>
  <c r="H6930" i="918"/>
  <c r="H6929" i="918"/>
  <c r="H6928" i="918"/>
  <c r="H6927" i="918"/>
  <c r="H6926" i="918"/>
  <c r="H6925" i="918"/>
  <c r="H6924" i="918"/>
  <c r="H6923" i="918"/>
  <c r="H6922" i="918"/>
  <c r="H6921" i="918"/>
  <c r="H6920" i="918"/>
  <c r="H6919" i="918"/>
  <c r="H6918" i="918"/>
  <c r="H6917" i="918"/>
  <c r="H6916" i="918"/>
  <c r="H6915" i="918"/>
  <c r="H6914" i="918"/>
  <c r="H6913" i="918"/>
  <c r="H6912" i="918"/>
  <c r="H6911" i="918"/>
  <c r="H6910" i="918"/>
  <c r="H6909" i="918"/>
  <c r="H6908" i="918"/>
  <c r="H6907" i="918"/>
  <c r="H6906" i="918"/>
  <c r="H6905" i="918"/>
  <c r="H6904" i="918"/>
  <c r="H6903" i="918"/>
  <c r="H6902" i="918"/>
  <c r="H6901" i="918"/>
  <c r="H6900" i="918"/>
  <c r="H6899" i="918"/>
  <c r="H6898" i="918"/>
  <c r="H6897" i="918"/>
  <c r="H6896" i="918"/>
  <c r="H6895" i="918"/>
  <c r="H6894" i="918"/>
  <c r="H6893" i="918"/>
  <c r="H6892" i="918"/>
  <c r="H6891" i="918"/>
  <c r="H6890" i="918"/>
  <c r="H6889" i="918"/>
  <c r="H6888" i="918"/>
  <c r="H6887" i="918"/>
  <c r="H6886" i="918"/>
  <c r="H6885" i="918"/>
  <c r="H6884" i="918"/>
  <c r="H6883" i="918"/>
  <c r="H6882" i="918"/>
  <c r="H6881" i="918"/>
  <c r="H6880" i="918"/>
  <c r="H6879" i="918"/>
  <c r="H6878" i="918"/>
  <c r="H6877" i="918"/>
  <c r="H6876" i="918"/>
  <c r="H6875" i="918"/>
  <c r="H6874" i="918"/>
  <c r="H6873" i="918"/>
  <c r="H6872" i="918"/>
  <c r="H6871" i="918"/>
  <c r="H6870" i="918"/>
  <c r="H6869" i="918"/>
  <c r="H6868" i="918"/>
  <c r="H6867" i="918"/>
  <c r="H6866" i="918"/>
  <c r="H6865" i="918"/>
  <c r="H6864" i="918"/>
  <c r="H6863" i="918"/>
  <c r="H6862" i="918"/>
  <c r="H6861" i="918"/>
  <c r="H6860" i="918"/>
  <c r="H6859" i="918"/>
  <c r="H6858" i="918"/>
  <c r="H6857" i="918"/>
  <c r="H6856" i="918"/>
  <c r="H6855" i="918"/>
  <c r="H6854" i="918"/>
  <c r="H6853" i="918"/>
  <c r="H6852" i="918"/>
  <c r="H6851" i="918"/>
  <c r="H6850" i="918"/>
  <c r="H6849" i="918"/>
  <c r="H6848" i="918"/>
  <c r="H6847" i="918"/>
  <c r="H6846" i="918"/>
  <c r="H6845" i="918"/>
  <c r="H6844" i="918"/>
  <c r="H6843" i="918"/>
  <c r="H6842" i="918"/>
  <c r="H6841" i="918"/>
  <c r="H6840" i="918"/>
  <c r="H6839" i="918"/>
  <c r="H6838" i="918"/>
  <c r="H6837" i="918"/>
  <c r="H6836" i="918"/>
  <c r="H6835" i="918"/>
  <c r="H6834" i="918"/>
  <c r="H6833" i="918"/>
  <c r="H6832" i="918"/>
  <c r="H6831" i="918"/>
  <c r="H6830" i="918"/>
  <c r="H6829" i="918"/>
  <c r="H6828" i="918"/>
  <c r="H6827" i="918"/>
  <c r="H6826" i="918"/>
  <c r="H6825" i="918"/>
  <c r="H6824" i="918"/>
  <c r="H6823" i="918"/>
  <c r="H6822" i="918"/>
  <c r="H6821" i="918"/>
  <c r="H6820" i="918"/>
  <c r="H6819" i="918"/>
  <c r="H6818" i="918"/>
  <c r="H6817" i="918"/>
  <c r="H6816" i="918"/>
  <c r="H6815" i="918"/>
  <c r="H6814" i="918"/>
  <c r="H6813" i="918"/>
  <c r="H6812" i="918"/>
  <c r="H6811" i="918"/>
  <c r="H6810" i="918"/>
  <c r="H6809" i="918"/>
  <c r="H6808" i="918"/>
  <c r="H6807" i="918"/>
  <c r="H6806" i="918"/>
  <c r="H6805" i="918"/>
  <c r="H6804" i="918"/>
  <c r="H6803" i="918"/>
  <c r="H6802" i="918"/>
  <c r="H6801" i="918"/>
  <c r="H6800" i="918"/>
  <c r="H6799" i="918"/>
  <c r="H6798" i="918"/>
  <c r="H6797" i="918"/>
  <c r="H6796" i="918"/>
  <c r="H6795" i="918"/>
  <c r="H6794" i="918"/>
  <c r="H6793" i="918"/>
  <c r="H6792" i="918"/>
  <c r="H6791" i="918"/>
  <c r="H6790" i="918"/>
  <c r="H6789" i="918"/>
  <c r="H6788" i="918"/>
  <c r="H6787" i="918"/>
  <c r="H6786" i="918"/>
  <c r="H6785" i="918"/>
  <c r="H6784" i="918"/>
  <c r="H6783" i="918"/>
  <c r="H6782" i="918"/>
  <c r="H6781" i="918"/>
  <c r="H6780" i="918"/>
  <c r="H6779" i="918"/>
  <c r="H6778" i="918"/>
  <c r="H6777" i="918"/>
  <c r="H6776" i="918"/>
  <c r="H6775" i="918"/>
  <c r="H6774" i="918"/>
  <c r="H6773" i="918"/>
  <c r="H6772" i="918"/>
  <c r="H6771" i="918"/>
  <c r="H6770" i="918"/>
  <c r="H6769" i="918"/>
  <c r="H6768" i="918"/>
  <c r="H6767" i="918"/>
  <c r="H6766" i="918"/>
  <c r="H6765" i="918"/>
  <c r="H6764" i="918"/>
  <c r="H6763" i="918"/>
  <c r="H6762" i="918"/>
  <c r="H6761" i="918"/>
  <c r="H6760" i="918"/>
  <c r="H6759" i="918"/>
  <c r="H6758" i="918"/>
  <c r="H6757" i="918"/>
  <c r="H6756" i="918"/>
  <c r="H6755" i="918"/>
  <c r="H6754" i="918"/>
  <c r="H6753" i="918"/>
  <c r="H6752" i="918"/>
  <c r="H6751" i="918"/>
  <c r="H6750" i="918"/>
  <c r="H6749" i="918"/>
  <c r="H6748" i="918"/>
  <c r="H6747" i="918"/>
  <c r="H6746" i="918"/>
  <c r="H6745" i="918"/>
  <c r="H6744" i="918"/>
  <c r="H6743" i="918"/>
  <c r="H6742" i="918"/>
  <c r="H6741" i="918"/>
  <c r="H6740" i="918"/>
  <c r="H6739" i="918"/>
  <c r="H6738" i="918"/>
  <c r="H6737" i="918"/>
  <c r="H6736" i="918"/>
  <c r="H6735" i="918"/>
  <c r="H6734" i="918"/>
  <c r="H6733" i="918"/>
  <c r="H6732" i="918"/>
  <c r="H6731" i="918"/>
  <c r="H6730" i="918"/>
  <c r="H6729" i="918"/>
  <c r="H6728" i="918"/>
  <c r="H6727" i="918"/>
  <c r="H6726" i="918"/>
  <c r="H6725" i="918"/>
  <c r="H6724" i="918"/>
  <c r="H6723" i="918"/>
  <c r="H6722" i="918"/>
  <c r="H6721" i="918"/>
  <c r="H6720" i="918"/>
  <c r="H6719" i="918"/>
  <c r="H6718" i="918"/>
  <c r="H6717" i="918"/>
  <c r="H6716" i="918"/>
  <c r="H6715" i="918"/>
  <c r="H6714" i="918"/>
  <c r="H6713" i="918"/>
  <c r="H6712" i="918"/>
  <c r="H6711" i="918"/>
  <c r="H6710" i="918"/>
  <c r="H6709" i="918"/>
  <c r="H6708" i="918"/>
  <c r="H6707" i="918"/>
  <c r="H6706" i="918"/>
  <c r="H6705" i="918"/>
  <c r="H6704" i="918"/>
  <c r="H6703" i="918"/>
  <c r="H6702" i="918"/>
  <c r="H6701" i="918"/>
  <c r="H6700" i="918"/>
  <c r="H6699" i="918"/>
  <c r="H6698" i="918"/>
  <c r="H6697" i="918"/>
  <c r="H6696" i="918"/>
  <c r="H6695" i="918"/>
  <c r="H6694" i="918"/>
  <c r="H6693" i="918"/>
  <c r="H6692" i="918"/>
  <c r="H6691" i="918"/>
  <c r="H6690" i="918"/>
  <c r="H6689" i="918"/>
  <c r="H6688" i="918"/>
  <c r="H6687" i="918"/>
  <c r="H6686" i="918"/>
  <c r="H6685" i="918"/>
  <c r="H6684" i="918"/>
  <c r="H6683" i="918"/>
  <c r="H6682" i="918"/>
  <c r="H6681" i="918"/>
  <c r="H6680" i="918"/>
  <c r="J33" i="918"/>
  <c r="I33" i="918" s="1"/>
  <c r="J32" i="918"/>
  <c r="I32" i="918"/>
  <c r="J27" i="918"/>
  <c r="J26" i="918"/>
  <c r="I26" i="918"/>
  <c r="L21" i="918"/>
  <c r="K21" i="918"/>
  <c r="I21" i="918" s="1"/>
  <c r="L20" i="918"/>
  <c r="K20" i="918"/>
  <c r="I27" i="918" s="1"/>
  <c r="L19" i="918"/>
  <c r="K19" i="918"/>
  <c r="I19" i="918"/>
  <c r="L14" i="918"/>
  <c r="K14" i="918"/>
  <c r="I14" i="918" s="1"/>
  <c r="L13" i="918"/>
  <c r="K13" i="918"/>
  <c r="I13" i="918"/>
  <c r="L12" i="918"/>
  <c r="K12" i="918"/>
  <c r="I12" i="918"/>
  <c r="I2" i="918"/>
  <c r="H2" i="918" s="1"/>
  <c r="I1" i="918"/>
  <c r="H1" i="918" s="1"/>
  <c r="C29" i="917"/>
  <c r="J25" i="917"/>
  <c r="H18" i="917"/>
  <c r="H3" i="918" l="1"/>
  <c r="I25" i="917"/>
  <c r="L27" i="917" s="1"/>
  <c r="H17" i="917"/>
  <c r="J37" i="918" s="1"/>
  <c r="K37" i="918" s="1"/>
  <c r="K33" i="918"/>
  <c r="I20" i="918"/>
  <c r="P19" i="491"/>
  <c r="N18" i="491"/>
  <c r="P10" i="491"/>
  <c r="M20" i="917" l="1"/>
  <c r="L23" i="917"/>
  <c r="L19" i="917"/>
  <c r="J5" i="918"/>
  <c r="J4" i="918"/>
  <c r="M26" i="917"/>
  <c r="I3" i="918" l="1"/>
  <c r="D17" i="917" s="1"/>
  <c r="Q10" i="491"/>
  <c r="N50" i="916" l="1"/>
  <c r="N42" i="916"/>
  <c r="L42" i="916"/>
  <c r="J42" i="916"/>
  <c r="H54" i="916"/>
  <c r="F42" i="916"/>
  <c r="M40" i="916"/>
  <c r="K40" i="916"/>
  <c r="I40" i="916"/>
  <c r="G40" i="916"/>
  <c r="E40" i="916"/>
  <c r="N45" i="915"/>
  <c r="L45" i="915"/>
  <c r="J45" i="915"/>
  <c r="H45" i="915"/>
  <c r="F45" i="915"/>
  <c r="M43" i="915"/>
  <c r="K43" i="915"/>
  <c r="I43" i="915"/>
  <c r="G43" i="915"/>
  <c r="E43" i="915"/>
  <c r="N35" i="914"/>
  <c r="L35" i="914"/>
  <c r="J35" i="914"/>
  <c r="H35" i="914"/>
  <c r="F35" i="914"/>
  <c r="M33" i="914"/>
  <c r="K33" i="914"/>
  <c r="I33" i="914"/>
  <c r="G33" i="914"/>
  <c r="E33" i="914"/>
  <c r="E36" i="915" l="1"/>
  <c r="M36" i="915"/>
  <c r="G37" i="915"/>
  <c r="I38" i="915"/>
  <c r="H48" i="915"/>
  <c r="G21" i="916"/>
  <c r="J47" i="916"/>
  <c r="L39" i="914"/>
  <c r="G36" i="915"/>
  <c r="I37" i="915"/>
  <c r="K38" i="915"/>
  <c r="H46" i="915"/>
  <c r="J49" i="915"/>
  <c r="L52" i="915"/>
  <c r="H54" i="915"/>
  <c r="F55" i="915"/>
  <c r="N55" i="915"/>
  <c r="H58" i="915"/>
  <c r="J61" i="915"/>
  <c r="I21" i="916"/>
  <c r="L46" i="916"/>
  <c r="N47" i="916"/>
  <c r="F53" i="916"/>
  <c r="L37" i="914"/>
  <c r="F40" i="914"/>
  <c r="N40" i="914"/>
  <c r="H43" i="914"/>
  <c r="J46" i="914"/>
  <c r="H51" i="914"/>
  <c r="N52" i="914"/>
  <c r="H55" i="914"/>
  <c r="N43" i="916"/>
  <c r="I36" i="915"/>
  <c r="K37" i="915"/>
  <c r="E38" i="915"/>
  <c r="M38" i="915"/>
  <c r="L48" i="915"/>
  <c r="L54" i="916"/>
  <c r="H56" i="916"/>
  <c r="H36" i="914"/>
  <c r="F49" i="914"/>
  <c r="L44" i="916"/>
  <c r="N44" i="916"/>
  <c r="F47" i="916"/>
  <c r="L48" i="916"/>
  <c r="H50" i="916"/>
  <c r="N51" i="916"/>
  <c r="J53" i="916"/>
  <c r="F55" i="916"/>
  <c r="L56" i="916"/>
  <c r="J43" i="916"/>
  <c r="F45" i="916"/>
  <c r="F48" i="916"/>
  <c r="J54" i="916"/>
  <c r="F56" i="916"/>
  <c r="L36" i="914"/>
  <c r="N45" i="916"/>
  <c r="H48" i="916"/>
  <c r="N49" i="916"/>
  <c r="J51" i="916"/>
  <c r="L49" i="916"/>
  <c r="L50" i="916"/>
  <c r="N52" i="916"/>
  <c r="N53" i="916"/>
  <c r="F37" i="914"/>
  <c r="J39" i="914"/>
  <c r="L42" i="914"/>
  <c r="N49" i="914"/>
  <c r="H52" i="914"/>
  <c r="E35" i="916"/>
  <c r="M35" i="916"/>
  <c r="H42" i="916"/>
  <c r="J44" i="916"/>
  <c r="J45" i="916"/>
  <c r="F46" i="916"/>
  <c r="L47" i="916"/>
  <c r="H49" i="916"/>
  <c r="J52" i="916"/>
  <c r="F54" i="916"/>
  <c r="L55" i="916"/>
  <c r="H43" i="916"/>
  <c r="H44" i="916"/>
  <c r="F49" i="916"/>
  <c r="H51" i="916"/>
  <c r="H52" i="916"/>
  <c r="H37" i="914"/>
  <c r="F38" i="914"/>
  <c r="N38" i="914"/>
  <c r="J40" i="914"/>
  <c r="H41" i="914"/>
  <c r="F42" i="914"/>
  <c r="N42" i="914"/>
  <c r="L43" i="914"/>
  <c r="F47" i="915"/>
  <c r="N47" i="915"/>
  <c r="H50" i="915"/>
  <c r="J53" i="915"/>
  <c r="L56" i="915"/>
  <c r="F59" i="915"/>
  <c r="N59" i="915"/>
  <c r="L60" i="915"/>
  <c r="H62" i="915"/>
  <c r="F44" i="916"/>
  <c r="L45" i="916"/>
  <c r="H47" i="916"/>
  <c r="N48" i="916"/>
  <c r="J50" i="916"/>
  <c r="F52" i="916"/>
  <c r="L53" i="916"/>
  <c r="H55" i="916"/>
  <c r="N56" i="916"/>
  <c r="J46" i="916"/>
  <c r="J55" i="916"/>
  <c r="J37" i="914"/>
  <c r="F39" i="914"/>
  <c r="N39" i="914"/>
  <c r="L40" i="914"/>
  <c r="H42" i="914"/>
  <c r="F43" i="914"/>
  <c r="K35" i="916"/>
  <c r="F43" i="916"/>
  <c r="L43" i="916"/>
  <c r="H45" i="916"/>
  <c r="H46" i="916"/>
  <c r="N46" i="916"/>
  <c r="J48" i="916"/>
  <c r="J49" i="916"/>
  <c r="F50" i="916"/>
  <c r="F51" i="916"/>
  <c r="L51" i="916"/>
  <c r="L52" i="916"/>
  <c r="H53" i="916"/>
  <c r="N54" i="916"/>
  <c r="N55" i="916"/>
  <c r="J56" i="916"/>
  <c r="N36" i="914"/>
  <c r="H38" i="914"/>
  <c r="L47" i="914"/>
  <c r="F50" i="914"/>
  <c r="J36" i="914"/>
  <c r="J38" i="914"/>
  <c r="L41" i="914"/>
  <c r="H53" i="914"/>
  <c r="G35" i="916"/>
  <c r="J41" i="914"/>
  <c r="J44" i="914"/>
  <c r="N50" i="914"/>
  <c r="H39" i="914"/>
  <c r="J42" i="914"/>
  <c r="F36" i="914"/>
  <c r="N37" i="914"/>
  <c r="L38" i="914"/>
  <c r="H40" i="914"/>
  <c r="F41" i="914"/>
  <c r="N41" i="914"/>
  <c r="J43" i="914"/>
  <c r="J50" i="914"/>
  <c r="K21" i="916"/>
  <c r="F44" i="914"/>
  <c r="L50" i="914"/>
  <c r="L49" i="915"/>
  <c r="N52" i="915"/>
  <c r="H55" i="915"/>
  <c r="J58" i="915"/>
  <c r="H44" i="914"/>
  <c r="N44" i="914"/>
  <c r="L45" i="914"/>
  <c r="H47" i="914"/>
  <c r="N47" i="914"/>
  <c r="F53" i="914"/>
  <c r="L53" i="914"/>
  <c r="J54" i="914"/>
  <c r="K36" i="915"/>
  <c r="E37" i="915"/>
  <c r="M37" i="915"/>
  <c r="G38" i="915"/>
  <c r="L46" i="915"/>
  <c r="F49" i="915"/>
  <c r="N49" i="915"/>
  <c r="L50" i="915"/>
  <c r="H52" i="915"/>
  <c r="F53" i="915"/>
  <c r="N53" i="915"/>
  <c r="L54" i="915"/>
  <c r="J55" i="915"/>
  <c r="H56" i="915"/>
  <c r="L58" i="915"/>
  <c r="J59" i="915"/>
  <c r="H60" i="915"/>
  <c r="F61" i="915"/>
  <c r="N61" i="915"/>
  <c r="L62" i="915"/>
  <c r="E21" i="916"/>
  <c r="M21" i="916"/>
  <c r="I35" i="916"/>
  <c r="L44" i="914"/>
  <c r="F52" i="914"/>
  <c r="F52" i="915"/>
  <c r="L61" i="915"/>
  <c r="L46" i="914"/>
  <c r="J47" i="914"/>
  <c r="F48" i="914"/>
  <c r="N48" i="914"/>
  <c r="L49" i="914"/>
  <c r="N53" i="914"/>
  <c r="J55" i="914"/>
  <c r="L47" i="915"/>
  <c r="H49" i="915"/>
  <c r="F50" i="915"/>
  <c r="N50" i="915"/>
  <c r="L51" i="915"/>
  <c r="J52" i="915"/>
  <c r="H53" i="915"/>
  <c r="L55" i="915"/>
  <c r="J56" i="915"/>
  <c r="F58" i="915"/>
  <c r="N58" i="915"/>
  <c r="L59" i="915"/>
  <c r="H61" i="915"/>
  <c r="F62" i="915"/>
  <c r="N62" i="915"/>
  <c r="H45" i="914"/>
  <c r="N45" i="914"/>
  <c r="N46" i="914"/>
  <c r="J48" i="914"/>
  <c r="L51" i="914"/>
  <c r="N54" i="914"/>
  <c r="F51" i="915"/>
  <c r="N51" i="915"/>
  <c r="J57" i="915"/>
  <c r="N43" i="914"/>
  <c r="J45" i="914"/>
  <c r="F47" i="914"/>
  <c r="L48" i="914"/>
  <c r="H50" i="914"/>
  <c r="N51" i="914"/>
  <c r="J53" i="914"/>
  <c r="F55" i="914"/>
  <c r="J46" i="915"/>
  <c r="H47" i="915"/>
  <c r="F48" i="915"/>
  <c r="N48" i="915"/>
  <c r="J50" i="915"/>
  <c r="H51" i="915"/>
  <c r="L53" i="915"/>
  <c r="J54" i="915"/>
  <c r="F56" i="915"/>
  <c r="N56" i="915"/>
  <c r="L57" i="915"/>
  <c r="H59" i="915"/>
  <c r="F60" i="915"/>
  <c r="N60" i="915"/>
  <c r="J62" i="915"/>
  <c r="F45" i="914"/>
  <c r="H49" i="914"/>
  <c r="L54" i="914"/>
  <c r="J47" i="915"/>
  <c r="J51" i="915"/>
  <c r="F57" i="915"/>
  <c r="N57" i="915"/>
  <c r="F46" i="914"/>
  <c r="H48" i="914"/>
  <c r="J51" i="914"/>
  <c r="J52" i="914"/>
  <c r="F54" i="914"/>
  <c r="L55" i="914"/>
  <c r="H46" i="914"/>
  <c r="J49" i="914"/>
  <c r="F51" i="914"/>
  <c r="L52" i="914"/>
  <c r="H54" i="914"/>
  <c r="N55" i="914"/>
  <c r="F46" i="915"/>
  <c r="N46" i="915"/>
  <c r="J48" i="915"/>
  <c r="F54" i="915"/>
  <c r="N54" i="915"/>
  <c r="H57" i="915"/>
  <c r="J60" i="915"/>
  <c r="Q19" i="491" l="1"/>
  <c r="M27" i="458" l="1"/>
  <c r="M26" i="458"/>
  <c r="M25" i="458"/>
  <c r="M24" i="458"/>
  <c r="L27" i="458"/>
  <c r="K27" i="458"/>
  <c r="J27" i="458"/>
  <c r="I27" i="458"/>
  <c r="H27" i="458"/>
  <c r="G27" i="458"/>
  <c r="L26" i="458"/>
  <c r="K26" i="458"/>
  <c r="J26" i="458"/>
  <c r="I26" i="458"/>
  <c r="H26" i="458"/>
  <c r="G26" i="458"/>
  <c r="L25" i="458"/>
  <c r="K25" i="458"/>
  <c r="J25" i="458"/>
  <c r="I25" i="458"/>
  <c r="H25" i="458"/>
  <c r="G25" i="458"/>
  <c r="L24" i="458"/>
  <c r="K24" i="458"/>
  <c r="J24" i="458"/>
  <c r="I24" i="458"/>
  <c r="H24" i="458"/>
  <c r="G24" i="458"/>
  <c r="K31" i="6" l="1"/>
  <c r="K35" i="7" l="1"/>
  <c r="K43" i="500" l="1"/>
  <c r="K6" i="500"/>
  <c r="C66" i="500" l="1"/>
  <c r="AN6" i="500" l="1"/>
  <c r="AD27" i="500" l="1"/>
  <c r="AM27" i="500" s="1"/>
  <c r="AD9" i="500"/>
  <c r="AM9" i="500" s="1"/>
  <c r="AD10" i="500"/>
  <c r="AM10" i="500" s="1"/>
  <c r="AD11" i="500"/>
  <c r="AM11" i="500" s="1"/>
  <c r="AD12" i="500"/>
  <c r="AM12" i="500" s="1"/>
  <c r="AD13" i="500"/>
  <c r="AM13" i="500" s="1"/>
  <c r="AD14" i="500"/>
  <c r="AM14" i="500" s="1"/>
  <c r="AD15" i="500"/>
  <c r="AM15" i="500" s="1"/>
  <c r="AD16" i="500"/>
  <c r="AM16" i="500" s="1"/>
  <c r="AD17" i="500"/>
  <c r="AM17" i="500" s="1"/>
  <c r="AD18" i="500"/>
  <c r="AM18" i="500" s="1"/>
  <c r="AD19" i="500"/>
  <c r="AM19" i="500" s="1"/>
  <c r="AD20" i="500"/>
  <c r="AM20" i="500" s="1"/>
  <c r="AD21" i="500"/>
  <c r="AM21" i="500" s="1"/>
  <c r="AD22" i="500"/>
  <c r="AM22" i="500" s="1"/>
  <c r="AD23" i="500"/>
  <c r="AM23" i="500" s="1"/>
  <c r="AD24" i="500"/>
  <c r="AM24" i="500" s="1"/>
  <c r="AD25" i="500"/>
  <c r="AM25" i="500" s="1"/>
  <c r="AD26" i="500"/>
  <c r="AM26" i="500" s="1"/>
  <c r="AD8" i="500"/>
  <c r="AM8" i="500" s="1"/>
  <c r="K44" i="500" l="1"/>
  <c r="K7" i="500"/>
  <c r="AF9" i="500" l="1"/>
  <c r="AF11" i="500"/>
  <c r="AF13" i="500"/>
  <c r="AF15" i="500"/>
  <c r="AF17" i="500"/>
  <c r="AF19" i="500"/>
  <c r="AF21" i="500"/>
  <c r="AF23" i="500"/>
  <c r="AF25" i="500"/>
  <c r="AF27" i="500"/>
  <c r="AF10" i="500"/>
  <c r="AF12" i="500"/>
  <c r="AF14" i="500"/>
  <c r="AF16" i="500"/>
  <c r="AF18" i="500"/>
  <c r="AF20" i="500"/>
  <c r="AF22" i="500"/>
  <c r="AF24" i="500"/>
  <c r="AF26" i="500"/>
  <c r="AF8" i="500"/>
  <c r="AH8" i="500"/>
  <c r="AO8" i="500" s="1"/>
  <c r="AH10" i="500"/>
  <c r="AH12" i="500"/>
  <c r="AO12" i="500" s="1"/>
  <c r="AH14" i="500"/>
  <c r="AO14" i="500" s="1"/>
  <c r="AH16" i="500"/>
  <c r="AO16" i="500" s="1"/>
  <c r="AH18" i="500"/>
  <c r="AO18" i="500" s="1"/>
  <c r="AH20" i="500"/>
  <c r="AO20" i="500" s="1"/>
  <c r="AH22" i="500"/>
  <c r="AO22" i="500" s="1"/>
  <c r="AH24" i="500"/>
  <c r="AO24" i="500" s="1"/>
  <c r="AH26" i="500"/>
  <c r="AO26" i="500" s="1"/>
  <c r="AH9" i="500"/>
  <c r="AH11" i="500"/>
  <c r="AH13" i="500"/>
  <c r="AH15" i="500"/>
  <c r="AH17" i="500"/>
  <c r="AH19" i="500"/>
  <c r="AH21" i="500"/>
  <c r="AH23" i="500"/>
  <c r="AH25" i="500"/>
  <c r="AH27" i="500"/>
  <c r="AE9" i="500"/>
  <c r="AE11" i="500"/>
  <c r="AE13" i="500"/>
  <c r="AE15" i="500"/>
  <c r="AE17" i="500"/>
  <c r="AE19" i="500"/>
  <c r="AE21" i="500"/>
  <c r="AE23" i="500"/>
  <c r="AE25" i="500"/>
  <c r="AE27" i="500"/>
  <c r="AG9" i="500"/>
  <c r="AG11" i="500"/>
  <c r="AG13" i="500"/>
  <c r="AG15" i="500"/>
  <c r="AG17" i="500"/>
  <c r="AG19" i="500"/>
  <c r="AG21" i="500"/>
  <c r="AG23" i="500"/>
  <c r="AG25" i="500"/>
  <c r="AG27" i="500"/>
  <c r="AE8" i="500"/>
  <c r="AE10" i="500"/>
  <c r="AE12" i="500"/>
  <c r="AE14" i="500"/>
  <c r="AE16" i="500"/>
  <c r="AE18" i="500"/>
  <c r="AE20" i="500"/>
  <c r="AE22" i="500"/>
  <c r="AE24" i="500"/>
  <c r="AE26" i="500"/>
  <c r="AG8" i="500"/>
  <c r="AG10" i="500"/>
  <c r="AG12" i="500"/>
  <c r="AG14" i="500"/>
  <c r="AG16" i="500"/>
  <c r="AG18" i="500"/>
  <c r="AG20" i="500"/>
  <c r="AG22" i="500"/>
  <c r="AG24" i="500"/>
  <c r="AG26" i="500"/>
  <c r="AN25" i="500" l="1"/>
  <c r="AN24" i="500"/>
  <c r="AN16" i="500"/>
  <c r="AN8" i="500"/>
  <c r="AN22" i="500"/>
  <c r="AN17" i="500"/>
  <c r="AN14" i="500"/>
  <c r="AN23" i="500"/>
  <c r="AN9" i="500"/>
  <c r="AN15" i="500"/>
  <c r="AN26" i="500"/>
  <c r="AN18" i="500"/>
  <c r="AN10" i="500"/>
  <c r="AN27" i="500"/>
  <c r="AN19" i="500"/>
  <c r="AN11" i="500"/>
  <c r="AO10" i="500"/>
  <c r="AN20" i="500"/>
  <c r="AN12" i="500"/>
  <c r="AN21" i="500"/>
  <c r="AN13" i="500"/>
  <c r="AO27" i="500"/>
  <c r="AO23" i="500"/>
  <c r="AO19" i="500"/>
  <c r="AO15" i="500"/>
  <c r="AO11" i="500"/>
  <c r="J44" i="500"/>
  <c r="AO25" i="500"/>
  <c r="AO21" i="500"/>
  <c r="AO17" i="500"/>
  <c r="AO13" i="500"/>
  <c r="AO9" i="500"/>
  <c r="E44" i="500"/>
  <c r="I44" i="500"/>
  <c r="G44" i="500"/>
  <c r="F44" i="500"/>
  <c r="H44" i="500"/>
  <c r="H67" i="860" l="1"/>
  <c r="F67" i="860" l="1"/>
  <c r="L67" i="860"/>
  <c r="G67" i="860"/>
  <c r="J67" i="860"/>
  <c r="I67" i="860"/>
  <c r="K67" i="860"/>
  <c r="E67" i="860"/>
  <c r="M67" i="860"/>
  <c r="I26" i="564" l="1"/>
  <c r="I12" i="564"/>
  <c r="I33" i="564"/>
  <c r="I22" i="564"/>
  <c r="I15" i="564"/>
  <c r="I29" i="564"/>
  <c r="I9" i="564"/>
  <c r="I36" i="564"/>
  <c r="I19" i="564"/>
  <c r="I27" i="564"/>
  <c r="I11" i="564"/>
  <c r="I23" i="564"/>
  <c r="I20" i="564"/>
  <c r="I13" i="564"/>
  <c r="I34" i="564"/>
  <c r="I16" i="564"/>
  <c r="I25" i="564"/>
  <c r="I14" i="564"/>
  <c r="I30" i="564"/>
  <c r="I17" i="564"/>
  <c r="I24" i="564"/>
  <c r="I37" i="564"/>
  <c r="I10" i="564"/>
  <c r="I38" i="564" l="1"/>
  <c r="I32" i="564"/>
  <c r="I39" i="564"/>
  <c r="I18" i="564"/>
  <c r="I35" i="564"/>
  <c r="I31" i="564"/>
  <c r="I21" i="564"/>
  <c r="I28" i="564" l="1"/>
  <c r="Q70" i="491" l="1"/>
  <c r="Q68" i="491"/>
  <c r="Q71" i="491"/>
  <c r="Q72" i="491"/>
  <c r="Q69" i="491"/>
</calcChain>
</file>

<file path=xl/sharedStrings.xml><?xml version="1.0" encoding="utf-8"?>
<sst xmlns="http://schemas.openxmlformats.org/spreadsheetml/2006/main" count="49627" uniqueCount="956">
  <si>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</si>
  <si>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</si>
  <si>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</si>
  <si>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</si>
  <si>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</si>
  <si>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</si>
  <si>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</si>
  <si>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</si>
  <si>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retribuição mínima mensal garantida</t>
  </si>
  <si>
    <t>-</t>
  </si>
  <si>
    <r>
      <t>ISSN</t>
    </r>
    <r>
      <rPr>
        <sz val="8"/>
        <color indexed="63"/>
        <rFont val="Arial"/>
        <family val="2"/>
      </rPr>
      <t xml:space="preserve"> 0873-4682</t>
    </r>
  </si>
  <si>
    <t xml:space="preserve"> Trabalho</t>
  </si>
  <si>
    <t xml:space="preserve"> Formação Profissional</t>
  </si>
  <si>
    <t>população com emprego</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</si>
  <si>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</si>
  <si>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</si>
  <si>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</si>
  <si>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</si>
  <si>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</si>
  <si>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</si>
  <si>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</si>
  <si>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</si>
  <si>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</si>
  <si>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</si>
  <si>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</si>
  <si>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</si>
  <si>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ganhos médios</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</si>
  <si>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</si>
  <si>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</si>
  <si>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</si>
  <si>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</si>
  <si>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</si>
  <si>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</si>
  <si>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Quadros sinópticos</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</si>
  <si>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</si>
  <si>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</si>
  <si>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</si>
  <si>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</si>
  <si>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</si>
  <si>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</si>
  <si>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</si>
  <si>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</si>
  <si>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</si>
  <si>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</si>
  <si>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</si>
  <si>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</si>
  <si>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</si>
  <si>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</si>
  <si>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</si>
  <si>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</si>
  <si>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</si>
  <si>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</si>
  <si>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</si>
  <si>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</si>
  <si>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</si>
  <si>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</si>
  <si>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</si>
  <si>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</si>
  <si>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</si>
  <si>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</si>
  <si>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</si>
  <si>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</si>
  <si>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</si>
  <si>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</si>
  <si>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</si>
  <si>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</si>
  <si>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</si>
  <si>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</si>
  <si>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</si>
  <si>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</si>
  <si>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</si>
  <si>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</si>
  <si>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</si>
  <si>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</si>
  <si>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</si>
  <si>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</si>
  <si>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</si>
  <si>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</si>
  <si>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</si>
  <si>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</si>
  <si>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</si>
  <si>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</si>
  <si>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</si>
  <si>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</si>
  <si>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</si>
  <si>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outubro</t>
  </si>
  <si>
    <t>abril</t>
  </si>
  <si>
    <t>Mais informação em:  http://www.ine.pt</t>
  </si>
  <si>
    <t>principais variações face ao mês anterior</t>
  </si>
  <si>
    <t>Homóloga</t>
  </si>
  <si>
    <t>Em cadeia</t>
  </si>
  <si>
    <t>variação</t>
  </si>
  <si>
    <t>jan.</t>
  </si>
  <si>
    <t>dez.</t>
  </si>
  <si>
    <t>nov.</t>
  </si>
  <si>
    <t>out.</t>
  </si>
  <si>
    <t>set.</t>
  </si>
  <si>
    <t>ago.</t>
  </si>
  <si>
    <t>jul.</t>
  </si>
  <si>
    <t>jun.</t>
  </si>
  <si>
    <t>mai.</t>
  </si>
  <si>
    <t>abr.</t>
  </si>
  <si>
    <t>mar.</t>
  </si>
  <si>
    <t>fev.</t>
  </si>
  <si>
    <t>convenções publicadas</t>
  </si>
  <si>
    <t>%</t>
  </si>
  <si>
    <t>Zonas brancas (trab. administrativos)</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</si>
  <si>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</si>
  <si>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</si>
  <si>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</si>
  <si>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</si>
  <si>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</si>
  <si>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</si>
  <si>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</si>
  <si>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</si>
  <si>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</si>
  <si>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</si>
  <si>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</si>
  <si>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</si>
  <si>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</si>
  <si>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</si>
  <si>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</si>
  <si>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</si>
  <si>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</si>
  <si>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</si>
  <si>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</si>
  <si>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</si>
  <si>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 xml:space="preserve">instrumentos de regulamentação coletiva do trabalho </t>
  </si>
  <si>
    <t>Outros</t>
  </si>
  <si>
    <t>Açores</t>
  </si>
  <si>
    <t>Madeira</t>
  </si>
  <si>
    <t>famílias com processamento de rendimento social de inserção (RSI)</t>
  </si>
  <si>
    <t>(número e euros)</t>
  </si>
  <si>
    <t>Mais informação em:  http://www.seg-social.pt</t>
  </si>
  <si>
    <t>Invalidez</t>
  </si>
  <si>
    <t xml:space="preserve">Velhice </t>
  </si>
  <si>
    <t>Sobrevivência</t>
  </si>
  <si>
    <t>titulares</t>
  </si>
  <si>
    <t>Abono de família</t>
  </si>
  <si>
    <t>Subsídio educação especial</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</si>
  <si>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</si>
  <si>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</si>
  <si>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</si>
  <si>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</si>
  <si>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</si>
  <si>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</si>
  <si>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</si>
  <si>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</si>
  <si>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</si>
  <si>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</si>
  <si>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</si>
  <si>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</si>
  <si>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</si>
  <si>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</si>
  <si>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15 - 24 anos</t>
  </si>
  <si>
    <t xml:space="preserve">25 - 44 anos </t>
  </si>
  <si>
    <r>
      <t>45 e + anos</t>
    </r>
    <r>
      <rPr>
        <b/>
        <vertAlign val="superscript"/>
        <sz val="8"/>
        <color indexed="63"/>
        <rFont val="Arial"/>
        <family val="2"/>
      </rPr>
      <t xml:space="preserve"> </t>
    </r>
  </si>
  <si>
    <t>(milhares e estrutura em %)</t>
  </si>
  <si>
    <t>v.a.</t>
  </si>
  <si>
    <t>população com emprego - indicadores globais</t>
  </si>
  <si>
    <t>Indústria, const., energia e água</t>
  </si>
  <si>
    <t>Serviços</t>
  </si>
  <si>
    <t>Tempo completo</t>
  </si>
  <si>
    <t>Tempo parcial</t>
  </si>
  <si>
    <t>Trabalhadores por conta outrem</t>
  </si>
  <si>
    <t>Contrato sem termo</t>
  </si>
  <si>
    <t>Contrato com termo</t>
  </si>
  <si>
    <t>Trabalhadores por conta própria</t>
  </si>
  <si>
    <t>taxa de emprego (%)</t>
  </si>
  <si>
    <t>15 - 64 anos</t>
  </si>
  <si>
    <t>55 - 64 anos</t>
  </si>
  <si>
    <r>
      <t xml:space="preserve">disparidade entre sexos (M-H) </t>
    </r>
    <r>
      <rPr>
        <sz val="7"/>
        <color indexed="63"/>
        <rFont val="Arial"/>
        <family val="2"/>
      </rPr>
      <t>(p.p.)</t>
    </r>
  </si>
  <si>
    <t>(1) população ativa (15 e mais anos)/população total (15 e mais anos).</t>
  </si>
  <si>
    <t>população ativa</t>
  </si>
  <si>
    <t>Menos de 15 anos</t>
  </si>
  <si>
    <t>população total e ativa - indicadores globais</t>
  </si>
  <si>
    <t>informação anual</t>
  </si>
  <si>
    <t>população desempregada - indicadores globais</t>
  </si>
  <si>
    <t>desemprego total</t>
  </si>
  <si>
    <t>1.º Emprego</t>
  </si>
  <si>
    <t>Novo Emprego</t>
  </si>
  <si>
    <t>Até 11 meses</t>
  </si>
  <si>
    <t>12 meses e mais</t>
  </si>
  <si>
    <t>taxa de desemprego (%)</t>
  </si>
  <si>
    <r>
      <t xml:space="preserve">disparidade entre sexos </t>
    </r>
    <r>
      <rPr>
        <sz val="7"/>
        <color indexed="63"/>
        <rFont val="Arial"/>
        <family val="2"/>
      </rPr>
      <t>(M-H) (p.p.)</t>
    </r>
  </si>
  <si>
    <t>Norte</t>
  </si>
  <si>
    <t>Centro</t>
  </si>
  <si>
    <t xml:space="preserve">Lisboa </t>
  </si>
  <si>
    <t>Alentejo</t>
  </si>
  <si>
    <t>Algarve</t>
  </si>
  <si>
    <t>taxa de desemprego de longa duração (%)</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</si>
  <si>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</si>
  <si>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</si>
  <si>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</si>
  <si>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</si>
  <si>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</si>
  <si>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</si>
  <si>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</si>
  <si>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</si>
  <si>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</si>
  <si>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</si>
  <si>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</si>
  <si>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</si>
  <si>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</si>
  <si>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</si>
  <si>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</si>
  <si>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</si>
  <si>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</si>
  <si>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</si>
  <si>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</si>
  <si>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</si>
  <si>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</si>
  <si>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</si>
  <si>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</si>
  <si>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</si>
  <si>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</si>
  <si>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</si>
  <si>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</si>
  <si>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</si>
  <si>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</si>
  <si>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</si>
  <si>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</si>
  <si>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</si>
  <si>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</si>
  <si>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t>Menos de 1 ano</t>
  </si>
  <si>
    <t>1 ano e mais</t>
  </si>
  <si>
    <t>Nenhum nível de instrução</t>
  </si>
  <si>
    <t>Ens. Básico - 1.º ciclo</t>
  </si>
  <si>
    <t>Ens. Básico - 2.º ciclo</t>
  </si>
  <si>
    <t>Ens. Básico - 3.º ciclo</t>
  </si>
  <si>
    <t>Secundário</t>
  </si>
  <si>
    <t>Superior</t>
  </si>
  <si>
    <t>Total de trabalhadores</t>
  </si>
  <si>
    <r>
      <t xml:space="preserve">nota: </t>
    </r>
    <r>
      <rPr>
        <sz val="7"/>
        <color indexed="63"/>
        <rFont val="Arial"/>
        <family val="2"/>
      </rPr>
      <t>a informação por região NUT II foi classificada tendo em conta a Nomenclatura das Unidades Territoriais para Fins Estatísticos de 2002 (NUT 2002); a informação por  atividade económica, é codificada com a Classificação Portuguesa das Atividades Económicas, Revisão 3 (CAE-Rev.3).</t>
    </r>
  </si>
  <si>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</si>
  <si>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</si>
  <si>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</si>
  <si>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</si>
  <si>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Contrato coletivo (CCT)</t>
  </si>
  <si>
    <t>Acordo coletivo (ACT)</t>
  </si>
  <si>
    <t>Acordo de empresa (AE)</t>
  </si>
  <si>
    <t>Acordo de adesão (AA)</t>
  </si>
  <si>
    <t>Decisão de arbitragem voluntária (DA)</t>
  </si>
  <si>
    <t>Portaria de condições de trabalho (PCT)</t>
  </si>
  <si>
    <t>Portaria de extensão (PE)</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</si>
  <si>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</si>
  <si>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</si>
  <si>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</si>
  <si>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</si>
  <si>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</si>
  <si>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</si>
  <si>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</si>
  <si>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</si>
  <si>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r>
      <t xml:space="preserve">R. </t>
    </r>
    <r>
      <rPr>
        <sz val="8"/>
        <color indexed="63"/>
        <rFont val="Arial"/>
        <family val="2"/>
      </rPr>
      <t>Ativ. artísticas, espetáculos, desp. e recreativas</t>
    </r>
  </si>
  <si>
    <r>
      <t xml:space="preserve">Q. </t>
    </r>
    <r>
      <rPr>
        <sz val="8"/>
        <color indexed="63"/>
        <rFont val="Arial"/>
        <family val="2"/>
      </rPr>
      <t>Atividades de saúde humana e apoio social</t>
    </r>
  </si>
  <si>
    <r>
      <t xml:space="preserve">P. </t>
    </r>
    <r>
      <rPr>
        <sz val="8"/>
        <color indexed="63"/>
        <rFont val="Arial"/>
        <family val="2"/>
      </rPr>
      <t>Educação</t>
    </r>
  </si>
  <si>
    <r>
      <t xml:space="preserve">N. </t>
    </r>
    <r>
      <rPr>
        <sz val="8"/>
        <color indexed="63"/>
        <rFont val="Arial"/>
        <family val="2"/>
      </rPr>
      <t>Atividades administrativas e dos serviços de apoio</t>
    </r>
  </si>
  <si>
    <r>
      <t xml:space="preserve">M. </t>
    </r>
    <r>
      <rPr>
        <sz val="8"/>
        <color indexed="63"/>
        <rFont val="Arial"/>
        <family val="2"/>
      </rPr>
      <t>Ativ. consultoria, científicas, técnicas e similares</t>
    </r>
  </si>
  <si>
    <r>
      <t xml:space="preserve">L. </t>
    </r>
    <r>
      <rPr>
        <sz val="8"/>
        <color indexed="63"/>
        <rFont val="Arial"/>
        <family val="2"/>
      </rPr>
      <t>Atividades imobiliárias</t>
    </r>
  </si>
  <si>
    <r>
      <t xml:space="preserve">K. </t>
    </r>
    <r>
      <rPr>
        <sz val="8"/>
        <color indexed="63"/>
        <rFont val="Arial"/>
        <family val="2"/>
      </rPr>
      <t>Atividades financeiras e de seguros</t>
    </r>
  </si>
  <si>
    <r>
      <t xml:space="preserve">J. </t>
    </r>
    <r>
      <rPr>
        <sz val="8"/>
        <color indexed="63"/>
        <rFont val="Arial"/>
        <family val="2"/>
      </rPr>
      <t>Atividades de informação e de comunicação</t>
    </r>
  </si>
  <si>
    <r>
      <t xml:space="preserve">I. </t>
    </r>
    <r>
      <rPr>
        <sz val="8"/>
        <color indexed="63"/>
        <rFont val="Arial"/>
        <family val="2"/>
      </rPr>
      <t>Alojamento, restauração e similares</t>
    </r>
  </si>
  <si>
    <r>
      <t xml:space="preserve">H. </t>
    </r>
    <r>
      <rPr>
        <sz val="8"/>
        <color indexed="63"/>
        <rFont val="Arial"/>
        <family val="2"/>
      </rPr>
      <t>Transportes e armazenagem</t>
    </r>
  </si>
  <si>
    <r>
      <t xml:space="preserve">F. </t>
    </r>
    <r>
      <rPr>
        <sz val="8"/>
        <color indexed="63"/>
        <rFont val="Arial"/>
        <family val="2"/>
      </rPr>
      <t>Construção</t>
    </r>
  </si>
  <si>
    <r>
      <t xml:space="preserve">E. </t>
    </r>
    <r>
      <rPr>
        <sz val="8"/>
        <color indexed="63"/>
        <rFont val="Arial"/>
        <family val="2"/>
      </rPr>
      <t>Captação, tratamento, distrib.; san., despoluição</t>
    </r>
  </si>
  <si>
    <r>
      <t xml:space="preserve">D. </t>
    </r>
    <r>
      <rPr>
        <sz val="8"/>
        <color indexed="63"/>
        <rFont val="Arial"/>
        <family val="2"/>
      </rPr>
      <t>Eletricidade, gás, vapor, água quente/fria, ar frio</t>
    </r>
  </si>
  <si>
    <r>
      <t xml:space="preserve">C. </t>
    </r>
    <r>
      <rPr>
        <sz val="8"/>
        <color indexed="63"/>
        <rFont val="Arial"/>
        <family val="2"/>
      </rPr>
      <t>Indústrias transformadoras</t>
    </r>
  </si>
  <si>
    <r>
      <t xml:space="preserve">B. </t>
    </r>
    <r>
      <rPr>
        <sz val="8"/>
        <color indexed="63"/>
        <rFont val="Arial"/>
        <family val="2"/>
      </rPr>
      <t>Indústrias extrativas</t>
    </r>
  </si>
  <si>
    <r>
      <t>trabalhadores abrangidos pela RMMG</t>
    </r>
    <r>
      <rPr>
        <b/>
        <vertAlign val="superscript"/>
        <sz val="8"/>
        <color indexed="63"/>
        <rFont val="Arial"/>
        <family val="2"/>
      </rPr>
      <t xml:space="preserve"> </t>
    </r>
    <r>
      <rPr>
        <vertAlign val="superscript"/>
        <sz val="8"/>
        <color indexed="63"/>
        <rFont val="Arial"/>
        <family val="2"/>
      </rPr>
      <t>(1)</t>
    </r>
    <r>
      <rPr>
        <b/>
        <vertAlign val="superscript"/>
        <sz val="8"/>
        <color indexed="63"/>
        <rFont val="Arial"/>
        <family val="2"/>
      </rPr>
      <t xml:space="preserve"> </t>
    </r>
    <r>
      <rPr>
        <sz val="8"/>
        <color indexed="63"/>
        <rFont val="Arial"/>
        <family val="2"/>
      </rPr>
      <t>(%)</t>
    </r>
  </si>
  <si>
    <t xml:space="preserve">ganho médio mensal </t>
  </si>
  <si>
    <t xml:space="preserve">remuneração de base média mensal </t>
  </si>
  <si>
    <t>(euros e %)</t>
  </si>
  <si>
    <r>
      <t>Mulheres</t>
    </r>
    <r>
      <rPr>
        <sz val="7"/>
        <color indexed="63"/>
        <rFont val="Arial"/>
        <family val="2"/>
      </rPr>
      <t xml:space="preserve"> (%)</t>
    </r>
  </si>
  <si>
    <r>
      <t>Homens</t>
    </r>
    <r>
      <rPr>
        <sz val="7"/>
        <color indexed="63"/>
        <rFont val="Arial"/>
        <family val="2"/>
      </rPr>
      <t xml:space="preserve"> (%)</t>
    </r>
  </si>
  <si>
    <t>remuneração/ganho médio mensal - indicadores globais</t>
  </si>
  <si>
    <t>01/01/2011</t>
  </si>
  <si>
    <r>
      <t>data de entrada em vigor</t>
    </r>
    <r>
      <rPr>
        <b/>
        <sz val="8"/>
        <color indexed="63"/>
        <rFont val="Arial"/>
        <family val="2"/>
      </rPr>
      <t/>
    </r>
  </si>
  <si>
    <t>Dec.Lei 143/2010
de 31/12</t>
  </si>
  <si>
    <t>diploma</t>
  </si>
  <si>
    <r>
      <t xml:space="preserve">nota: </t>
    </r>
    <r>
      <rPr>
        <sz val="7"/>
        <color indexed="63"/>
        <rFont val="Arial"/>
        <family val="2"/>
      </rPr>
      <t xml:space="preserve">a informação por região NUT II foi classificada tendo em conta a Nomenclatura das Unidades Territoriais para Fins Estatísticos de 2002 (NUT 2002); a informação por atividade económica, é codificada com a Classificação Portuguesa das Atividades Económicas, Revisão 3 (CAE-Rev.3). </t>
    </r>
  </si>
  <si>
    <r>
      <t xml:space="preserve">R. </t>
    </r>
    <r>
      <rPr>
        <sz val="8"/>
        <color indexed="63"/>
        <rFont val="Arial"/>
        <family val="2"/>
      </rPr>
      <t>Ativ. artíst., de espet. desp.e recr.</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</si>
  <si>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2010/2011,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</si>
  <si>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r>
      <t xml:space="preserve">trabalhadores abrangidos pela retribuição mínima mensal garantida </t>
    </r>
    <r>
      <rPr>
        <vertAlign val="superscript"/>
        <sz val="8"/>
        <color theme="3"/>
        <rFont val="Arial"/>
        <family val="2"/>
      </rPr>
      <t>(1)</t>
    </r>
    <r>
      <rPr>
        <sz val="8"/>
        <color theme="3"/>
        <rFont val="Arial"/>
        <family val="2"/>
      </rPr>
      <t xml:space="preserve"> </t>
    </r>
    <r>
      <rPr>
        <sz val="7"/>
        <color theme="3"/>
        <rFont val="Arial"/>
        <family val="2"/>
      </rPr>
      <t>(%)</t>
    </r>
  </si>
  <si>
    <r>
      <t>remuneração de base/ganho</t>
    </r>
    <r>
      <rPr>
        <sz val="7"/>
        <color theme="3"/>
        <rFont val="Arial"/>
        <family val="2"/>
      </rPr>
      <t xml:space="preserve"> (%)</t>
    </r>
  </si>
  <si>
    <r>
      <t>ganho médio mensal</t>
    </r>
    <r>
      <rPr>
        <sz val="7"/>
        <color theme="3"/>
        <rFont val="Arial"/>
        <family val="2"/>
      </rPr>
      <t xml:space="preserve"> </t>
    </r>
  </si>
  <si>
    <r>
      <t>remuneração de base média mensal</t>
    </r>
    <r>
      <rPr>
        <sz val="7"/>
        <color theme="3"/>
        <rFont val="Arial"/>
        <family val="2"/>
      </rPr>
      <t xml:space="preserve"> </t>
    </r>
  </si>
  <si>
    <r>
      <t>retribuição mínima mensal garantida</t>
    </r>
    <r>
      <rPr>
        <sz val="8"/>
        <color theme="3"/>
        <rFont val="Arial"/>
        <family val="2"/>
      </rPr>
      <t xml:space="preserve"> </t>
    </r>
    <r>
      <rPr>
        <vertAlign val="superscript"/>
        <sz val="8"/>
        <color theme="3"/>
        <rFont val="Arial"/>
        <family val="2"/>
      </rPr>
      <t>(1)</t>
    </r>
  </si>
  <si>
    <r>
      <t xml:space="preserve">índice de preços no consumidor </t>
    </r>
    <r>
      <rPr>
        <sz val="8"/>
        <rFont val="Arial"/>
        <family val="2"/>
      </rPr>
      <t>(Base 2012)</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</si>
  <si>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</si>
  <si>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</si>
  <si>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</si>
  <si>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</si>
  <si>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</si>
  <si>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</si>
  <si>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</si>
  <si>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</si>
  <si>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</si>
  <si>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</si>
  <si>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beneficiários com processamento de rendimento social de inserção (RSI)</t>
    </r>
    <r>
      <rPr>
        <b/>
        <vertAlign val="superscript"/>
        <sz val="10"/>
        <rFont val="Arial"/>
        <family val="2"/>
      </rPr>
      <t>(1)</t>
    </r>
  </si>
  <si>
    <t>Boletim Estatístico disponível em:</t>
  </si>
  <si>
    <t>Outras publicações estatísticas do Emprego disponíveis em:</t>
  </si>
  <si>
    <t>e-mail:</t>
  </si>
  <si>
    <t>Mais Informações:</t>
  </si>
  <si>
    <t xml:space="preserve">Conceitos  </t>
  </si>
  <si>
    <t xml:space="preserve">  Desemprego registado - no fim do período </t>
  </si>
  <si>
    <t xml:space="preserve">  Remunerações </t>
  </si>
  <si>
    <t xml:space="preserve">População desempregada  </t>
  </si>
  <si>
    <t xml:space="preserve">Desemprego registado, ofertas e colocações - ao longo do período  </t>
  </si>
  <si>
    <t xml:space="preserve">Remunerações  </t>
  </si>
  <si>
    <t xml:space="preserve"> Informação em destaque - tendências do mercado de trabalho     </t>
  </si>
  <si>
    <t xml:space="preserve">      </t>
  </si>
  <si>
    <t xml:space="preserve"> População com emprego </t>
  </si>
  <si>
    <t>Engenheiro de const. de edif.e de obras de eng.</t>
  </si>
  <si>
    <t>Desemprego registado</t>
  </si>
  <si>
    <t>Indisponíveis temporariamente</t>
  </si>
  <si>
    <t>… por tipo de subsídio</t>
  </si>
  <si>
    <r>
      <t>beneficiários:</t>
    </r>
    <r>
      <rPr>
        <b/>
        <vertAlign val="superscript"/>
        <sz val="9"/>
        <color theme="3"/>
        <rFont val="Arial"/>
        <family val="2"/>
      </rPr>
      <t xml:space="preserve"> (2)</t>
    </r>
  </si>
  <si>
    <t>Agric., pr. animal, caça, flor. e pesca</t>
  </si>
  <si>
    <t>Oper. de máq. de esc., terrap., gruas, guind.e sim.</t>
  </si>
  <si>
    <t>Trab. não qualif.de eng. civil e da const.de edif.</t>
  </si>
  <si>
    <t xml:space="preserve">Segurança Social  </t>
  </si>
  <si>
    <t xml:space="preserve">  Segurança Social</t>
  </si>
  <si>
    <r>
      <t xml:space="preserve">G. </t>
    </r>
    <r>
      <rPr>
        <sz val="8"/>
        <color indexed="63"/>
        <rFont val="Arial"/>
        <family val="2"/>
      </rPr>
      <t>Comércio por grosso e retalho, rep. veíc. autom.</t>
    </r>
  </si>
  <si>
    <r>
      <t xml:space="preserve">benef. c/ prestaç. desemprego </t>
    </r>
    <r>
      <rPr>
        <sz val="6"/>
        <color theme="3"/>
        <rFont val="Arial"/>
        <family val="2"/>
      </rPr>
      <t>(milhares)</t>
    </r>
  </si>
  <si>
    <r>
      <t xml:space="preserve">indic. confiança dos consumidores </t>
    </r>
    <r>
      <rPr>
        <sz val="6"/>
        <color theme="3"/>
        <rFont val="Arial"/>
        <family val="2"/>
      </rPr>
      <t>(mm3m)</t>
    </r>
  </si>
  <si>
    <t>(2)</t>
  </si>
  <si>
    <t>(2) sem actualização</t>
  </si>
  <si>
    <t>Agric., prod. animal, caça, flor. e pesca</t>
  </si>
  <si>
    <r>
      <t xml:space="preserve">Letónia </t>
    </r>
    <r>
      <rPr>
        <vertAlign val="superscript"/>
        <sz val="8"/>
        <color indexed="63"/>
        <rFont val="Arial"/>
        <family val="2"/>
      </rPr>
      <t>(1)</t>
    </r>
  </si>
  <si>
    <r>
      <t>… por centro distrital</t>
    </r>
    <r>
      <rPr>
        <b/>
        <vertAlign val="superscript"/>
        <sz val="9"/>
        <color theme="3"/>
        <rFont val="Arial"/>
        <family val="2"/>
      </rPr>
      <t xml:space="preserve"> (1)</t>
    </r>
  </si>
  <si>
    <t>taxa horária</t>
  </si>
  <si>
    <t>salários na construção - taxa de salário horária e por profissões (CPP2010)</t>
  </si>
  <si>
    <t>salários na construção - taxa de salário mensal por profissões (CPP2010)</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</si>
  <si>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</si>
  <si>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</si>
  <si>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</si>
  <si>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</si>
  <si>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</si>
  <si>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</si>
  <si>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</si>
  <si>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</si>
  <si>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</si>
  <si>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A. Agric., prod. animal, caça, flor.e pesca</t>
  </si>
  <si>
    <t>B. Indústrias extrativas</t>
  </si>
  <si>
    <t>C. Indústrias transformadoras</t>
  </si>
  <si>
    <t>E. Captação, trat., dist.; san., despoluição</t>
  </si>
  <si>
    <t>F. Construção</t>
  </si>
  <si>
    <t>G. Com. gros. e retalho, rep. veíc. autom.</t>
  </si>
  <si>
    <t>H. Transportes e armazenagem</t>
  </si>
  <si>
    <t>I. Alojamento, restauração e similares</t>
  </si>
  <si>
    <t>K. Atividades financeiras e de seguros</t>
  </si>
  <si>
    <t>L. Atividades imobiliárias</t>
  </si>
  <si>
    <t>P. Educação</t>
  </si>
  <si>
    <t>Q. Ativ. de saúde humana e apoio social</t>
  </si>
  <si>
    <t>S. Outras atividades de serviços</t>
  </si>
  <si>
    <t>Chipre</t>
  </si>
  <si>
    <t xml:space="preserve">Eslovénia </t>
  </si>
  <si>
    <t>Estónia</t>
  </si>
  <si>
    <t>Grécia</t>
  </si>
  <si>
    <t>Reino Unido</t>
  </si>
  <si>
    <t>Hungria</t>
  </si>
  <si>
    <t>Letónia</t>
  </si>
  <si>
    <t>Roménia</t>
  </si>
  <si>
    <t>Croácia</t>
  </si>
  <si>
    <t>Eslovénia</t>
  </si>
  <si>
    <t>Países Baixos</t>
  </si>
  <si>
    <t>Lituânia</t>
  </si>
  <si>
    <t>UE28</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</si>
  <si>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</si>
  <si>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</si>
  <si>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</si>
  <si>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</si>
  <si>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Estrutura empresarial</t>
  </si>
  <si>
    <t xml:space="preserve"> - Dados recolhidos até:</t>
  </si>
  <si>
    <t xml:space="preserve"> - Data de disponibilização: </t>
  </si>
  <si>
    <t>empresas</t>
  </si>
  <si>
    <t>estabelecimentos</t>
  </si>
  <si>
    <t>n.d.</t>
  </si>
  <si>
    <t xml:space="preserve">(1) por atividade exercida no último emprego.     (2) Classificação Portuguesa das Profissões (CPP 2010) a partir de janeiro de 2014;  valores do Continente. </t>
  </si>
  <si>
    <t xml:space="preserve">(1) Classificação Portuguesa das Profissões (CPP 2010) a partir de janeiro de 2014;  valores do Continente.                (2) por atividade exercida no último emprego.  </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</si>
  <si>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</si>
  <si>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</si>
  <si>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</si>
  <si>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</si>
  <si>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</si>
  <si>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21 - Fab. prod. farmac. de base e prep. farmac.</t>
  </si>
  <si>
    <t>22 - Fabr. de art. de borracha e de mat. plásticas</t>
  </si>
  <si>
    <t>23 - Fabr. de outros prod. minerais não metálicos</t>
  </si>
  <si>
    <t>U. Ativ. org. intern. e out.inst.extra-territ.</t>
  </si>
  <si>
    <t>fonte: INE, Inquérito ao Emprego.</t>
  </si>
  <si>
    <t xml:space="preserve">  Lay-Off</t>
  </si>
  <si>
    <t>entidades empregadoras (estabelecimentos)  e beneficiários com prestações de lay-off</t>
  </si>
  <si>
    <t>lay-off</t>
  </si>
  <si>
    <t>formação profissional nas empresas</t>
  </si>
  <si>
    <r>
      <rPr>
        <b/>
        <sz val="8"/>
        <color theme="3"/>
        <rFont val="Arial"/>
        <family val="2"/>
      </rPr>
      <t xml:space="preserve">  IRCT negociávies</t>
    </r>
    <r>
      <rPr>
        <sz val="7"/>
        <color theme="3"/>
        <rFont val="Arial"/>
        <family val="2"/>
      </rPr>
      <t xml:space="preserve"> (via convencional)</t>
    </r>
  </si>
  <si>
    <r>
      <t xml:space="preserve">  IRCT não negociávies </t>
    </r>
    <r>
      <rPr>
        <sz val="7"/>
        <color theme="3"/>
        <rFont val="Arial"/>
        <family val="2"/>
      </rPr>
      <t>(via administrativa)</t>
    </r>
  </si>
  <si>
    <t xml:space="preserve">Regulamentação coletiva e preços     </t>
  </si>
  <si>
    <r>
      <t>Autor</t>
    </r>
    <r>
      <rPr>
        <sz val="8"/>
        <color indexed="63"/>
        <rFont val="Arial"/>
        <family val="2"/>
      </rPr>
      <t>: Gabinete de Estratégia e Planeamento (GEP)</t>
    </r>
  </si>
  <si>
    <t>1049-056 LISBOA</t>
  </si>
  <si>
    <t>Praça de Londres  nº. 2  - 3º andar</t>
  </si>
  <si>
    <t>desemprego UE 28</t>
  </si>
  <si>
    <t>MINISTÉRIO DO TRABALHO, SOLIDARIEDADE E SEGURANÇA SOCIAL (MTSSS)</t>
  </si>
  <si>
    <r>
      <t>DGERT/MTSSS</t>
    </r>
    <r>
      <rPr>
        <sz val="8"/>
        <color indexed="63"/>
        <rFont val="Arial"/>
        <family val="2"/>
      </rPr>
      <t xml:space="preserve"> - dados tratados pela Direcção-Geral de Emprego e das Relações de Trabalho.</t>
    </r>
  </si>
  <si>
    <r>
      <t xml:space="preserve">GEP/MTSSS, Custo da Mão-de-Obra </t>
    </r>
    <r>
      <rPr>
        <sz val="8"/>
        <color indexed="63"/>
        <rFont val="Arial"/>
        <family val="2"/>
      </rPr>
      <t>-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</si>
  <si>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GEP/MTSSS, Inquérito aos Ganhos</t>
    </r>
    <r>
      <rPr>
        <sz val="8"/>
        <color indexed="63"/>
        <rFont val="Arial"/>
        <family val="2"/>
      </rPr>
      <t xml:space="preserve"> -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t>
    </r>
  </si>
  <si>
    <r>
      <t>GEP/MTSSS, Inquérito aos Salários por Profissões na Construção</t>
    </r>
    <r>
      <rPr>
        <sz val="8"/>
        <color indexed="63"/>
        <rFont val="Arial"/>
        <family val="2"/>
      </rPr>
      <t xml:space="preserve"> - inquérito realizado trimestralmente por amostragem junto das empresas com dez ou mais pessoas ao serviço, abrangendo o Continente e as Regiões Autónomas dos Açores e da Madeira. Disponibiliza informação que permite conhecer a remuneração mensal e horária (taxa de salário) e a duração média normal semanal do trabalho, para as profissões mais características da atividade económica em estudo, bem como a sua evolução a curto prazo.</t>
    </r>
  </si>
  <si>
    <r>
      <t>GEP/MTSSS, Quadros de Pessoal</t>
    </r>
    <r>
      <rPr>
        <sz val="8"/>
        <color indexed="63"/>
        <rFont val="Arial"/>
        <family val="2"/>
      </rPr>
      <t xml:space="preserve"> - abrangem todas as entidades com trabalhadores por conta de outrem excetuando a Administração Pública, entidades que empregam trabalhadores rurais não permanentes e trabalhadores domésticos. </t>
    </r>
  </si>
  <si>
    <r>
      <t>IEFP/MTSSS,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</si>
  <si>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 xml:space="preserve">IEFP/MTSSS, Relatório Mensal de Execução Física e Financeira </t>
    </r>
    <r>
      <rPr>
        <sz val="8"/>
        <color indexed="63"/>
        <rFont val="Arial"/>
        <family val="2"/>
      </rPr>
      <t>- disponibiliza os principais indicadores da execução acumulada (física e financeira), dos diversos Programas e Medidas de Emprego e Formação Profissional desenvolvidos pelo IEFP, I.P.</t>
    </r>
  </si>
  <si>
    <r>
      <t>IEFP/MTSSS, Estatísticas Mensais</t>
    </r>
    <r>
      <rPr>
        <sz val="8"/>
        <color indexed="63"/>
        <rFont val="Arial"/>
        <family val="2"/>
      </rPr>
      <t xml:space="preserve"> - informação mensal do Mercado de Emprego.</t>
    </r>
  </si>
  <si>
    <r>
      <t>II/MTSSS, Estatísticas da Segurança Social</t>
    </r>
    <r>
      <rPr>
        <sz val="8"/>
        <color indexed="63"/>
        <rFont val="Arial"/>
        <family val="2"/>
      </rPr>
      <t xml:space="preserve"> - informação de dados estatísticos inerentes ao Sistema de Segurança Social nos seguintes temas: Invalidez, Velhice e Sobrevivência; Prestações Familiares; Rendimento Social de Inserção; Desemprego e Apoio ao Emprego e Doença.</t>
    </r>
  </si>
  <si>
    <t>fonte:  II/MTSSS, Estatísticas da Segurança Social.</t>
  </si>
  <si>
    <t xml:space="preserve">fonte:  IEFP/MTSSS, Informação Mensal e Estatísticas Mensais. </t>
  </si>
  <si>
    <t>fonte: GEP/MTSSS, Inquérito aos Salários por Profissões na Construção.</t>
  </si>
  <si>
    <t>fonte: DGERT/MTSSS, Variação média ponderada intertabelas.</t>
  </si>
  <si>
    <t>Ministério do Trabalho, Solidariedade e Segurança Social</t>
  </si>
  <si>
    <t xml:space="preserve">fonte:  IEFP/MTSSS, Informação Mensal e Estatísticas Mensais.  </t>
  </si>
  <si>
    <t>01/01/2016</t>
  </si>
  <si>
    <t>Dec.Lei 
254-A/2015
de 31/12</t>
  </si>
  <si>
    <r>
      <t>L.</t>
    </r>
    <r>
      <rPr>
        <sz val="8"/>
        <color rgb="FF333333"/>
        <rFont val="Arial"/>
        <family val="2"/>
      </rPr>
      <t xml:space="preserve"> Atividades imobiliárias</t>
    </r>
  </si>
  <si>
    <t>trabalhadores em formação</t>
  </si>
  <si>
    <t>Horas médias de formação por trabalhador</t>
  </si>
  <si>
    <t xml:space="preserve">n.º </t>
  </si>
  <si>
    <t>% em relação ao total de empresas</t>
  </si>
  <si>
    <t>% em relação ao total de trabalhadores</t>
  </si>
  <si>
    <t xml:space="preserve">10/11/12 - Fabricação de prod. alimentares, bebidas e tabaco </t>
  </si>
  <si>
    <t xml:space="preserve">13/14/15 - Fab. têxteis e produtos têxteis, couro e produtos de couro </t>
  </si>
  <si>
    <t>17/18 - Fabr. de pasta, papel e seus artigos</t>
  </si>
  <si>
    <t>19/20 - Fab.de coque, prod. petrolíferos refinados e de agl.de comb.</t>
  </si>
  <si>
    <t xml:space="preserve">24/25 - Metalúrgicas de base e produtos metálicos  </t>
  </si>
  <si>
    <t>26/27/28/33 - Fab. equip. informáticos, para comunic. e prod. eletrónicos e de óptica; Fabr. equip. eléctrico; fab. máq. e de equip. n.e.; Reparação máq. e equip.</t>
  </si>
  <si>
    <t>29/30 - Fab. veíc. auto. reboques, semi-reb., componentes p/veíc. auto.</t>
  </si>
  <si>
    <t>16/31/32 - Outras indústrias transformadoras</t>
  </si>
  <si>
    <t xml:space="preserve">D. Eletricidade, gás, vapor, água quente e fria e ar frio </t>
  </si>
  <si>
    <t xml:space="preserve">45 - Comércio, manutenção e reparação de veículos auto. e motociclos </t>
  </si>
  <si>
    <t xml:space="preserve">46 - Comércio por grosso, exceto veíc. auto. e motociclos </t>
  </si>
  <si>
    <t xml:space="preserve">47 - Comércio a retalho, exceto veíc. auto. e motociclos </t>
  </si>
  <si>
    <t xml:space="preserve">J. Atividades de informação e comunicação </t>
  </si>
  <si>
    <t xml:space="preserve">M. Actividades de consultoria, cient., téc. e sim. </t>
  </si>
  <si>
    <t>N. Ativ. administrativas e dos serv. de apoio</t>
  </si>
  <si>
    <t>O. Administração pública e defesa; Seg. social obrigatória</t>
  </si>
  <si>
    <t>R. Ativ. artísticas, espect., desp. e recreat.</t>
  </si>
  <si>
    <t>(1)  ou que em substituição da formação receberam compensação (trata-se do cumprimento das obrigações legais em matéria de formação profissional, no sentido que lhe é atribuído pelo código do Trabalho (Lei nº7/2009 de 12 de Fevereiro) e  que institui a obrigatoriedade de 35 horas de formação profissional. Em alternativa, essas horas podem ser utilizadas ao abrigo do regime de trabalhador estudante ou em processo de RVCC. Sempre que tal não suceda e em determinadas situações previstas na Lei é admissível o recurso crédito de horas para a frequencia da formação ou a compensação financeira.)</t>
  </si>
  <si>
    <t>https://www.ine.pt/</t>
  </si>
  <si>
    <t>Mais informação em:</t>
  </si>
  <si>
    <t>Construção</t>
  </si>
  <si>
    <r>
      <t xml:space="preserve">Comércio </t>
    </r>
    <r>
      <rPr>
        <b/>
        <vertAlign val="superscript"/>
        <sz val="8"/>
        <color indexed="63"/>
        <rFont val="Arial"/>
        <family val="2"/>
      </rPr>
      <t>(2)</t>
    </r>
  </si>
  <si>
    <t xml:space="preserve">Construção </t>
  </si>
  <si>
    <r>
      <t xml:space="preserve">Indústria Transformadora </t>
    </r>
    <r>
      <rPr>
        <b/>
        <vertAlign val="superscript"/>
        <sz val="8"/>
        <color indexed="63"/>
        <rFont val="Arial"/>
        <family val="2"/>
      </rPr>
      <t>(2)</t>
    </r>
  </si>
  <si>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sre - saldo de respostas extremas.    </t>
  </si>
  <si>
    <t>Mulheres/Homens</t>
  </si>
  <si>
    <t>fonte: GEP/MTSSS, Relatório Único - Relatório Anual de Formação Contínua (Anexo C).</t>
  </si>
  <si>
    <t>e-mail: gep.dados@gep.mtsss.pt</t>
  </si>
  <si>
    <t>gep.dados@gep.mtsss.pt</t>
  </si>
  <si>
    <t>(percentagem; ajustada de sazonalidade)</t>
  </si>
  <si>
    <t>taxa de desemprego na União Europeia</t>
  </si>
  <si>
    <t xml:space="preserve">mm3m - média móvel de 3 meses.       vh - variação homóloga.     </t>
  </si>
  <si>
    <t>01/01/2017</t>
  </si>
  <si>
    <t>Dec.Lei 
86-B/2016
de 29/12</t>
  </si>
  <si>
    <r>
      <t>prestações familiares</t>
    </r>
    <r>
      <rPr>
        <b/>
        <vertAlign val="superscript"/>
        <sz val="10"/>
        <color rgb="FF333333"/>
        <rFont val="Arial"/>
        <family val="2"/>
      </rPr>
      <t xml:space="preserve"> (1)</t>
    </r>
  </si>
  <si>
    <t>Decisão de arbitragem obrigatória (DA)</t>
  </si>
  <si>
    <t>nota: separadas as "Decisões de arbitragem" em voluntárias e obrigatórias; nos boletins anteriores estavam todas classificadas em voluntárias.</t>
  </si>
  <si>
    <t>pensões</t>
  </si>
  <si>
    <r>
      <t>Medida extraordinária de apoio aos DLD</t>
    </r>
    <r>
      <rPr>
        <b/>
        <vertAlign val="superscript"/>
        <sz val="8"/>
        <color rgb="FF333333"/>
        <rFont val="Arial"/>
        <family val="2"/>
      </rPr>
      <t>(a)</t>
    </r>
  </si>
  <si>
    <t>(1)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   (c) corrigido em 28/04/2017.</t>
  </si>
  <si>
    <t xml:space="preserve">          Formação profissional  </t>
  </si>
  <si>
    <r>
      <t>empresas e trabalhadores envolvidos em formação ou atividade educativa</t>
    </r>
    <r>
      <rPr>
        <b/>
        <vertAlign val="superscript"/>
        <sz val="10"/>
        <color rgb="FF333333"/>
        <rFont val="Arial"/>
        <family val="2"/>
      </rPr>
      <t xml:space="preserve"> (1)</t>
    </r>
  </si>
  <si>
    <r>
      <t>remuneração de base média mensal, ganho médio mensal e trabalhadores abrangidos pela retribuição mínima mensal garantida</t>
    </r>
    <r>
      <rPr>
        <b/>
        <sz val="8"/>
        <color rgb="FF333333"/>
        <rFont val="Arial"/>
        <family val="2"/>
      </rPr>
      <t xml:space="preserve"> (RMMG)</t>
    </r>
    <r>
      <rPr>
        <vertAlign val="superscript"/>
        <sz val="8"/>
        <color rgb="FF333333"/>
        <rFont val="Arial"/>
        <family val="2"/>
      </rPr>
      <t>(1)</t>
    </r>
    <r>
      <rPr>
        <sz val="8"/>
        <color rgb="FF333333"/>
        <rFont val="Arial"/>
        <family val="2"/>
      </rPr>
      <t xml:space="preserve"> </t>
    </r>
    <r>
      <rPr>
        <b/>
        <sz val="10"/>
        <color rgb="FF333333"/>
        <rFont val="Arial"/>
        <family val="2"/>
      </rPr>
      <t xml:space="preserve">- atividade económica </t>
    </r>
  </si>
  <si>
    <r>
      <t>retribuição mínima mensal garantida (RMMG)</t>
    </r>
    <r>
      <rPr>
        <sz val="10"/>
        <color rgb="FF333333"/>
        <rFont val="Arial"/>
        <family val="2"/>
      </rPr>
      <t xml:space="preserve"> </t>
    </r>
    <r>
      <rPr>
        <vertAlign val="superscript"/>
        <sz val="9"/>
        <color rgb="FF333333"/>
        <rFont val="Arial"/>
        <family val="2"/>
      </rPr>
      <t>(1)</t>
    </r>
  </si>
  <si>
    <t>Dec.Lei 
156/2017
de 28/12</t>
  </si>
  <si>
    <t>01/01/2018</t>
  </si>
  <si>
    <t>Dec.Lei 
144/2014
de 30/09</t>
  </si>
  <si>
    <t>http://www.gep.mtsss.gov.pt/</t>
  </si>
  <si>
    <t>Internet: www.gep.mtsss.gov.pt/</t>
  </si>
  <si>
    <r>
      <rPr>
        <b/>
        <sz val="7"/>
        <color rgb="FF333333"/>
        <rFont val="Arial"/>
        <family val="2"/>
      </rPr>
      <t xml:space="preserve">fonte: GEP/MTSSS, Inquérito aos Ganhos e Duração de Trabalho.  </t>
    </r>
    <r>
      <rPr>
        <b/>
        <sz val="7"/>
        <color indexed="63"/>
        <rFont val="Arial"/>
        <family val="2"/>
      </rPr>
      <t xml:space="preserve">                 </t>
    </r>
    <r>
      <rPr>
        <sz val="7"/>
        <color indexed="63"/>
        <rFont val="Arial"/>
        <family val="2"/>
      </rPr>
      <t xml:space="preserve"> </t>
    </r>
    <r>
      <rPr>
        <sz val="8"/>
        <color rgb="FF008080"/>
        <rFont val="Arial"/>
        <family val="2"/>
      </rPr>
      <t>Mais informação em:  http://www.gep.mtsss.gov.pt/</t>
    </r>
  </si>
  <si>
    <t>Mais informação em:  http://www.gep.mtsss.gov.pt/</t>
  </si>
  <si>
    <t>(3) estes dados foram integrados na nova prestação social para a inclusão .</t>
  </si>
  <si>
    <r>
      <rPr>
        <b/>
        <sz val="7"/>
        <color indexed="63"/>
        <rFont val="Arial"/>
        <family val="2"/>
      </rPr>
      <t xml:space="preserve">nota: </t>
    </r>
    <r>
      <rPr>
        <sz val="7"/>
        <color indexed="63"/>
        <rFont val="Arial"/>
        <family val="2"/>
      </rPr>
      <t>valores calibrados tendo por referência as estimativas da população calculadas a partir dos resultados definitivos dos Censos 2011.</t>
    </r>
  </si>
  <si>
    <t>(1) caso um beneficiário tenha lançamento por mais de um centro distrital no mês, ele é contabilizado várias vezes nesta tabela.</t>
  </si>
  <si>
    <t>(1) caso um beneficiário transite de centro distrital no mês ele é contabilizado uma vez em cada um dos centros distritais.</t>
  </si>
  <si>
    <t>(2) caso um beneficiário transite de tipo de subsídio no mês ele é contabilizado uma vez em cada um dos subsídios.</t>
  </si>
  <si>
    <t>nota: a partir de maio de 2016, o INE inicia a publicação dos resultados dos Inquéritos Qualitativos de Conjuntura às Empresas com base em novas amostras.</t>
  </si>
  <si>
    <t>Tel. 21 595 34 16</t>
  </si>
  <si>
    <t>Decisão de arbitragem (DA)</t>
  </si>
  <si>
    <r>
      <t>outubro</t>
    </r>
    <r>
      <rPr>
        <b/>
        <sz val="9"/>
        <color indexed="63"/>
        <rFont val="Arial"/>
        <family val="2"/>
      </rPr>
      <t/>
    </r>
  </si>
  <si>
    <t xml:space="preserve">(1) habitualmente designada por salário mínimo nacional.      </t>
  </si>
  <si>
    <t>beneficiários com subsídio por assistência a filho</t>
  </si>
  <si>
    <t>beneficiários com subsídio de parentalidade</t>
  </si>
  <si>
    <t>prestações de parentalidade</t>
  </si>
  <si>
    <t>complemento solidário para idosos (CSI)</t>
  </si>
  <si>
    <t>prestação social para a inclusão</t>
  </si>
  <si>
    <t>beneficiários:</t>
  </si>
  <si>
    <t>complemento solidário para idosos</t>
  </si>
  <si>
    <t>Chéquia</t>
  </si>
  <si>
    <t>Informação em destaque - taxa desemprego UE 28</t>
  </si>
  <si>
    <t xml:space="preserve">Área Metropolitana de Lisboa </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</si>
  <si>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rotatividade de tema para informação em destaque (páginas 21 e 22).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t>
    </r>
  </si>
  <si>
    <t>Dec.Lei 
117/2018
de 27/12</t>
  </si>
  <si>
    <t>01/01/2019</t>
  </si>
  <si>
    <t>01/10/2014</t>
  </si>
  <si>
    <t>abril 2018</t>
  </si>
  <si>
    <t>Fazendo uma análise por sexo, na Zona Euro,  verifica-se que a Grécia e a Eslovénia são os países com a maior diferença, entre a taxa de desemprego das mulheres e dos homens.</t>
  </si>
  <si>
    <t xml:space="preserve"> nota: Estónia, Grécia, Hungria e Reino Unido - março 2019;  Bélgica, Croácia, Chipre e Eslovénia (&lt;25anos) - março 2019.     
: valor não disponível.       
</t>
  </si>
  <si>
    <t>outubro 2018</t>
  </si>
  <si>
    <t xml:space="preserve">abril </t>
  </si>
  <si>
    <t>65 e + anos</t>
  </si>
  <si>
    <t>J. Atividades de informação e de comunicação</t>
  </si>
  <si>
    <r>
      <t>taxa de atividade (%)</t>
    </r>
    <r>
      <rPr>
        <sz val="8"/>
        <color indexed="17"/>
        <rFont val="Arial"/>
        <family val="2"/>
      </rPr>
      <t xml:space="preserve"> </t>
    </r>
    <r>
      <rPr>
        <vertAlign val="superscript"/>
        <sz val="8"/>
        <color indexed="17"/>
        <rFont val="Arial"/>
        <family val="2"/>
      </rPr>
      <t>(1)</t>
    </r>
  </si>
  <si>
    <t>população total - grupo etário e sexo</t>
  </si>
  <si>
    <t>25 - 34 anos</t>
  </si>
  <si>
    <t>35 - 44 anos</t>
  </si>
  <si>
    <t>45 - 64 anos</t>
  </si>
  <si>
    <t>população com emprego - grupo etário e sexo</t>
  </si>
  <si>
    <r>
      <t>65 e + anos</t>
    </r>
    <r>
      <rPr>
        <b/>
        <vertAlign val="superscript"/>
        <sz val="8"/>
        <color indexed="63"/>
        <rFont val="Arial"/>
        <family val="2"/>
      </rPr>
      <t xml:space="preserve"> </t>
    </r>
  </si>
  <si>
    <t>população desempregada - grupo etário e sexo</t>
  </si>
  <si>
    <r>
      <t>Remuneração média mensal BASE e GANHO e respectivos TCO</t>
    </r>
    <r>
      <rPr>
        <b/>
        <vertAlign val="superscript"/>
        <sz val="10"/>
        <rFont val="Arial"/>
        <family val="2"/>
      </rPr>
      <t>(1)</t>
    </r>
    <r>
      <rPr>
        <b/>
        <sz val="10"/>
        <rFont val="Arial"/>
        <family val="2"/>
      </rPr>
      <t xml:space="preserve"> por distrito do estabelecimento</t>
    </r>
  </si>
  <si>
    <t>variação 
2017/2010 (%)</t>
  </si>
  <si>
    <t>Gráfico</t>
  </si>
  <si>
    <t>Distrito</t>
  </si>
  <si>
    <t>11 - LISBOA</t>
  </si>
  <si>
    <t>Variável</t>
  </si>
  <si>
    <t>Remuneração média mensal GANHO</t>
  </si>
  <si>
    <t>Soma de valor</t>
  </si>
  <si>
    <t>ANO</t>
  </si>
  <si>
    <t>Concelho</t>
  </si>
  <si>
    <t xml:space="preserve"> CONTINENTE</t>
  </si>
  <si>
    <t xml:space="preserve"> TOTAL do distrito 11 - LISBOA</t>
  </si>
  <si>
    <t>1101 - Alenquer</t>
  </si>
  <si>
    <t>1102 - Arruda dos Vinhos</t>
  </si>
  <si>
    <t>1103 - Azambuja</t>
  </si>
  <si>
    <t>1104 - Cadaval</t>
  </si>
  <si>
    <t>1105 - Cascais</t>
  </si>
  <si>
    <t>1106 - Lisboa</t>
  </si>
  <si>
    <t>1107 - Loures</t>
  </si>
  <si>
    <t>1108 - Lourinhã</t>
  </si>
  <si>
    <t>1109 - Mafra</t>
  </si>
  <si>
    <t>1110 - Oeiras</t>
  </si>
  <si>
    <t>1111 - Sintra</t>
  </si>
  <si>
    <t>1112 - Sobral de Monte Agraço</t>
  </si>
  <si>
    <t>1113 - Torres Vedras</t>
  </si>
  <si>
    <t>1114 - Vila Franca de Xira</t>
  </si>
  <si>
    <t>1115 - Amadora</t>
  </si>
  <si>
    <t>1116 - Odivelas</t>
  </si>
  <si>
    <r>
      <t xml:space="preserve">fonte:  GEP/MTSSS, Quadros de Pessoal.               </t>
    </r>
    <r>
      <rPr>
        <b/>
        <sz val="7"/>
        <color theme="7"/>
        <rFont val="Arial"/>
        <family val="2"/>
      </rPr>
      <t xml:space="preserve"> </t>
    </r>
    <r>
      <rPr>
        <sz val="8"/>
        <color theme="7"/>
        <rFont val="Arial"/>
        <family val="2"/>
      </rPr>
      <t>Mais informação em:  http://www.gep.mtsss.pt</t>
    </r>
  </si>
  <si>
    <t>(1)  TCO - trabalhadores por conta de outrem a tempo completo, que auferiram remuneração completa no período de referência.</t>
  </si>
  <si>
    <t>nome "setas"</t>
  </si>
  <si>
    <t>PROCV de imagens:</t>
  </si>
  <si>
    <t>https://www.youtube.com/watch?v=s33FIzSQOdU</t>
  </si>
  <si>
    <t>Nome  I4:I7 - "Bolas" (Fórmulas =&gt; Gstor de Nomes)</t>
  </si>
  <si>
    <t>Titulo para a célula D16, em função do gráfico a ser apresentado (definido na célula H3).</t>
  </si>
  <si>
    <r>
      <rPr>
        <b/>
        <sz val="11"/>
        <color rgb="FFFF0000"/>
        <rFont val="Franklin Gothic Book"/>
        <family val="2"/>
        <scheme val="minor"/>
      </rPr>
      <t>NOTA: Formatar Segmentação de dados:</t>
    </r>
    <r>
      <rPr>
        <sz val="11"/>
        <color theme="1"/>
        <rFont val="Franklin Gothic Book"/>
        <family val="2"/>
        <scheme val="minor"/>
      </rPr>
      <t xml:space="preserve">
- desagrugar porque existe uma caixa de texto a esconcer a seleção múltipla;
 - Clicar na Segmentação de dados, escolher a barra </t>
    </r>
    <r>
      <rPr>
        <b/>
        <sz val="11"/>
        <color theme="1"/>
        <rFont val="Franklin Gothic Book"/>
        <family val="2"/>
        <scheme val="minor"/>
      </rPr>
      <t xml:space="preserve">Opções, selecionar o estilo utilizado e </t>
    </r>
    <r>
      <rPr>
        <sz val="11"/>
        <color theme="1"/>
        <rFont val="Franklin Gothic Book"/>
        <family val="2"/>
        <scheme val="minor"/>
      </rPr>
      <t xml:space="preserve">depois no </t>
    </r>
    <r>
      <rPr>
        <b/>
        <sz val="11"/>
        <color theme="1"/>
        <rFont val="Franklin Gothic Book"/>
        <family val="2"/>
        <scheme val="minor"/>
      </rPr>
      <t>Modificar</t>
    </r>
  </si>
  <si>
    <t>https://ninjadoexcel.com.br/deixar-segmentacao-de-dados-transparente-no-excel/</t>
  </si>
  <si>
    <t>Proteger Segmentação:</t>
  </si>
  <si>
    <t>Distritos com valor mais elevado e mais baixo, em 2017</t>
  </si>
  <si>
    <t>https://www.youtube.com/watch?v=hiKnhHmlZPY</t>
  </si>
  <si>
    <t>Distrito com maior % de TCO face ao CONTINENTE</t>
  </si>
  <si>
    <t>valor</t>
  </si>
  <si>
    <t>CodDT</t>
  </si>
  <si>
    <t>Grafico 0 =&gt;Concelhos =&gt; base ou ganho</t>
  </si>
  <si>
    <t>Remuneração média mensal BASE</t>
  </si>
  <si>
    <t>1601 - Arcos de Valdevez</t>
  </si>
  <si>
    <t>16 - VIANA DO CASTELO</t>
  </si>
  <si>
    <t>16</t>
  </si>
  <si>
    <t>de</t>
  </si>
  <si>
    <t>x</t>
  </si>
  <si>
    <t>y</t>
  </si>
  <si>
    <t>b</t>
  </si>
  <si>
    <t>1602 - Caminha</t>
  </si>
  <si>
    <t>1603 - Melgaço</t>
  </si>
  <si>
    <t>1604 - Monção</t>
  </si>
  <si>
    <t>1605 - Paredes de Coura</t>
  </si>
  <si>
    <t>1606 - Ponte da Barca</t>
  </si>
  <si>
    <t>1607 - Ponte de Lima</t>
  </si>
  <si>
    <t>Grafico 3 =&gt;Distritos "+ e -" =&gt; base ou ganho</t>
  </si>
  <si>
    <t>1608 - Valença</t>
  </si>
  <si>
    <t>1609 - Viana do Castelo</t>
  </si>
  <si>
    <t>1610 - Vila Nova de Cerveira</t>
  </si>
  <si>
    <t>0301 - Amares</t>
  </si>
  <si>
    <t>03 - BRAGA</t>
  </si>
  <si>
    <t>03</t>
  </si>
  <si>
    <t>0302 - Barcelos</t>
  </si>
  <si>
    <t>0303 - Braga</t>
  </si>
  <si>
    <t>0306 - Esposende</t>
  </si>
  <si>
    <t>Grafico 2 =&gt;Distrito no Continente =&gt; TCO</t>
  </si>
  <si>
    <t>0310 - Terras de Bouro</t>
  </si>
  <si>
    <t>0313 - Vila Verde</t>
  </si>
  <si>
    <t>0307 - Fafe</t>
  </si>
  <si>
    <t>0308 - Guimarães</t>
  </si>
  <si>
    <t>0309 - Póvoa de Lanhoso</t>
  </si>
  <si>
    <t>0311 - Vieira do Minho</t>
  </si>
  <si>
    <t>Grafico 1 =&gt;Concelho no distrito =&gt;TCO</t>
  </si>
  <si>
    <t>0312 - Vila Nova de Famalicão</t>
  </si>
  <si>
    <t>0314 - Vizela</t>
  </si>
  <si>
    <t>1314 - Santo Tirso</t>
  </si>
  <si>
    <t>13 - PORTO</t>
  </si>
  <si>
    <t>13</t>
  </si>
  <si>
    <t>1318 - Trofa</t>
  </si>
  <si>
    <t>0107 - Espinho</t>
  </si>
  <si>
    <t>01 - AVEIRO</t>
  </si>
  <si>
    <t>01</t>
  </si>
  <si>
    <t>1304 - Gondomar</t>
  </si>
  <si>
    <t>1306 - Maia</t>
  </si>
  <si>
    <t>1308 - Matosinhos</t>
  </si>
  <si>
    <t>02</t>
  </si>
  <si>
    <t>02 - BEJA</t>
  </si>
  <si>
    <t>1312 - Porto</t>
  </si>
  <si>
    <t>1313 - Póvoa de Varzim</t>
  </si>
  <si>
    <t>04</t>
  </si>
  <si>
    <t>04 - BRAGANÇA</t>
  </si>
  <si>
    <t>1315 - Valongo</t>
  </si>
  <si>
    <t>05</t>
  </si>
  <si>
    <t>05 - CASTELO BRANCO</t>
  </si>
  <si>
    <t>1316 - Vila do Conde</t>
  </si>
  <si>
    <t>06</t>
  </si>
  <si>
    <t>06 - COIMBRA</t>
  </si>
  <si>
    <t>1317 - Vila Nova de Gaia</t>
  </si>
  <si>
    <t>07</t>
  </si>
  <si>
    <t>07 - ÉVORA</t>
  </si>
  <si>
    <t>0106 - Castelo de Paiva</t>
  </si>
  <si>
    <t>08</t>
  </si>
  <si>
    <t>08 - FARO</t>
  </si>
  <si>
    <t>0304 - Cabeceiras de Basto</t>
  </si>
  <si>
    <t>09</t>
  </si>
  <si>
    <t>09 - GUARDA</t>
  </si>
  <si>
    <t>0305 - Celorico de Basto</t>
  </si>
  <si>
    <t>10</t>
  </si>
  <si>
    <t>10 - LEIRIA</t>
  </si>
  <si>
    <t>1301 - Amarante</t>
  </si>
  <si>
    <t>11</t>
  </si>
  <si>
    <t>1302 - Baião</t>
  </si>
  <si>
    <t>12</t>
  </si>
  <si>
    <t>12 - PORTALEGRE</t>
  </si>
  <si>
    <t>1303 - Felgueiras</t>
  </si>
  <si>
    <t>1305 - Lousada</t>
  </si>
  <si>
    <t>14</t>
  </si>
  <si>
    <t>14 - SANTARÉM</t>
  </si>
  <si>
    <t>1307 - Marco de Canaveses</t>
  </si>
  <si>
    <t>15</t>
  </si>
  <si>
    <t>15 - SETÚBAL</t>
  </si>
  <si>
    <t>1309 - Paços de Ferreira</t>
  </si>
  <si>
    <t>1310 - Paredes</t>
  </si>
  <si>
    <t>17</t>
  </si>
  <si>
    <t>17 - VILA REAL</t>
  </si>
  <si>
    <t>1311 - Penafiel</t>
  </si>
  <si>
    <t>18</t>
  </si>
  <si>
    <t>18 - VISEU</t>
  </si>
  <si>
    <t>1705 - Mondim de Basto</t>
  </si>
  <si>
    <t>1709 - Ribeira de Pena</t>
  </si>
  <si>
    <t>1804 - Cinfães</t>
  </si>
  <si>
    <t>1813 - Resende</t>
  </si>
  <si>
    <t>0104 - Arouca</t>
  </si>
  <si>
    <t>0109 - Santa Maria da Feira</t>
  </si>
  <si>
    <t>0113 - Oliveira de Azeméis</t>
  </si>
  <si>
    <t>0116 - São João da Madeira</t>
  </si>
  <si>
    <t>0119 - Vale de Cambra</t>
  </si>
  <si>
    <t>0403 - Carrazeda de Ansiães</t>
  </si>
  <si>
    <t>0404 - Freixo de Espada à Cinta</t>
  </si>
  <si>
    <t>0409 - Torre de Moncorvo</t>
  </si>
  <si>
    <t>0410 - Vila Flor</t>
  </si>
  <si>
    <t>0914 - Vila Nova de Foz Côa</t>
  </si>
  <si>
    <t>1701 - Alijó</t>
  </si>
  <si>
    <t>1704 - Mesão Frio</t>
  </si>
  <si>
    <t>1708 - Peso da Régua</t>
  </si>
  <si>
    <t>1710 - Sabrosa</t>
  </si>
  <si>
    <t>1711 - Santa Marta de Penaguião</t>
  </si>
  <si>
    <t>1714 - Vila Real</t>
  </si>
  <si>
    <t>1801 - Armamar</t>
  </si>
  <si>
    <t>1805 - Lamego</t>
  </si>
  <si>
    <t>1807 - Moimenta da Beira</t>
  </si>
  <si>
    <t>1812 - Penedono</t>
  </si>
  <si>
    <t>1815 - São João da Pesqueira</t>
  </si>
  <si>
    <t>1818 - Sernancelhe</t>
  </si>
  <si>
    <t>1819 - Tabuaço</t>
  </si>
  <si>
    <t>1820 - Tarouca</t>
  </si>
  <si>
    <t>0401 - Alfândega da Fé</t>
  </si>
  <si>
    <t>0402 - Bragança</t>
  </si>
  <si>
    <t>0405 - Macedo de Cavaleiros</t>
  </si>
  <si>
    <t>0406 - Miranda do Douro</t>
  </si>
  <si>
    <t>0407 - Mirandela</t>
  </si>
  <si>
    <t>0408 - Mogadouro</t>
  </si>
  <si>
    <t>0411 - Vimioso</t>
  </si>
  <si>
    <t>0412 - Vinhais</t>
  </si>
  <si>
    <t>1702 - Boticas</t>
  </si>
  <si>
    <t>1703 - Chaves</t>
  </si>
  <si>
    <t>1706 - Montalegre</t>
  </si>
  <si>
    <t>1707 - Murça</t>
  </si>
  <si>
    <t>1712 - Valpaços</t>
  </si>
  <si>
    <t>1713 - Vila Pouca de Aguiar</t>
  </si>
  <si>
    <t>0801 - Albufeira</t>
  </si>
  <si>
    <t>0802 - Alcoutim</t>
  </si>
  <si>
    <t>0803 - Aljezur</t>
  </si>
  <si>
    <t>0804 - Castro Marim</t>
  </si>
  <si>
    <t>0805 - Faro</t>
  </si>
  <si>
    <t>0806 - Lagoa</t>
  </si>
  <si>
    <t>0807 - Lagos</t>
  </si>
  <si>
    <t>0808 - Loulé</t>
  </si>
  <si>
    <t>0809 - Monchique</t>
  </si>
  <si>
    <t>0810 - Olhão</t>
  </si>
  <si>
    <t>0811 - Portimão</t>
  </si>
  <si>
    <t>0812 - São Brás de Alportel</t>
  </si>
  <si>
    <t>0813 - Silves</t>
  </si>
  <si>
    <t>0814 - Tavira</t>
  </si>
  <si>
    <t>0815 - Vila do Bispo</t>
  </si>
  <si>
    <t>0816 - Vila Real de Santo António</t>
  </si>
  <si>
    <t>0501 - Belmonte</t>
  </si>
  <si>
    <t>0503 - Covilhã</t>
  </si>
  <si>
    <t>0504 - Fundão</t>
  </si>
  <si>
    <t>1001 - Alcobaça</t>
  </si>
  <si>
    <t>1005 - Bombarral</t>
  </si>
  <si>
    <t>1006 - Caldas da Rainha</t>
  </si>
  <si>
    <t>1011 - Nazaré</t>
  </si>
  <si>
    <t>1012 - Óbidos</t>
  </si>
  <si>
    <t>1014 - Peniche</t>
  </si>
  <si>
    <t>1401 - Abrantes</t>
  </si>
  <si>
    <t>1402 - Alcanena</t>
  </si>
  <si>
    <t>1408 - Constância</t>
  </si>
  <si>
    <t>1410 - Entroncamento</t>
  </si>
  <si>
    <t>1411 - Ferreira do Zêzere</t>
  </si>
  <si>
    <t>1417 - Sardoal</t>
  </si>
  <si>
    <t>1418 - Tomar</t>
  </si>
  <si>
    <t>1419 - Torres Novas</t>
  </si>
  <si>
    <t>1420 - Vila Nova da Barquinha</t>
  </si>
  <si>
    <t>1421 - Ourém</t>
  </si>
  <si>
    <t>0101 - Águeda</t>
  </si>
  <si>
    <t>0102 - Albergaria-a-Velha</t>
  </si>
  <si>
    <t>0103 - Anadia</t>
  </si>
  <si>
    <t>0105 - Aveiro</t>
  </si>
  <si>
    <t>0108 - Estarreja</t>
  </si>
  <si>
    <t>0110 - Ílhavo</t>
  </si>
  <si>
    <t>0111 - Mealhada</t>
  </si>
  <si>
    <t>0112 - Murtosa</t>
  </si>
  <si>
    <t>0114 - Oliveira do Bairro</t>
  </si>
  <si>
    <t>0115 - Ovar</t>
  </si>
  <si>
    <t>0117 - Sever do Vouga</t>
  </si>
  <si>
    <t>0118 - Vagos</t>
  </si>
  <si>
    <t>0602 - Cantanhede</t>
  </si>
  <si>
    <t>0603 - Coimbra</t>
  </si>
  <si>
    <t>0604 - Condeixa-a-Nova</t>
  </si>
  <si>
    <t>0605 - Figueira da Foz</t>
  </si>
  <si>
    <t>0608 - Mira</t>
  </si>
  <si>
    <t>0610 - Montemor-o-Velho</t>
  </si>
  <si>
    <t>0613 - Penacova</t>
  </si>
  <si>
    <t>0615 - Soure</t>
  </si>
  <si>
    <t>1004 - Batalha</t>
  </si>
  <si>
    <t>1009 - Leiria</t>
  </si>
  <si>
    <t>1010 - Marinha Grande</t>
  </si>
  <si>
    <t>1015 - Pombal</t>
  </si>
  <si>
    <t>1016 - Porto de Mós</t>
  </si>
  <si>
    <t>0601 - Arganil</t>
  </si>
  <si>
    <t>0606 - Góis</t>
  </si>
  <si>
    <t>0607 - Lousã</t>
  </si>
  <si>
    <t>0609 - Miranda do Corvo</t>
  </si>
  <si>
    <t>0611 - Oliveira do Hospital</t>
  </si>
  <si>
    <t>0612 - Pampilhosa da Serra</t>
  </si>
  <si>
    <t>0614 - Penela</t>
  </si>
  <si>
    <t>0616 - Tábua</t>
  </si>
  <si>
    <t>0617 - Vila Nova de Poiares</t>
  </si>
  <si>
    <t>1002 - Alvaiázere</t>
  </si>
  <si>
    <t>1003 - Ansião</t>
  </si>
  <si>
    <t>1007 - Castanheira de Pêra</t>
  </si>
  <si>
    <t>1008 - Figueiró dos Vinhos</t>
  </si>
  <si>
    <t>1013 - Pedrógão Grande</t>
  </si>
  <si>
    <t>0901 - Aguiar da Beira</t>
  </si>
  <si>
    <t>1802 - Carregal do Sal</t>
  </si>
  <si>
    <t>1803 - Castro Daire</t>
  </si>
  <si>
    <t>1806 - Mangualde</t>
  </si>
  <si>
    <t>1808 - Mortágua</t>
  </si>
  <si>
    <t>1809 - Nelas</t>
  </si>
  <si>
    <t>1810 - Oliveira de Frades</t>
  </si>
  <si>
    <t>1811 - Penalva do Castelo</t>
  </si>
  <si>
    <t>1814 - Santa Comba Dão</t>
  </si>
  <si>
    <t>1816 - São Pedro do Sul</t>
  </si>
  <si>
    <t>1817 - Sátão</t>
  </si>
  <si>
    <t>1821 - Tondela</t>
  </si>
  <si>
    <t>1822 - Vila Nova de Paiva</t>
  </si>
  <si>
    <t>1823 - Viseu</t>
  </si>
  <si>
    <t>1824 - Vouzela</t>
  </si>
  <si>
    <t>0506 - Oleiros</t>
  </si>
  <si>
    <t>0508 - Proença-a-Nova</t>
  </si>
  <si>
    <t>0509 - Sertã</t>
  </si>
  <si>
    <t>0510 - Vila de Rei</t>
  </si>
  <si>
    <t>1413 - Mação</t>
  </si>
  <si>
    <t>0905 - Fornos de Algodres</t>
  </si>
  <si>
    <t>0906 - Gouveia</t>
  </si>
  <si>
    <t>0912 - Seia</t>
  </si>
  <si>
    <t>0902 - Almeida</t>
  </si>
  <si>
    <t>0903 - Celorico da Beira</t>
  </si>
  <si>
    <t>0904 - Figueira de Castelo Rodrigo</t>
  </si>
  <si>
    <t>0907 - Guarda</t>
  </si>
  <si>
    <t>0908 - Manteigas</t>
  </si>
  <si>
    <t>0909 - Mêda</t>
  </si>
  <si>
    <t>0910 - Pinhel</t>
  </si>
  <si>
    <t>0911 - Sabugal</t>
  </si>
  <si>
    <t>0913 - Trancoso</t>
  </si>
  <si>
    <t>0502 - Castelo Branco</t>
  </si>
  <si>
    <t>0505 - Idanha-a-Nova</t>
  </si>
  <si>
    <t>0507 - Penamacor</t>
  </si>
  <si>
    <t>0511 - Vila Velha de Ródão</t>
  </si>
  <si>
    <t>1502 - Alcochete</t>
  </si>
  <si>
    <t>1503 - Almada</t>
  </si>
  <si>
    <t>1504 - Barreiro</t>
  </si>
  <si>
    <t>1506 - Moita</t>
  </si>
  <si>
    <t>1507 - Montijo</t>
  </si>
  <si>
    <t>1508 - Palmela</t>
  </si>
  <si>
    <t>1510 - Seixal</t>
  </si>
  <si>
    <t>1511 - Sesimbra</t>
  </si>
  <si>
    <t>1512 - Setúbal</t>
  </si>
  <si>
    <t>0211 - Odemira</t>
  </si>
  <si>
    <t>1501 - Alcácer do Sal</t>
  </si>
  <si>
    <t>1505 - Grândola</t>
  </si>
  <si>
    <t>1509 - Santiago do Cacém</t>
  </si>
  <si>
    <t>1513 - Sines</t>
  </si>
  <si>
    <t>0707 - Mora</t>
  </si>
  <si>
    <t>1201 - Alter do Chão</t>
  </si>
  <si>
    <t>1202 - Arronches</t>
  </si>
  <si>
    <t>1203 - Avis</t>
  </si>
  <si>
    <t>1204 - Campo Maior</t>
  </si>
  <si>
    <t>1205 - Castelo de Vide</t>
  </si>
  <si>
    <t>1206 - Crato</t>
  </si>
  <si>
    <t>1207 - Elvas</t>
  </si>
  <si>
    <t>1208 - Fronteira</t>
  </si>
  <si>
    <t>1209 - Gavião</t>
  </si>
  <si>
    <t>1210 - Marvão</t>
  </si>
  <si>
    <t>1211 - Monforte</t>
  </si>
  <si>
    <t>1212 - Nisa</t>
  </si>
  <si>
    <t>1213 - Ponte de Sor</t>
  </si>
  <si>
    <t>1214 - Portalegre</t>
  </si>
  <si>
    <t>0701 - Alandroal</t>
  </si>
  <si>
    <t>0702 - Arraiolos</t>
  </si>
  <si>
    <t>0703 - Borba</t>
  </si>
  <si>
    <t>0704 - Estremoz</t>
  </si>
  <si>
    <t>0705 - Évora</t>
  </si>
  <si>
    <t>0706 - Montemor-o-Novo</t>
  </si>
  <si>
    <t>0708 - Mourão</t>
  </si>
  <si>
    <t>0709 - Portel</t>
  </si>
  <si>
    <t>0710 - Redondo</t>
  </si>
  <si>
    <t>0711 - Reguengos de Monsaraz</t>
  </si>
  <si>
    <t>0712 - Vendas Novas</t>
  </si>
  <si>
    <t>0713 - Viana do Alentejo</t>
  </si>
  <si>
    <t>0714 - Vila Viçosa</t>
  </si>
  <si>
    <t>1215 - Sousel</t>
  </si>
  <si>
    <t>0201 - Aljustrel</t>
  </si>
  <si>
    <t>0202 - Almodôvar</t>
  </si>
  <si>
    <t>0203 - Alvito</t>
  </si>
  <si>
    <t>0204 - Barrancos</t>
  </si>
  <si>
    <t>0205 - Beja</t>
  </si>
  <si>
    <t>0206 - Castro Verde</t>
  </si>
  <si>
    <t>0207 - Cuba</t>
  </si>
  <si>
    <t>0208 - Ferreira do Alentejo</t>
  </si>
  <si>
    <t>0209 - Mértola</t>
  </si>
  <si>
    <t>0210 - Moura</t>
  </si>
  <si>
    <t>0212 - Ourique</t>
  </si>
  <si>
    <t>0213 - Serpa</t>
  </si>
  <si>
    <t>0214 - Vidigueira</t>
  </si>
  <si>
    <t>1403 - Almeirim</t>
  </si>
  <si>
    <t>1404 - Alpiarça</t>
  </si>
  <si>
    <t>1405 - Benavente</t>
  </si>
  <si>
    <t>1406 - Cartaxo</t>
  </si>
  <si>
    <t>1407 - Chamusca</t>
  </si>
  <si>
    <t>1409 - Coruche</t>
  </si>
  <si>
    <t>1412 - Golegã</t>
  </si>
  <si>
    <t>1414 - Rio Maior</t>
  </si>
  <si>
    <t>1415 - Salvaterra de Magos</t>
  </si>
  <si>
    <t>1416 - Santarém</t>
  </si>
  <si>
    <t>TCO considerados para o cálculo das remunerações</t>
  </si>
  <si>
    <t xml:space="preserve"> TOTAL do distrito 01 - AVEIRO</t>
  </si>
  <si>
    <t xml:space="preserve"> TOTAL do distrito 02 - BEJA</t>
  </si>
  <si>
    <t xml:space="preserve"> TOTAL do distrito 03 - BRAGA</t>
  </si>
  <si>
    <t xml:space="preserve"> TOTAL do distrito 04 - BRAGANÇA</t>
  </si>
  <si>
    <t xml:space="preserve"> TOTAL do distrito 05 - CASTELO BRANCO</t>
  </si>
  <si>
    <t xml:space="preserve"> TOTAL do distrito 06 - COIMBRA</t>
  </si>
  <si>
    <t xml:space="preserve"> TOTAL do distrito 07 - ÉVORA</t>
  </si>
  <si>
    <t xml:space="preserve"> TOTAL do distrito 08 - FARO</t>
  </si>
  <si>
    <t xml:space="preserve"> TOTAL do distrito 09 - GUARDA</t>
  </si>
  <si>
    <t xml:space="preserve"> TOTAL do distrito 10 - LEIRIA</t>
  </si>
  <si>
    <t xml:space="preserve"> TOTAL do distrito 12 - PORTALEGRE</t>
  </si>
  <si>
    <t xml:space="preserve"> TOTAL do distrito 13 - PORTO</t>
  </si>
  <si>
    <t xml:space="preserve"> TOTAL do distrito 14 - SANTARÉM</t>
  </si>
  <si>
    <t xml:space="preserve"> TOTAL do distrito 15 - SETÚBAL</t>
  </si>
  <si>
    <t xml:space="preserve"> TOTAL do distrito 16 - VIANA DO CASTELO</t>
  </si>
  <si>
    <t xml:space="preserve"> TOTAL do distrito 17 - VILA REAL</t>
  </si>
  <si>
    <t xml:space="preserve"> TOTAL do distrito 18 - VISEU</t>
  </si>
  <si>
    <t xml:space="preserve"> Todos os Distritos</t>
  </si>
  <si>
    <t xml:space="preserve">  Acidentes de trabalho (Segurança e Saúde: Anexo D do Relatório Único)</t>
  </si>
  <si>
    <t>acidentes de trabalho  - indicadores globais</t>
  </si>
  <si>
    <r>
      <t xml:space="preserve"> acidentes de trabalho</t>
    </r>
    <r>
      <rPr>
        <b/>
        <vertAlign val="superscript"/>
        <sz val="8"/>
        <color theme="3"/>
        <rFont val="Arial"/>
        <family val="2"/>
      </rPr>
      <t xml:space="preserve"> (1)</t>
    </r>
  </si>
  <si>
    <t>acidentes de trabalho com dias de baixa</t>
  </si>
  <si>
    <t>dias de trabalho perdidos</t>
  </si>
  <si>
    <t>taxa de incidência dos acidentes de trabalho  - actividade económica do estabelecimento</t>
  </si>
  <si>
    <t>mortais</t>
  </si>
  <si>
    <t>A. Agricultura., prod. animal, caça, flor. e pesca</t>
  </si>
  <si>
    <t>D. Eletricidade, gás, vapor, água e ar frio</t>
  </si>
  <si>
    <t>E. Captação, trat., dist.; saneamento, despoluição</t>
  </si>
  <si>
    <t>G. Comércio grosso e retalho, rep. v. automóveis</t>
  </si>
  <si>
    <t>M. Ativid. consultoria, cient., técnica e similares</t>
  </si>
  <si>
    <t>N. Atividades admintrativas e serviços de apoio</t>
  </si>
  <si>
    <t>O. Adm. pública e defesa; segurança social obrig.</t>
  </si>
  <si>
    <t>Q. Atividades saúde humana e apoio social</t>
  </si>
  <si>
    <t>R. Ativ. artísticas, esp. ,desportivas  e recreativas</t>
  </si>
  <si>
    <t>T. Famílias com empregados domésticos</t>
  </si>
  <si>
    <t>U. Org. internacionais e out. inst. ext-territoriais</t>
  </si>
  <si>
    <t>taxa de incidência dos acidentes de trabalho  - distrito do estabelecimento</t>
  </si>
  <si>
    <r>
      <rPr>
        <b/>
        <sz val="7"/>
        <color indexed="63"/>
        <rFont val="Arial"/>
        <family val="2"/>
      </rPr>
      <t>nota:</t>
    </r>
    <r>
      <rPr>
        <sz val="7"/>
        <color indexed="63"/>
        <rFont val="Arial"/>
        <family val="2"/>
      </rPr>
      <t xml:space="preserve"> taxas revistas na sequência de aplicação de nova metodologia.               (1) trabalhadores vinculados</t>
    </r>
  </si>
  <si>
    <t>fonte: GEE/ME, Segurança e Saúde no Trabalho (Relatório Único - Anexo D)</t>
  </si>
  <si>
    <t>52-Vendedores</t>
  </si>
  <si>
    <t>94-Assist. preparação de refeições</t>
  </si>
  <si>
    <t>93-Trab.n/qual. i.ext.,const.,i.transf. e transp.</t>
  </si>
  <si>
    <t>91-Trabalhadores de limpeza</t>
  </si>
  <si>
    <t>51-Trab. serviços pessoais</t>
  </si>
  <si>
    <t>71-Trab.qualif.constr. e sim., exc.electric.</t>
  </si>
  <si>
    <t xml:space="preserve">41-Emp. escrit., secret.e oper. proc. dados </t>
  </si>
  <si>
    <t>2018</t>
  </si>
  <si>
    <t>2019</t>
  </si>
  <si>
    <t xml:space="preserve">  Transportes de passageiros por mar e vias interiores navegáveis</t>
  </si>
  <si>
    <t xml:space="preserve">  Férias organizadas</t>
  </si>
  <si>
    <t xml:space="preserve">  Transportes aéreos de passageiros</t>
  </si>
  <si>
    <t xml:space="preserve">  Combustíveis sólidos</t>
  </si>
  <si>
    <t xml:space="preserve">  Café, chá e cacau</t>
  </si>
  <si>
    <t xml:space="preserve">  Artigos de vestuário</t>
  </si>
  <si>
    <t xml:space="preserve">  Serviços de alojamento</t>
  </si>
  <si>
    <t xml:space="preserve">  Outros artigos e acessórios de vestuário</t>
  </si>
  <si>
    <t xml:space="preserve">  Calçado</t>
  </si>
  <si>
    <t xml:space="preserve">  Seguros relacionados com a habitação</t>
  </si>
  <si>
    <t xml:space="preserve">         … em Parentalidade </t>
  </si>
  <si>
    <t>notas: dados sujeitos a atualizações; situação da base de dados a 30/junho/2019.</t>
  </si>
  <si>
    <t>notas: dados sujeitos a atualizações; situação da base de dados 1/agosto/2019.</t>
  </si>
  <si>
    <t>notas: dados sujeitos a atualizações .</t>
  </si>
  <si>
    <t>notas: dados sujeitos a atualizações;   a partir de 2005 apenas são contabilizados beneficiários com lançamento cujo o motivo tenha sido "concessão normal".;  (a) DLD - Desempregados de Longa Duração".</t>
  </si>
  <si>
    <t>julho de 2019</t>
  </si>
  <si>
    <t>:</t>
  </si>
  <si>
    <t>Em Portugal a taxa de desemprego diminuiu -0,1 p.p.,face ao mês anterior (6,5 %).</t>
  </si>
  <si>
    <t xml:space="preserve">Chéquia (2,1 %), Alemanha (3 %) e Polónia (3,3 %) apresentam as taxas de desemprego mais baixas; a Grécia (17,2 %) e a Espanha (13,9 %) são os estados membros com valores  mais elevados. </t>
  </si>
  <si>
    <t>A taxa de desemprego para o grupo etário &lt;25 anos apresenta o valor mais baixo na Alemanha (5,6 %), registando o valor mais elevado na Espanha (32,1 %). Em Portugal, regista-se o valor de 19,3 %.</t>
  </si>
  <si>
    <t>fonte:  Eurostat, dados extraídos em 30/08/2019.</t>
  </si>
  <si>
    <t>Redução de Horário de Trabalho</t>
  </si>
  <si>
    <t>Suspensão Temporária</t>
  </si>
  <si>
    <t>nota1: situação da base de dados em 1/agosto/2019.</t>
  </si>
  <si>
    <t>2006</t>
  </si>
  <si>
    <t>2007</t>
  </si>
  <si>
    <t>2008</t>
  </si>
  <si>
    <t>2009</t>
  </si>
  <si>
    <t>2010</t>
  </si>
  <si>
    <t>2011</t>
  </si>
  <si>
    <t>2012</t>
  </si>
  <si>
    <t>nota2: a partir de 2005 apenas são contabilizados beneficiários com lançamento cujo o motivo tenha sido "Concessão Normal".</t>
  </si>
  <si>
    <t>nota3: situação da base de dados em 1/fevereiro/2019.</t>
  </si>
  <si>
    <t>2.º trimestre</t>
  </si>
  <si>
    <t>3.º trimestre</t>
  </si>
  <si>
    <t>4.º trimestre</t>
  </si>
  <si>
    <t>1.º trimestre</t>
  </si>
  <si>
    <t>profissões com mais inscritos (1)</t>
  </si>
  <si>
    <t>novo emprego (2)</t>
  </si>
  <si>
    <t>profissões mais solicitadas (1)</t>
  </si>
  <si>
    <t xml:space="preserve">Novo emprego (1) </t>
  </si>
  <si>
    <t>profissões com mais inscritos (2)</t>
  </si>
  <si>
    <r>
      <t xml:space="preserve">Em </t>
    </r>
    <r>
      <rPr>
        <b/>
        <sz val="8"/>
        <color indexed="63"/>
        <rFont val="Arial"/>
        <family val="2"/>
      </rPr>
      <t>julho de 2019</t>
    </r>
    <r>
      <rPr>
        <sz val="8"/>
        <color indexed="63"/>
        <rFont val="Arial"/>
        <family val="2"/>
      </rPr>
      <t>, a taxa de desemprego na Zona Euro manteve-se inalterada nos 7,5 % (era 7,6 % em maio de 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</si>
</sst>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4" formatCode="_-* #,##0.00\ &quot;€&quot;_-;\-* #,##0.00\ &quot;€&quot;_-;_-* &quot;-&quot;??\ &quot;€&quot;_-;_-@_-"/>
    <numFmt numFmtId="164" formatCode="_-* #,##0.00\ _€_-;\-* #,##0.00\ _€_-;_-* &quot;-&quot;??\ _€_-;_-@_-"/>
    <numFmt numFmtId="165" formatCode="#\ ##0"/>
    <numFmt numFmtId="166" formatCode="0.0"/>
    <numFmt numFmtId="167" formatCode="#,##0.0"/>
    <numFmt numFmtId="168" formatCode="#.0"/>
    <numFmt numFmtId="169" formatCode="#"/>
    <numFmt numFmtId="170" formatCode="mmm\."/>
    <numFmt numFmtId="171" formatCode="#,##0_);&quot;(&quot;#,##0&quot;)&quot;;&quot;-&quot;_)"/>
    <numFmt numFmtId="172" formatCode="mmmm\ &quot;de&quot;\ yyyy"/>
    <numFmt numFmtId="173" formatCode="\ mmmm\ &quot;de&quot;\ yyyy\ "/>
    <numFmt numFmtId="174" formatCode="[$-F800]dddd\,\ mmmm\ dd\,\ yyyy"/>
    <numFmt numFmtId="175" formatCode="_(* #,##0.00_);_(* \(#,##0.00\);_(* &quot;-&quot;??_);_(@_)"/>
    <numFmt numFmtId="176" formatCode="_(&quot;$&quot;* #,##0.00_);_(&quot;$&quot;* \(#,##0.00\);_(&quot;$&quot;* &quot;-&quot;??_);_(@_)"/>
    <numFmt numFmtId="177" formatCode="0.0%"/>
    <numFmt numFmtId="178" formatCode="#,##0.00_);&quot;(&quot;#,##0.00&quot;)&quot;;&quot;-&quot;_)"/>
  </numFmts>
  <fonts count="164" x14ac:knownFonts="1">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sz val="8"/>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sz val="9"/>
      <color indexed="63"/>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7"/>
      <color indexed="63"/>
      <name val="Arial"/>
      <family val="2"/>
    </font>
    <font>
      <sz val="10"/>
      <name val="Arial"/>
      <family val="2"/>
    </font>
    <font>
      <sz val="7"/>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b/>
      <sz val="8"/>
      <color indexed="10"/>
      <name val="Arial"/>
      <family val="2"/>
    </font>
    <font>
      <sz val="7"/>
      <color indexed="23"/>
      <name val="Arial"/>
      <family val="2"/>
    </font>
    <font>
      <sz val="10"/>
      <name val="Arial"/>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vertAlign val="superscript"/>
      <sz val="6"/>
      <color indexed="63"/>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b/>
      <sz val="9"/>
      <color theme="3"/>
      <name val="Arial"/>
      <family val="2"/>
    </font>
    <font>
      <b/>
      <sz val="9"/>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sz val="6"/>
      <color theme="3"/>
      <name val="Arial"/>
      <family val="2"/>
    </font>
    <font>
      <b/>
      <sz val="9"/>
      <color theme="1"/>
      <name val="Arial"/>
      <family val="2"/>
    </font>
    <font>
      <sz val="7"/>
      <color theme="0"/>
      <name val="Arial"/>
      <family val="2"/>
    </font>
    <font>
      <sz val="8"/>
      <color theme="0"/>
      <name val="Arial"/>
      <family val="2"/>
    </font>
    <font>
      <sz val="9"/>
      <color rgb="FFFFFFFF"/>
      <name val="Arial"/>
      <family val="2"/>
    </font>
    <font>
      <b/>
      <vertAlign val="superscript"/>
      <sz val="9"/>
      <color theme="3"/>
      <name val="Arial"/>
      <family val="2"/>
    </font>
    <font>
      <b/>
      <vertAlign val="superscript"/>
      <sz val="10"/>
      <name val="Arial"/>
      <family val="2"/>
    </font>
    <font>
      <u/>
      <sz val="10"/>
      <color indexed="12"/>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10"/>
      <color theme="0"/>
      <name val="Arial"/>
      <family val="2"/>
    </font>
    <font>
      <vertAlign val="superscript"/>
      <sz val="9"/>
      <color theme="1"/>
      <name val="Arial"/>
      <family val="2"/>
    </font>
    <font>
      <b/>
      <sz val="24"/>
      <name val="Arial"/>
      <family val="2"/>
    </font>
    <font>
      <sz val="8"/>
      <color rgb="FF1F497D"/>
      <name val="Arial"/>
      <family val="2"/>
    </font>
    <font>
      <sz val="8"/>
      <color rgb="FF008000"/>
      <name val="Arial"/>
      <family val="2"/>
    </font>
    <font>
      <b/>
      <sz val="8"/>
      <color theme="6"/>
      <name val="Arial"/>
      <family val="2"/>
    </font>
    <font>
      <sz val="8"/>
      <color indexed="10"/>
      <name val="Arial"/>
      <family val="2"/>
    </font>
    <font>
      <sz val="10"/>
      <color indexed="8"/>
      <name val="Arial"/>
      <family val="2"/>
    </font>
    <font>
      <sz val="6"/>
      <name val="Arial"/>
      <family val="2"/>
    </font>
    <font>
      <b/>
      <sz val="8"/>
      <color rgb="FF333333"/>
      <name val="Arial"/>
      <family val="2"/>
    </font>
    <font>
      <sz val="7"/>
      <color rgb="FF333333"/>
      <name val="Arial"/>
      <family val="2"/>
    </font>
    <font>
      <sz val="10"/>
      <color rgb="FF333333"/>
      <name val="Arial"/>
      <family val="2"/>
    </font>
    <font>
      <sz val="6"/>
      <color rgb="FF333333"/>
      <name val="Arial"/>
      <family val="2"/>
    </font>
    <font>
      <sz val="10"/>
      <name val="Arial"/>
      <family val="2"/>
    </font>
    <font>
      <u/>
      <sz val="8"/>
      <color theme="3"/>
      <name val="Arial"/>
      <family val="2"/>
    </font>
    <font>
      <sz val="12"/>
      <color rgb="FF333333"/>
      <name val="Georgia"/>
      <family val="1"/>
    </font>
    <font>
      <b/>
      <sz val="10"/>
      <color rgb="FF333333"/>
      <name val="Arial"/>
      <family val="2"/>
    </font>
    <font>
      <b/>
      <sz val="9"/>
      <color rgb="FF333333"/>
      <name val="Arial"/>
      <family val="2"/>
    </font>
    <font>
      <sz val="9"/>
      <color rgb="FF333333"/>
      <name val="Arial"/>
      <family val="2"/>
    </font>
    <font>
      <b/>
      <vertAlign val="superscript"/>
      <sz val="10"/>
      <color rgb="FF333333"/>
      <name val="Arial"/>
      <family val="2"/>
    </font>
    <font>
      <b/>
      <sz val="8"/>
      <color rgb="FFFF0000"/>
      <name val="Arial"/>
      <family val="2"/>
    </font>
    <font>
      <b/>
      <vertAlign val="superscript"/>
      <sz val="8"/>
      <color rgb="FF333333"/>
      <name val="Arial"/>
      <family val="2"/>
    </font>
    <font>
      <sz val="8"/>
      <color theme="1"/>
      <name val="Arial"/>
      <family val="2"/>
    </font>
    <font>
      <sz val="8"/>
      <color rgb="FF008080"/>
      <name val="Arial"/>
      <family val="2"/>
    </font>
    <font>
      <vertAlign val="superscript"/>
      <sz val="8"/>
      <color rgb="FF333333"/>
      <name val="Arial"/>
      <family val="2"/>
    </font>
    <font>
      <vertAlign val="superscript"/>
      <sz val="9"/>
      <color rgb="FF333333"/>
      <name val="Arial"/>
      <family val="2"/>
    </font>
    <font>
      <b/>
      <sz val="8"/>
      <color rgb="FF1F497D"/>
      <name val="Arial"/>
      <family val="2"/>
    </font>
    <font>
      <b/>
      <sz val="7"/>
      <color theme="7"/>
      <name val="Arial"/>
      <family val="2"/>
    </font>
    <font>
      <b/>
      <sz val="8"/>
      <color theme="7"/>
      <name val="Arial"/>
      <family val="2"/>
    </font>
    <font>
      <vertAlign val="superscript"/>
      <sz val="8"/>
      <color indexed="17"/>
      <name val="Arial"/>
      <family val="2"/>
    </font>
    <font>
      <b/>
      <sz val="12"/>
      <color theme="0"/>
      <name val="Arial"/>
      <family val="2"/>
    </font>
    <font>
      <b/>
      <sz val="11"/>
      <color theme="7"/>
      <name val="Arial"/>
      <family val="2"/>
    </font>
    <font>
      <b/>
      <sz val="11"/>
      <color theme="0"/>
      <name val="Arial"/>
      <family val="2"/>
    </font>
    <font>
      <b/>
      <sz val="12"/>
      <color theme="7"/>
      <name val="Arial"/>
      <family val="2"/>
    </font>
    <font>
      <sz val="9"/>
      <color theme="0"/>
      <name val="Arial"/>
      <family val="2"/>
    </font>
    <font>
      <b/>
      <sz val="8"/>
      <color theme="0"/>
      <name val="Arial"/>
      <family val="2"/>
    </font>
    <font>
      <b/>
      <sz val="12"/>
      <color rgb="FFC00000"/>
      <name val="Arial"/>
      <family val="2"/>
    </font>
    <font>
      <b/>
      <sz val="12"/>
      <color theme="1"/>
      <name val="Arial"/>
      <family val="2"/>
    </font>
    <font>
      <b/>
      <sz val="12"/>
      <color theme="6"/>
      <name val="Arial"/>
      <family val="2"/>
    </font>
    <font>
      <b/>
      <sz val="8"/>
      <color theme="1"/>
      <name val="Arial"/>
      <family val="2"/>
    </font>
    <font>
      <sz val="14"/>
      <color theme="1"/>
      <name val="Franklin Gothic Book"/>
      <family val="2"/>
      <scheme val="minor"/>
    </font>
    <font>
      <b/>
      <sz val="11"/>
      <color theme="1"/>
      <name val="Franklin Gothic Book"/>
      <family val="2"/>
      <scheme val="minor"/>
    </font>
    <font>
      <sz val="16"/>
      <color theme="1"/>
      <name val="Franklin Gothic Book"/>
      <family val="2"/>
      <scheme val="minor"/>
    </font>
    <font>
      <b/>
      <sz val="11"/>
      <color rgb="FFFF0000"/>
      <name val="Franklin Gothic Book"/>
      <family val="2"/>
      <scheme val="minor"/>
    </font>
    <font>
      <b/>
      <sz val="11"/>
      <color theme="7"/>
      <name val="Franklin Gothic Book"/>
      <family val="2"/>
      <scheme val="minor"/>
    </font>
    <font>
      <sz val="10"/>
      <name val="Segoe UI"/>
      <family val="2"/>
    </font>
    <font>
      <sz val="11"/>
      <color rgb="FFFF0000"/>
      <name val="Franklin Gothic Book"/>
      <family val="2"/>
      <scheme val="minor"/>
    </font>
    <font>
      <sz val="10"/>
      <color rgb="FF00B050"/>
      <name val="Segoe UI"/>
      <family val="2"/>
    </font>
    <font>
      <sz val="11"/>
      <color theme="4" tint="0.59999389629810485"/>
      <name val="Franklin Gothic Book"/>
      <family val="2"/>
      <scheme val="minor"/>
    </font>
    <font>
      <b/>
      <vertAlign val="superscript"/>
      <sz val="8"/>
      <color theme="3"/>
      <name val="Arial"/>
      <family val="2"/>
    </font>
    <font>
      <sz val="8"/>
      <name val="Arial"/>
    </font>
    <font>
      <sz val="8"/>
      <color theme="3"/>
      <name val="Arial"/>
    </font>
    <font>
      <b/>
      <sz val="8"/>
      <color theme="3"/>
      <name val="Arial"/>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rgb="FFFFFF00"/>
        <bgColor indexed="64"/>
      </patternFill>
    </fill>
    <fill>
      <patternFill patternType="solid">
        <fgColor indexed="9"/>
        <bgColor indexed="8"/>
      </patternFill>
    </fill>
    <fill>
      <patternFill patternType="solid">
        <fgColor theme="8" tint="-0.249977111117893"/>
        <bgColor indexed="64"/>
      </patternFill>
    </fill>
    <fill>
      <patternFill patternType="solid">
        <fgColor theme="0" tint="-4.9989318521683403E-2"/>
        <bgColor indexed="64"/>
      </patternFill>
    </fill>
    <fill>
      <patternFill patternType="solid">
        <fgColor rgb="FF009A96"/>
        <bgColor indexed="64"/>
      </patternFill>
    </fill>
  </fills>
  <borders count="111">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dashed">
        <color indexed="22"/>
      </left>
      <right/>
      <top style="thin">
        <color indexed="22"/>
      </top>
      <bottom style="thin">
        <color indexed="22"/>
      </bottom>
      <diagonal/>
    </border>
    <border>
      <left/>
      <right style="dashed">
        <color indexed="22"/>
      </right>
      <top style="thin">
        <color indexed="22"/>
      </top>
      <bottom style="thin">
        <color indexed="22"/>
      </bottom>
      <diagonal/>
    </border>
    <border>
      <left style="medium">
        <color theme="3"/>
      </left>
      <right/>
      <top/>
      <bottom/>
      <diagonal/>
    </border>
    <border>
      <left style="medium">
        <color theme="5"/>
      </left>
      <right/>
      <top/>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right/>
      <top style="thin">
        <color theme="7"/>
      </top>
      <bottom/>
      <diagonal/>
    </border>
    <border>
      <left style="medium">
        <color theme="6"/>
      </left>
      <right/>
      <top/>
      <bottom/>
      <diagonal/>
    </border>
    <border>
      <left style="dashed">
        <color indexed="22"/>
      </left>
      <right/>
      <top/>
      <bottom/>
      <diagonal/>
    </border>
    <border>
      <left style="dashed">
        <color theme="0" tint="-0.24994659260841701"/>
      </left>
      <right/>
      <top/>
      <bottom/>
      <diagonal/>
    </border>
    <border>
      <left/>
      <right style="dotted">
        <color indexed="22"/>
      </right>
      <top style="thin">
        <color indexed="22"/>
      </top>
      <bottom style="thin">
        <color indexed="22"/>
      </bottom>
      <diagonal/>
    </border>
    <border>
      <left style="thin">
        <color theme="6"/>
      </left>
      <right/>
      <top style="thin">
        <color theme="6"/>
      </top>
      <bottom/>
      <diagonal/>
    </border>
    <border>
      <left/>
      <right style="thin">
        <color theme="6"/>
      </right>
      <top style="thin">
        <color theme="6"/>
      </top>
      <bottom/>
      <diagonal/>
    </border>
    <border>
      <left style="dotted">
        <color theme="0" tint="-0.24994659260841701"/>
      </left>
      <right/>
      <top style="thin">
        <color theme="0" tint="-0.24994659260841701"/>
      </top>
      <bottom style="thin">
        <color theme="0" tint="-0.24994659260841701"/>
      </bottom>
      <diagonal/>
    </border>
    <border>
      <left style="dotted">
        <color theme="0" tint="-0.24994659260841701"/>
      </left>
      <right/>
      <top style="thin">
        <color theme="0" tint="-0.24994659260841701"/>
      </top>
      <bottom/>
      <diagonal/>
    </border>
    <border>
      <left style="thin">
        <color theme="6"/>
      </left>
      <right/>
      <top/>
      <bottom style="thin">
        <color theme="6"/>
      </bottom>
      <diagonal/>
    </border>
    <border>
      <left/>
      <right style="thin">
        <color theme="6"/>
      </right>
      <top/>
      <bottom style="thin">
        <color theme="6"/>
      </bottom>
      <diagonal/>
    </border>
    <border>
      <left style="dotted">
        <color theme="0" tint="-0.24994659260841701"/>
      </left>
      <right/>
      <top/>
      <bottom style="thin">
        <color theme="0" tint="-0.24994659260841701"/>
      </bottom>
      <diagonal/>
    </border>
    <border>
      <left/>
      <right style="dashed">
        <color indexed="22"/>
      </right>
      <top/>
      <bottom/>
      <diagonal/>
    </border>
    <border>
      <left style="thin">
        <color theme="3"/>
      </left>
      <right style="thin">
        <color theme="3"/>
      </right>
      <top/>
      <bottom/>
      <diagonal/>
    </border>
    <border>
      <left/>
      <right/>
      <top style="thin">
        <color theme="0" tint="-0.499984740745262"/>
      </top>
      <bottom style="thin">
        <color theme="0" tint="-0.499984740745262"/>
      </bottom>
      <diagonal/>
    </border>
    <border>
      <left/>
      <right/>
      <top style="thin">
        <color indexed="22"/>
      </top>
      <bottom style="thin">
        <color indexed="22"/>
      </bottom>
      <diagonal/>
    </border>
    <border>
      <left style="dashed">
        <color indexed="22"/>
      </left>
      <right/>
      <top style="thin">
        <color indexed="22"/>
      </top>
      <bottom style="thin">
        <color indexed="22"/>
      </bottom>
      <diagonal/>
    </border>
    <border>
      <left/>
      <right/>
      <top style="thin">
        <color theme="0" tint="-0.499984740745262"/>
      </top>
      <bottom style="thin">
        <color indexed="22"/>
      </bottom>
      <diagonal/>
    </border>
    <border>
      <left/>
      <right style="dotted">
        <color theme="0" tint="-0.24994659260841701"/>
      </right>
      <top style="thin">
        <color theme="0" tint="-0.24994659260841701"/>
      </top>
      <bottom style="thin">
        <color theme="0" tint="-0.24994659260841701"/>
      </bottom>
      <diagonal/>
    </border>
    <border>
      <left style="dotted">
        <color theme="7"/>
      </left>
      <right/>
      <top style="dotted">
        <color theme="7"/>
      </top>
      <bottom style="dotted">
        <color theme="7"/>
      </bottom>
      <diagonal/>
    </border>
    <border>
      <left/>
      <right/>
      <top style="dotted">
        <color theme="7"/>
      </top>
      <bottom style="dotted">
        <color theme="7"/>
      </bottom>
      <diagonal/>
    </border>
    <border>
      <left/>
      <right style="dotted">
        <color theme="7"/>
      </right>
      <top style="dotted">
        <color theme="7"/>
      </top>
      <bottom style="dotted">
        <color theme="7"/>
      </bottom>
      <diagonal/>
    </border>
    <border>
      <left style="dotted">
        <color theme="7"/>
      </left>
      <right/>
      <top/>
      <bottom/>
      <diagonal/>
    </border>
    <border>
      <left style="dotted">
        <color theme="7"/>
      </left>
      <right/>
      <top style="dotted">
        <color theme="7"/>
      </top>
      <bottom/>
      <diagonal/>
    </border>
    <border>
      <left/>
      <right/>
      <top style="dotted">
        <color theme="7"/>
      </top>
      <bottom/>
      <diagonal/>
    </border>
    <border>
      <left/>
      <right style="dotted">
        <color theme="7"/>
      </right>
      <top style="dotted">
        <color theme="7"/>
      </top>
      <bottom/>
      <diagonal/>
    </border>
    <border>
      <left/>
      <right/>
      <top style="dotted">
        <color rgb="FF008080"/>
      </top>
      <bottom style="dotted">
        <color rgb="FF008080"/>
      </bottom>
      <diagonal/>
    </border>
    <border>
      <left/>
      <right style="dotted">
        <color rgb="FF008080"/>
      </right>
      <top style="dotted">
        <color rgb="FF008080"/>
      </top>
      <bottom style="dotted">
        <color rgb="FF008080"/>
      </bottom>
      <diagonal/>
    </border>
    <border>
      <left/>
      <right style="dotted">
        <color theme="7"/>
      </right>
      <top/>
      <bottom/>
      <diagonal/>
    </border>
    <border>
      <left/>
      <right/>
      <top/>
      <bottom style="dotted">
        <color rgb="FF008080"/>
      </bottom>
      <diagonal/>
    </border>
    <border>
      <left/>
      <right style="dotted">
        <color rgb="FF008080"/>
      </right>
      <top/>
      <bottom style="dotted">
        <color rgb="FF008080"/>
      </bottom>
      <diagonal/>
    </border>
    <border>
      <left/>
      <right/>
      <top style="dotted">
        <color rgb="FF008080"/>
      </top>
      <bottom/>
      <diagonal/>
    </border>
    <border>
      <left/>
      <right style="dotted">
        <color rgb="FF008080"/>
      </right>
      <top/>
      <bottom/>
      <diagonal/>
    </border>
    <border>
      <left style="dotted">
        <color theme="7"/>
      </left>
      <right/>
      <top/>
      <bottom style="dotted">
        <color theme="7"/>
      </bottom>
      <diagonal/>
    </border>
    <border>
      <left/>
      <right/>
      <top/>
      <bottom style="dotted">
        <color theme="7"/>
      </bottom>
      <diagonal/>
    </border>
    <border>
      <left/>
      <right style="dotted">
        <color theme="7"/>
      </right>
      <top/>
      <bottom style="dotted">
        <color theme="7"/>
      </bottom>
      <diagonal/>
    </border>
    <border>
      <left style="thin">
        <color rgb="FF009A96"/>
      </left>
      <right/>
      <top style="thin">
        <color rgb="FF009A96"/>
      </top>
      <bottom style="thin">
        <color rgb="FF009A96"/>
      </bottom>
      <diagonal/>
    </border>
    <border>
      <left/>
      <right style="thin">
        <color rgb="FF009A96"/>
      </right>
      <top style="thin">
        <color rgb="FF009A96"/>
      </top>
      <bottom style="thin">
        <color rgb="FF009A96"/>
      </bottom>
      <diagonal/>
    </border>
    <border>
      <left style="thin">
        <color rgb="FF009A96"/>
      </left>
      <right style="thin">
        <color rgb="FF009A96"/>
      </right>
      <top style="thin">
        <color rgb="FF009A96"/>
      </top>
      <bottom style="thin">
        <color rgb="FF009A96"/>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26">
    <xf numFmtId="0" fontId="0" fillId="0" borderId="0" applyProtection="0"/>
    <xf numFmtId="0" fontId="35"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1" applyNumberFormat="0" applyFill="0" applyAlignment="0" applyProtection="0"/>
    <xf numFmtId="0" fontId="11"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1" fillId="16" borderId="4" applyNumberFormat="0" applyAlignment="0" applyProtection="0"/>
    <xf numFmtId="0" fontId="11" fillId="0" borderId="5" applyNumberFormat="0" applyFill="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20" borderId="0" applyNumberFormat="0" applyBorder="0" applyAlignment="0" applyProtection="0"/>
    <xf numFmtId="0" fontId="11" fillId="4" borderId="0" applyNumberFormat="0" applyBorder="0" applyAlignment="0" applyProtection="0"/>
    <xf numFmtId="0" fontId="11" fillId="7" borderId="4" applyNumberFormat="0" applyAlignment="0" applyProtection="0"/>
    <xf numFmtId="44" fontId="11" fillId="0" borderId="0" applyFont="0" applyFill="0" applyBorder="0" applyAlignment="0" applyProtection="0"/>
    <xf numFmtId="0" fontId="11" fillId="3" borderId="0" applyNumberFormat="0" applyBorder="0" applyAlignment="0" applyProtection="0"/>
    <xf numFmtId="0" fontId="11" fillId="21" borderId="0" applyNumberFormat="0" applyBorder="0" applyAlignment="0" applyProtection="0"/>
    <xf numFmtId="0" fontId="45" fillId="0" borderId="0"/>
    <xf numFmtId="0" fontId="35" fillId="0" borderId="0"/>
    <xf numFmtId="0" fontId="35" fillId="0" borderId="0" applyProtection="0"/>
    <xf numFmtId="0" fontId="11" fillId="0" borderId="0"/>
    <xf numFmtId="0" fontId="11" fillId="22" borderId="6" applyNumberFormat="0" applyFont="0" applyAlignment="0" applyProtection="0"/>
    <xf numFmtId="0" fontId="11" fillId="16" borderId="7" applyNumberFormat="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8" applyNumberFormat="0" applyFill="0" applyAlignment="0" applyProtection="0"/>
    <xf numFmtId="0" fontId="11" fillId="23" borderId="9" applyNumberFormat="0" applyAlignment="0" applyProtection="0"/>
    <xf numFmtId="164" fontId="35" fillId="0" borderId="0" applyFont="0" applyFill="0" applyBorder="0" applyAlignment="0" applyProtection="0"/>
    <xf numFmtId="0" fontId="46"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48" fillId="0" borderId="0" applyFont="0" applyFill="0" applyBorder="0" applyAlignment="0" applyProtection="0"/>
    <xf numFmtId="0" fontId="11" fillId="0" borderId="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applyProtection="0"/>
    <xf numFmtId="0" fontId="11" fillId="0" borderId="0"/>
    <xf numFmtId="0" fontId="11" fillId="0" borderId="0"/>
    <xf numFmtId="0" fontId="11" fillId="0" borderId="0"/>
    <xf numFmtId="0" fontId="11" fillId="0" borderId="0"/>
    <xf numFmtId="0" fontId="78" fillId="0" borderId="0"/>
    <xf numFmtId="0" fontId="100" fillId="0" borderId="0" applyNumberFormat="0" applyFill="0" applyBorder="0" applyAlignment="0" applyProtection="0">
      <alignment vertical="top"/>
      <protection locked="0"/>
    </xf>
    <xf numFmtId="0" fontId="10" fillId="0" borderId="0"/>
    <xf numFmtId="0" fontId="11" fillId="0" borderId="0" applyProtection="0"/>
    <xf numFmtId="0" fontId="11" fillId="0" borderId="0"/>
    <xf numFmtId="0" fontId="11" fillId="0" borderId="0"/>
    <xf numFmtId="0" fontId="107" fillId="0" borderId="54" applyNumberFormat="0" applyBorder="0" applyProtection="0">
      <alignment horizontal="center"/>
    </xf>
    <xf numFmtId="0" fontId="108" fillId="0" borderId="0" applyFill="0" applyBorder="0" applyProtection="0"/>
    <xf numFmtId="0" fontId="107" fillId="41" borderId="55" applyNumberFormat="0" applyBorder="0" applyProtection="0">
      <alignment horizontal="center"/>
    </xf>
    <xf numFmtId="0" fontId="109" fillId="0" borderId="0" applyNumberFormat="0" applyFill="0" applyProtection="0"/>
    <xf numFmtId="0" fontId="107" fillId="0" borderId="0" applyNumberFormat="0" applyFill="0" applyBorder="0" applyProtection="0">
      <alignment horizontal="left"/>
    </xf>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1" applyNumberFormat="0" applyFill="0" applyAlignment="0" applyProtection="0"/>
    <xf numFmtId="0" fontId="11"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1" fillId="16" borderId="4" applyNumberFormat="0" applyAlignment="0" applyProtection="0"/>
    <xf numFmtId="0" fontId="11" fillId="0" borderId="5" applyNumberFormat="0" applyFill="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20" borderId="0" applyNumberFormat="0" applyBorder="0" applyAlignment="0" applyProtection="0"/>
    <xf numFmtId="0" fontId="11" fillId="4" borderId="0" applyNumberFormat="0" applyBorder="0" applyAlignment="0" applyProtection="0"/>
    <xf numFmtId="0" fontId="11" fillId="7" borderId="4" applyNumberFormat="0" applyAlignment="0" applyProtection="0"/>
    <xf numFmtId="0" fontId="11" fillId="3" borderId="0" applyNumberFormat="0" applyBorder="0" applyAlignment="0" applyProtection="0"/>
    <xf numFmtId="0" fontId="11" fillId="21" borderId="0" applyNumberFormat="0" applyBorder="0" applyAlignment="0" applyProtection="0"/>
    <xf numFmtId="0" fontId="11" fillId="22" borderId="6" applyNumberFormat="0" applyFont="0" applyAlignment="0" applyProtection="0"/>
    <xf numFmtId="0" fontId="11" fillId="16" borderId="7" applyNumberForma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8" applyNumberFormat="0" applyFill="0" applyAlignment="0" applyProtection="0"/>
    <xf numFmtId="0" fontId="11" fillId="23" borderId="9" applyNumberFormat="0" applyAlignment="0" applyProtection="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1" fillId="0" borderId="0" applyFont="0" applyFill="0" applyBorder="0" applyAlignment="0" applyProtection="0"/>
    <xf numFmtId="164" fontId="11" fillId="0" borderId="0" applyFont="0" applyFill="0" applyBorder="0" applyAlignment="0" applyProtection="0"/>
    <xf numFmtId="175" fontId="11" fillId="0" borderId="0" applyFont="0" applyFill="0" applyBorder="0" applyAlignment="0" applyProtection="0"/>
    <xf numFmtId="176" fontId="11" fillId="0" borderId="0" applyFont="0" applyFill="0" applyBorder="0" applyAlignment="0" applyProtection="0"/>
    <xf numFmtId="176" fontId="9" fillId="0" borderId="0" applyFont="0" applyFill="0" applyBorder="0" applyAlignment="0" applyProtection="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9" fontId="124" fillId="0" borderId="0" applyFont="0" applyFill="0" applyBorder="0" applyAlignment="0" applyProtection="0"/>
    <xf numFmtId="0" fontId="100" fillId="0" borderId="0" applyNumberFormat="0" applyFill="0" applyBorder="0" applyAlignment="0" applyProtection="0">
      <alignment vertical="top"/>
      <protection locked="0"/>
    </xf>
    <xf numFmtId="176" fontId="7" fillId="0" borderId="0" applyFont="0" applyFill="0" applyBorder="0" applyAlignment="0" applyProtection="0"/>
    <xf numFmtId="0" fontId="7" fillId="0" borderId="0"/>
    <xf numFmtId="0" fontId="7" fillId="0" borderId="0"/>
    <xf numFmtId="0" fontId="7" fillId="0" borderId="0"/>
    <xf numFmtId="0" fontId="7" fillId="0" borderId="0"/>
    <xf numFmtId="0" fontId="11" fillId="0" borderId="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4" fillId="0" borderId="0"/>
    <xf numFmtId="0" fontId="11" fillId="0" borderId="0" applyProtection="0"/>
    <xf numFmtId="0" fontId="3" fillId="0" borderId="0"/>
    <xf numFmtId="0" fontId="3" fillId="0" borderId="0"/>
    <xf numFmtId="0" fontId="3" fillId="0" borderId="0"/>
    <xf numFmtId="0" fontId="3" fillId="0" borderId="0"/>
    <xf numFmtId="0" fontId="3" fillId="0" borderId="0"/>
    <xf numFmtId="0" fontId="2" fillId="0" borderId="0"/>
    <xf numFmtId="9" fontId="2" fillId="0" borderId="0" applyFont="0" applyFill="0" applyBorder="0" applyAlignment="0" applyProtection="0"/>
    <xf numFmtId="0" fontId="11" fillId="0" borderId="0"/>
  </cellStyleXfs>
  <cellXfs count="1734">
    <xf numFmtId="0" fontId="0" fillId="0" borderId="0" xfId="0"/>
    <xf numFmtId="0" fontId="0" fillId="0" borderId="0" xfId="0" applyBorder="1"/>
    <xf numFmtId="0" fontId="0" fillId="25" borderId="0" xfId="0" applyFill="1"/>
    <xf numFmtId="0" fontId="14" fillId="25" borderId="0" xfId="0" applyFont="1" applyFill="1" applyBorder="1"/>
    <xf numFmtId="0" fontId="0" fillId="25" borderId="0" xfId="0" applyFill="1" applyBorder="1"/>
    <xf numFmtId="0" fontId="16" fillId="25" borderId="0" xfId="0" applyFont="1" applyFill="1" applyBorder="1"/>
    <xf numFmtId="0" fontId="0" fillId="25" borderId="0" xfId="0" applyFill="1" applyAlignment="1">
      <alignment vertical="center"/>
    </xf>
    <xf numFmtId="0" fontId="0" fillId="0" borderId="0" xfId="0" applyAlignment="1">
      <alignment vertical="center"/>
    </xf>
    <xf numFmtId="0" fontId="19" fillId="25" borderId="0" xfId="0" applyFont="1" applyFill="1" applyBorder="1"/>
    <xf numFmtId="0" fontId="20" fillId="25" borderId="0" xfId="0" applyFont="1" applyFill="1" applyBorder="1"/>
    <xf numFmtId="0" fontId="20" fillId="25" borderId="0" xfId="0" applyFont="1" applyFill="1" applyBorder="1" applyAlignment="1">
      <alignment horizontal="center"/>
    </xf>
    <xf numFmtId="165" fontId="21" fillId="24" borderId="0" xfId="40" applyNumberFormat="1" applyFont="1" applyFill="1" applyBorder="1" applyAlignment="1">
      <alignment horizontal="center" wrapText="1"/>
    </xf>
    <xf numFmtId="0" fontId="20" fillId="24" borderId="0" xfId="40" applyFont="1" applyFill="1" applyBorder="1"/>
    <xf numFmtId="0" fontId="21" fillId="25" borderId="0" xfId="0" applyFont="1" applyFill="1" applyBorder="1"/>
    <xf numFmtId="0" fontId="0" fillId="25" borderId="0" xfId="0" applyFill="1" applyBorder="1" applyAlignment="1">
      <alignment vertical="center"/>
    </xf>
    <xf numFmtId="0" fontId="22" fillId="25" borderId="0" xfId="0" applyFont="1" applyFill="1" applyBorder="1"/>
    <xf numFmtId="0" fontId="18" fillId="25" borderId="0" xfId="0" applyFont="1" applyFill="1" applyBorder="1" applyAlignment="1">
      <alignment horizontal="left"/>
    </xf>
    <xf numFmtId="0" fontId="25" fillId="25" borderId="0" xfId="0" applyFont="1" applyFill="1" applyBorder="1" applyAlignment="1">
      <alignment horizontal="right"/>
    </xf>
    <xf numFmtId="165" fontId="27" fillId="25" borderId="0" xfId="0" applyNumberFormat="1" applyFont="1" applyFill="1" applyBorder="1" applyAlignment="1">
      <alignment horizontal="center"/>
    </xf>
    <xf numFmtId="165" fontId="21" fillId="25" borderId="0" xfId="40" applyNumberFormat="1" applyFont="1" applyFill="1" applyBorder="1" applyAlignment="1">
      <alignment horizontal="center" wrapText="1"/>
    </xf>
    <xf numFmtId="0" fontId="31" fillId="25" borderId="0" xfId="0" applyFont="1" applyFill="1" applyBorder="1" applyAlignment="1">
      <alignment horizontal="left"/>
    </xf>
    <xf numFmtId="0" fontId="25" fillId="25" borderId="0" xfId="0" applyFont="1" applyFill="1" applyBorder="1"/>
    <xf numFmtId="0" fontId="12" fillId="25" borderId="0" xfId="0" applyFont="1" applyFill="1" applyBorder="1"/>
    <xf numFmtId="0" fontId="28" fillId="25" borderId="0" xfId="0" applyFont="1" applyFill="1" applyBorder="1" applyAlignment="1">
      <alignment horizontal="justify" vertical="top" wrapText="1"/>
    </xf>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12" fillId="25" borderId="0" xfId="0" applyFont="1" applyFill="1" applyAlignment="1">
      <alignment readingOrder="1"/>
    </xf>
    <xf numFmtId="0" fontId="12" fillId="25" borderId="0" xfId="0" applyFont="1" applyFill="1" applyBorder="1" applyAlignment="1">
      <alignment readingOrder="1"/>
    </xf>
    <xf numFmtId="0" fontId="12" fillId="25" borderId="0" xfId="0" applyFont="1" applyFill="1" applyAlignment="1">
      <alignment readingOrder="2"/>
    </xf>
    <xf numFmtId="0" fontId="12" fillId="0" borderId="0" xfId="0" applyFont="1" applyAlignment="1">
      <alignment readingOrder="2"/>
    </xf>
    <xf numFmtId="0" fontId="21" fillId="25" borderId="0" xfId="0" applyFont="1" applyFill="1" applyBorder="1" applyAlignment="1">
      <alignment horizontal="center" vertical="top" readingOrder="1"/>
    </xf>
    <xf numFmtId="0" fontId="21" fillId="25" borderId="0" xfId="0" applyFont="1" applyFill="1" applyBorder="1" applyAlignment="1">
      <alignment horizontal="right" readingOrder="1"/>
    </xf>
    <xf numFmtId="0" fontId="21" fillId="25" borderId="0" xfId="0" applyFont="1" applyFill="1" applyBorder="1" applyAlignment="1">
      <alignment horizontal="justify" vertical="top" readingOrder="1"/>
    </xf>
    <xf numFmtId="0" fontId="20" fillId="25" borderId="0" xfId="0" applyFont="1" applyFill="1" applyBorder="1" applyAlignment="1">
      <alignment readingOrder="1"/>
    </xf>
    <xf numFmtId="0" fontId="20" fillId="24" borderId="0" xfId="40" applyFont="1" applyFill="1" applyBorder="1" applyAlignment="1">
      <alignment readingOrder="1"/>
    </xf>
    <xf numFmtId="0" fontId="21" fillId="25" borderId="0" xfId="0" applyFont="1" applyFill="1" applyBorder="1" applyAlignment="1">
      <alignment readingOrder="1"/>
    </xf>
    <xf numFmtId="0" fontId="20" fillId="25" borderId="0" xfId="0" applyFont="1" applyFill="1" applyBorder="1" applyAlignment="1">
      <alignment horizontal="center" readingOrder="1"/>
    </xf>
    <xf numFmtId="165" fontId="21" fillId="24" borderId="0" xfId="40" applyNumberFormat="1" applyFont="1" applyFill="1" applyBorder="1" applyAlignment="1">
      <alignment horizontal="center" readingOrder="1"/>
    </xf>
    <xf numFmtId="0" fontId="12" fillId="0" borderId="0" xfId="0" applyFont="1" applyAlignment="1">
      <alignment horizontal="right" readingOrder="2"/>
    </xf>
    <xf numFmtId="0" fontId="38" fillId="25" borderId="0" xfId="0" applyFont="1" applyFill="1" applyBorder="1"/>
    <xf numFmtId="0" fontId="20" fillId="24" borderId="0" xfId="40" applyFont="1" applyFill="1" applyBorder="1" applyAlignment="1">
      <alignment horizontal="left" indent="1"/>
    </xf>
    <xf numFmtId="0" fontId="21" fillId="25" borderId="0" xfId="0" applyFont="1" applyFill="1" applyBorder="1" applyAlignment="1">
      <alignment horizontal="center" vertical="center" readingOrder="1"/>
    </xf>
    <xf numFmtId="0" fontId="21" fillId="25" borderId="0" xfId="0" applyFont="1" applyFill="1" applyBorder="1" applyAlignment="1">
      <alignment vertical="center" readingOrder="1"/>
    </xf>
    <xf numFmtId="0" fontId="21" fillId="25" borderId="0" xfId="0" applyFont="1" applyFill="1" applyBorder="1" applyAlignment="1">
      <alignment horizontal="right" vertical="center" readingOrder="1"/>
    </xf>
    <xf numFmtId="0" fontId="39" fillId="25" borderId="0" xfId="0" applyFont="1" applyFill="1"/>
    <xf numFmtId="0" fontId="39" fillId="25" borderId="0" xfId="0" applyFont="1" applyFill="1" applyBorder="1"/>
    <xf numFmtId="0" fontId="40" fillId="25" borderId="0" xfId="0" applyFont="1" applyFill="1" applyBorder="1" applyAlignment="1">
      <alignment horizontal="left"/>
    </xf>
    <xf numFmtId="0" fontId="39" fillId="0" borderId="0" xfId="0" applyFont="1"/>
    <xf numFmtId="3" fontId="42" fillId="25" borderId="0" xfId="0" applyNumberFormat="1" applyFont="1" applyFill="1" applyBorder="1" applyAlignment="1">
      <alignment horizontal="center"/>
    </xf>
    <xf numFmtId="0" fontId="34" fillId="24" borderId="0" xfId="40" applyFont="1" applyFill="1" applyBorder="1"/>
    <xf numFmtId="0" fontId="0" fillId="0" borderId="0" xfId="0" applyFill="1"/>
    <xf numFmtId="165" fontId="0" fillId="25" borderId="0" xfId="0" applyNumberFormat="1" applyFill="1" applyBorder="1"/>
    <xf numFmtId="0" fontId="42" fillId="25" borderId="0" xfId="0" applyFont="1" applyFill="1" applyBorder="1" applyAlignment="1">
      <alignment horizontal="left"/>
    </xf>
    <xf numFmtId="3" fontId="44" fillId="25" borderId="0" xfId="0" applyNumberFormat="1" applyFont="1" applyFill="1" applyBorder="1" applyAlignment="1">
      <alignment horizontal="center"/>
    </xf>
    <xf numFmtId="3" fontId="42" fillId="25" borderId="0" xfId="0" applyNumberFormat="1" applyFont="1" applyFill="1" applyBorder="1" applyAlignment="1">
      <alignment horizontal="right"/>
    </xf>
    <xf numFmtId="0" fontId="39" fillId="25" borderId="0" xfId="0" applyFont="1" applyFill="1" applyAlignment="1">
      <alignment vertical="center"/>
    </xf>
    <xf numFmtId="0" fontId="42" fillId="25" borderId="0" xfId="0" applyFont="1" applyFill="1" applyBorder="1" applyAlignment="1">
      <alignment horizontal="left" vertical="center"/>
    </xf>
    <xf numFmtId="0" fontId="40" fillId="25" borderId="0" xfId="0" applyFont="1" applyFill="1" applyBorder="1" applyAlignment="1">
      <alignment horizontal="left" vertical="center"/>
    </xf>
    <xf numFmtId="3" fontId="42" fillId="25" borderId="0" xfId="0" applyNumberFormat="1" applyFont="1" applyFill="1" applyBorder="1" applyAlignment="1">
      <alignment horizontal="right" vertical="center"/>
    </xf>
    <xf numFmtId="0" fontId="39" fillId="0" borderId="0" xfId="0" applyFont="1" applyAlignment="1">
      <alignment vertical="center"/>
    </xf>
    <xf numFmtId="3" fontId="21" fillId="25" borderId="0" xfId="0" applyNumberFormat="1" applyFont="1" applyFill="1" applyBorder="1" applyAlignment="1">
      <alignment horizontal="right"/>
    </xf>
    <xf numFmtId="0" fontId="41" fillId="25" borderId="0" xfId="0" applyFont="1" applyFill="1" applyBorder="1"/>
    <xf numFmtId="0" fontId="36" fillId="25" borderId="0" xfId="0" applyFont="1" applyFill="1"/>
    <xf numFmtId="0" fontId="36" fillId="25" borderId="0" xfId="0" applyFont="1" applyFill="1" applyBorder="1"/>
    <xf numFmtId="0" fontId="36" fillId="0" borderId="0" xfId="0" applyFont="1"/>
    <xf numFmtId="3" fontId="25" fillId="25" borderId="0" xfId="0" applyNumberFormat="1" applyFont="1" applyFill="1"/>
    <xf numFmtId="0" fontId="38" fillId="24" borderId="0" xfId="40" applyFont="1" applyFill="1" applyBorder="1" applyAlignment="1">
      <alignment horizontal="left" vertical="center" indent="1"/>
    </xf>
    <xf numFmtId="3" fontId="25" fillId="25" borderId="0" xfId="0" applyNumberFormat="1" applyFont="1" applyFill="1" applyBorder="1" applyAlignment="1">
      <alignment horizontal="right"/>
    </xf>
    <xf numFmtId="0" fontId="22" fillId="25" borderId="0" xfId="0" applyFont="1" applyFill="1" applyBorder="1" applyAlignment="1">
      <alignment vertical="center"/>
    </xf>
    <xf numFmtId="0" fontId="43" fillId="25" borderId="0" xfId="0" applyFont="1" applyFill="1" applyBorder="1" applyAlignment="1">
      <alignment horizontal="justify" vertical="center" readingOrder="1"/>
    </xf>
    <xf numFmtId="0" fontId="41" fillId="25" borderId="0" xfId="0" applyFont="1" applyFill="1" applyBorder="1" applyAlignment="1">
      <alignment vertical="center"/>
    </xf>
    <xf numFmtId="3" fontId="21" fillId="25" borderId="0" xfId="0" applyNumberFormat="1" applyFont="1" applyFill="1" applyBorder="1"/>
    <xf numFmtId="3" fontId="25" fillId="25" borderId="0" xfId="0" applyNumberFormat="1" applyFont="1" applyFill="1" applyBorder="1"/>
    <xf numFmtId="3" fontId="12" fillId="25" borderId="0" xfId="0" applyNumberFormat="1" applyFont="1" applyFill="1" applyBorder="1"/>
    <xf numFmtId="0" fontId="24" fillId="25" borderId="0" xfId="0" applyFont="1" applyFill="1" applyBorder="1" applyAlignment="1">
      <alignment vertical="center"/>
    </xf>
    <xf numFmtId="0" fontId="13" fillId="25" borderId="0" xfId="0" applyFont="1" applyFill="1" applyBorder="1" applyAlignment="1">
      <alignment vertical="center"/>
    </xf>
    <xf numFmtId="0" fontId="39" fillId="25" borderId="0" xfId="0" applyFont="1" applyFill="1" applyBorder="1" applyAlignment="1">
      <alignment vertical="center"/>
    </xf>
    <xf numFmtId="165" fontId="21" fillId="26" borderId="0" xfId="40" applyNumberFormat="1" applyFont="1" applyFill="1" applyBorder="1" applyAlignment="1">
      <alignment horizontal="center" wrapText="1"/>
    </xf>
    <xf numFmtId="1" fontId="20" fillId="24" borderId="0" xfId="40" applyNumberFormat="1" applyFont="1" applyFill="1" applyBorder="1" applyAlignment="1">
      <alignment horizontal="center" wrapText="1"/>
    </xf>
    <xf numFmtId="1" fontId="20" fillId="24" borderId="12" xfId="40" applyNumberFormat="1" applyFont="1" applyFill="1" applyBorder="1" applyAlignment="1">
      <alignment horizontal="center" wrapText="1"/>
    </xf>
    <xf numFmtId="0" fontId="38" fillId="24" borderId="0" xfId="40" applyFont="1" applyFill="1" applyBorder="1"/>
    <xf numFmtId="165" fontId="25" fillId="27" borderId="0" xfId="40" applyNumberFormat="1" applyFont="1" applyFill="1" applyBorder="1" applyAlignment="1">
      <alignment horizontal="center" wrapText="1"/>
    </xf>
    <xf numFmtId="3" fontId="21" fillId="27" borderId="0" xfId="40" applyNumberFormat="1" applyFont="1" applyFill="1" applyBorder="1" applyAlignment="1">
      <alignment horizontal="right" wrapText="1"/>
    </xf>
    <xf numFmtId="3" fontId="20" fillId="24" borderId="0" xfId="40" applyNumberFormat="1" applyFont="1" applyFill="1" applyBorder="1" applyAlignment="1">
      <alignment horizontal="right" wrapText="1"/>
    </xf>
    <xf numFmtId="0" fontId="38" fillId="24" borderId="0" xfId="40" applyFont="1" applyFill="1" applyBorder="1" applyAlignment="1">
      <alignment wrapText="1"/>
    </xf>
    <xf numFmtId="0" fontId="25" fillId="24" borderId="0" xfId="40" applyFont="1" applyFill="1" applyBorder="1"/>
    <xf numFmtId="0" fontId="51" fillId="24" borderId="0" xfId="40" applyFont="1" applyFill="1" applyBorder="1" applyAlignment="1">
      <alignment wrapText="1"/>
    </xf>
    <xf numFmtId="0" fontId="65" fillId="25" borderId="0" xfId="0" applyFont="1" applyFill="1"/>
    <xf numFmtId="0" fontId="0" fillId="0" borderId="0" xfId="0"/>
    <xf numFmtId="0" fontId="21" fillId="24" borderId="0" xfId="40" applyFont="1" applyFill="1" applyBorder="1" applyAlignment="1">
      <alignment horizontal="left"/>
    </xf>
    <xf numFmtId="0" fontId="25" fillId="24" borderId="0" xfId="40" applyFont="1" applyFill="1" applyBorder="1" applyAlignment="1">
      <alignment horizontal="left" indent="1"/>
    </xf>
    <xf numFmtId="0" fontId="20"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19" fillId="25" borderId="0" xfId="51" applyFont="1" applyFill="1" applyBorder="1"/>
    <xf numFmtId="49" fontId="20" fillId="25" borderId="12" xfId="51" applyNumberFormat="1" applyFont="1" applyFill="1" applyBorder="1" applyAlignment="1">
      <alignment horizontal="center" vertical="center" wrapText="1"/>
    </xf>
    <xf numFmtId="49" fontId="0" fillId="25" borderId="0" xfId="51" applyNumberFormat="1" applyFont="1" applyFill="1"/>
    <xf numFmtId="0" fontId="20" fillId="24" borderId="0" xfId="61" applyFont="1" applyFill="1" applyBorder="1" applyAlignment="1">
      <alignment horizontal="left" indent="1"/>
    </xf>
    <xf numFmtId="0" fontId="22" fillId="26" borderId="0" xfId="51" applyFont="1" applyFill="1"/>
    <xf numFmtId="0" fontId="21" fillId="24" borderId="0" xfId="61" applyFont="1" applyFill="1" applyBorder="1" applyAlignment="1">
      <alignment horizontal="left" indent="1"/>
    </xf>
    <xf numFmtId="4" fontId="21" fillId="27" borderId="0" xfId="61" applyNumberFormat="1" applyFont="1" applyFill="1" applyBorder="1" applyAlignment="1">
      <alignment horizontal="right" wrapText="1" indent="4"/>
    </xf>
    <xf numFmtId="0" fontId="22" fillId="0" borderId="0" xfId="51" applyFont="1"/>
    <xf numFmtId="0" fontId="33" fillId="26" borderId="0" xfId="51" applyFont="1" applyFill="1"/>
    <xf numFmtId="0" fontId="33" fillId="0" borderId="0" xfId="51" applyFont="1"/>
    <xf numFmtId="0" fontId="52" fillId="26" borderId="0" xfId="51" applyFont="1" applyFill="1" applyAlignment="1">
      <alignment horizontal="center"/>
    </xf>
    <xf numFmtId="0" fontId="52" fillId="0" borderId="0" xfId="51" applyFont="1" applyAlignment="1">
      <alignment horizontal="center"/>
    </xf>
    <xf numFmtId="0" fontId="11" fillId="26" borderId="0" xfId="51" applyFont="1" applyFill="1"/>
    <xf numFmtId="0" fontId="11" fillId="0" borderId="0" xfId="51" applyFont="1"/>
    <xf numFmtId="0" fontId="50" fillId="26" borderId="0" xfId="51" applyFont="1" applyFill="1"/>
    <xf numFmtId="0" fontId="50" fillId="0" borderId="0" xfId="51" applyFont="1"/>
    <xf numFmtId="0" fontId="73" fillId="26" borderId="0" xfId="51" applyFont="1" applyFill="1"/>
    <xf numFmtId="0" fontId="73" fillId="0" borderId="0" xfId="51" applyFont="1"/>
    <xf numFmtId="0" fontId="65" fillId="26" borderId="0" xfId="51" applyFont="1" applyFill="1"/>
    <xf numFmtId="0" fontId="65" fillId="25" borderId="0" xfId="51" applyFont="1" applyFill="1"/>
    <xf numFmtId="0" fontId="65" fillId="0" borderId="0" xfId="51" applyFont="1"/>
    <xf numFmtId="0" fontId="11" fillId="24" borderId="0" xfId="61" applyFont="1" applyFill="1" applyBorder="1" applyAlignment="1">
      <alignment horizontal="left" indent="1"/>
    </xf>
    <xf numFmtId="0" fontId="25" fillId="24" borderId="0" xfId="61" applyFont="1" applyFill="1" applyBorder="1" applyAlignment="1">
      <alignment horizontal="left" indent="1"/>
    </xf>
    <xf numFmtId="1" fontId="25" fillId="24" borderId="0" xfId="61" applyNumberFormat="1" applyFont="1" applyFill="1" applyBorder="1" applyAlignment="1">
      <alignment horizontal="center" wrapText="1"/>
    </xf>
    <xf numFmtId="166" fontId="25" fillId="24" borderId="0" xfId="61" applyNumberFormat="1" applyFont="1" applyFill="1" applyBorder="1" applyAlignment="1">
      <alignment horizontal="center" wrapText="1"/>
    </xf>
    <xf numFmtId="0" fontId="18" fillId="25" borderId="0" xfId="51" applyFont="1" applyFill="1"/>
    <xf numFmtId="0" fontId="18" fillId="0" borderId="0" xfId="51" applyFont="1"/>
    <xf numFmtId="0" fontId="43" fillId="24" borderId="0" xfId="61" applyFont="1" applyFill="1" applyBorder="1"/>
    <xf numFmtId="0" fontId="20" fillId="24" borderId="0" xfId="61" applyFont="1" applyFill="1" applyBorder="1"/>
    <xf numFmtId="0" fontId="11" fillId="25" borderId="0" xfId="62" applyFill="1"/>
    <xf numFmtId="0" fontId="11" fillId="0" borderId="0" xfId="62"/>
    <xf numFmtId="0" fontId="11" fillId="25" borderId="0" xfId="62" applyFill="1" applyBorder="1"/>
    <xf numFmtId="0" fontId="22" fillId="25" borderId="0" xfId="62" applyFont="1" applyFill="1" applyBorder="1"/>
    <xf numFmtId="0" fontId="11" fillId="25" borderId="0" xfId="62" applyFill="1" applyAlignment="1">
      <alignment vertical="center"/>
    </xf>
    <xf numFmtId="0" fontId="11" fillId="25" borderId="0" xfId="62" applyFill="1" applyBorder="1" applyAlignment="1">
      <alignment vertical="center"/>
    </xf>
    <xf numFmtId="0" fontId="11" fillId="0" borderId="0" xfId="62" applyAlignment="1">
      <alignment vertical="center"/>
    </xf>
    <xf numFmtId="0" fontId="21" fillId="25" borderId="0" xfId="62" applyFont="1" applyFill="1" applyBorder="1" applyAlignment="1">
      <alignment vertical="center"/>
    </xf>
    <xf numFmtId="0" fontId="19" fillId="25" borderId="0" xfId="62" applyFont="1" applyFill="1" applyBorder="1"/>
    <xf numFmtId="0" fontId="14" fillId="25" borderId="0" xfId="62" applyFont="1" applyFill="1" applyBorder="1"/>
    <xf numFmtId="0" fontId="21" fillId="25" borderId="0" xfId="62" applyFont="1" applyFill="1" applyBorder="1"/>
    <xf numFmtId="0" fontId="22" fillId="25" borderId="0" xfId="62" applyFont="1" applyFill="1"/>
    <xf numFmtId="0" fontId="22" fillId="0" borderId="0" xfId="62" applyFont="1"/>
    <xf numFmtId="167" fontId="21" fillId="25" borderId="0" xfId="62" applyNumberFormat="1" applyFont="1" applyFill="1" applyBorder="1" applyAlignment="1">
      <alignment horizontal="right" indent="2"/>
    </xf>
    <xf numFmtId="0" fontId="49" fillId="25" borderId="0" xfId="62" applyFont="1" applyFill="1" applyBorder="1" applyAlignment="1">
      <alignment horizontal="left" vertical="center"/>
    </xf>
    <xf numFmtId="0" fontId="12" fillId="25" borderId="0" xfId="62" applyFont="1" applyFill="1" applyBorder="1"/>
    <xf numFmtId="165" fontId="25" fillId="25" borderId="0" xfId="40" applyNumberFormat="1" applyFont="1" applyFill="1" applyBorder="1" applyAlignment="1">
      <alignment horizontal="right" wrapText="1"/>
    </xf>
    <xf numFmtId="167" fontId="61" fillId="24" borderId="0" xfId="40" applyNumberFormat="1" applyFont="1" applyFill="1" applyBorder="1" applyAlignment="1">
      <alignment horizontal="center" wrapText="1"/>
    </xf>
    <xf numFmtId="165" fontId="20" fillId="24" borderId="0" xfId="40" applyNumberFormat="1" applyFont="1" applyFill="1" applyBorder="1" applyAlignment="1">
      <alignment horizontal="right" wrapText="1" indent="2"/>
    </xf>
    <xf numFmtId="0" fontId="25" fillId="24" borderId="0" xfId="40" applyFont="1" applyFill="1" applyBorder="1" applyAlignment="1">
      <alignment vertical="top" wrapText="1"/>
    </xf>
    <xf numFmtId="0" fontId="25" fillId="0" borderId="0" xfId="40" applyFont="1" applyFill="1" applyBorder="1" applyAlignment="1">
      <alignment vertical="top" wrapText="1"/>
    </xf>
    <xf numFmtId="0" fontId="54" fillId="25" borderId="0" xfId="62" applyFont="1" applyFill="1"/>
    <xf numFmtId="0" fontId="54" fillId="25" borderId="0" xfId="62" applyFont="1" applyFill="1" applyBorder="1"/>
    <xf numFmtId="0" fontId="54" fillId="0" borderId="0" xfId="62" applyFont="1"/>
    <xf numFmtId="0" fontId="11" fillId="25" borderId="0" xfId="62" applyFill="1" applyBorder="1" applyAlignment="1"/>
    <xf numFmtId="165" fontId="25" fillId="26" borderId="0" xfId="40" applyNumberFormat="1" applyFont="1" applyFill="1" applyBorder="1" applyAlignment="1">
      <alignment horizontal="right" wrapText="1"/>
    </xf>
    <xf numFmtId="0" fontId="65" fillId="25" borderId="0" xfId="62" applyFont="1" applyFill="1"/>
    <xf numFmtId="0" fontId="65" fillId="25" borderId="0" xfId="62" applyFont="1" applyFill="1" applyBorder="1" applyAlignment="1">
      <alignment vertical="center"/>
    </xf>
    <xf numFmtId="3" fontId="20" fillId="25" borderId="0" xfId="62" applyNumberFormat="1" applyFont="1" applyFill="1" applyBorder="1" applyAlignment="1">
      <alignment horizontal="right" indent="2"/>
    </xf>
    <xf numFmtId="3" fontId="21" fillId="25" borderId="0" xfId="62" applyNumberFormat="1" applyFont="1" applyFill="1" applyBorder="1" applyAlignment="1">
      <alignment horizontal="right" indent="2"/>
    </xf>
    <xf numFmtId="0" fontId="65" fillId="0" borderId="0" xfId="62" applyFont="1" applyAlignment="1"/>
    <xf numFmtId="0" fontId="65" fillId="25" borderId="0" xfId="62" applyFont="1" applyFill="1" applyAlignment="1"/>
    <xf numFmtId="0" fontId="65" fillId="25" borderId="0" xfId="62" applyFont="1" applyFill="1" applyBorder="1" applyAlignment="1"/>
    <xf numFmtId="3" fontId="27" fillId="25" borderId="0" xfId="62" applyNumberFormat="1" applyFont="1" applyFill="1" applyBorder="1" applyAlignment="1">
      <alignment horizontal="right"/>
    </xf>
    <xf numFmtId="0" fontId="65" fillId="0" borderId="0" xfId="62" applyFont="1"/>
    <xf numFmtId="0" fontId="65" fillId="25" borderId="0" xfId="62" applyFont="1" applyFill="1" applyBorder="1"/>
    <xf numFmtId="0" fontId="21" fillId="25" borderId="0" xfId="0" applyNumberFormat="1" applyFont="1" applyFill="1" applyBorder="1" applyAlignment="1"/>
    <xf numFmtId="0" fontId="21" fillId="25" borderId="0" xfId="62" applyFont="1" applyFill="1" applyBorder="1" applyAlignment="1">
      <alignment horizontal="right"/>
    </xf>
    <xf numFmtId="0" fontId="20" fillId="24" borderId="0" xfId="40" applyFont="1" applyFill="1" applyBorder="1"/>
    <xf numFmtId="3" fontId="25" fillId="26" borderId="0" xfId="40" applyNumberFormat="1" applyFont="1" applyFill="1" applyBorder="1" applyAlignment="1">
      <alignment horizontal="right" wrapText="1"/>
    </xf>
    <xf numFmtId="167" fontId="25" fillId="26" borderId="0" xfId="40" applyNumberFormat="1" applyFont="1" applyFill="1" applyBorder="1" applyAlignment="1">
      <alignment horizontal="right" wrapText="1"/>
    </xf>
    <xf numFmtId="0" fontId="21" fillId="25" borderId="0" xfId="0" applyFont="1" applyFill="1" applyBorder="1" applyAlignment="1"/>
    <xf numFmtId="0" fontId="18" fillId="25" borderId="0" xfId="62" applyFont="1" applyFill="1" applyBorder="1" applyAlignment="1">
      <alignment horizontal="right"/>
    </xf>
    <xf numFmtId="165" fontId="60" fillId="27" borderId="0" xfId="40" applyNumberFormat="1" applyFont="1" applyFill="1" applyBorder="1" applyAlignment="1">
      <alignment horizontal="center" wrapText="1"/>
    </xf>
    <xf numFmtId="166" fontId="55" fillId="26" borderId="0" xfId="40" applyNumberFormat="1" applyFont="1" applyFill="1" applyBorder="1" applyAlignment="1">
      <alignment horizontal="center" wrapText="1"/>
    </xf>
    <xf numFmtId="166" fontId="21" fillId="26" borderId="0" xfId="40" applyNumberFormat="1" applyFont="1" applyFill="1" applyBorder="1" applyAlignment="1">
      <alignment horizontal="center" wrapText="1"/>
    </xf>
    <xf numFmtId="166" fontId="21" fillId="27" borderId="0" xfId="40" applyNumberFormat="1" applyFont="1" applyFill="1" applyBorder="1" applyAlignment="1">
      <alignment horizontal="center" wrapText="1"/>
    </xf>
    <xf numFmtId="1" fontId="21" fillId="25" borderId="0" xfId="62" applyNumberFormat="1" applyFont="1" applyFill="1" applyBorder="1" applyAlignment="1">
      <alignment horizontal="center"/>
    </xf>
    <xf numFmtId="0" fontId="25" fillId="24" borderId="0" xfId="40" applyFont="1" applyFill="1" applyBorder="1" applyAlignment="1">
      <alignment vertical="center"/>
    </xf>
    <xf numFmtId="0" fontId="62" fillId="25" borderId="0" xfId="62" applyFont="1" applyFill="1" applyBorder="1"/>
    <xf numFmtId="0" fontId="20" fillId="24" borderId="0" xfId="40" applyFont="1" applyFill="1" applyBorder="1" applyAlignment="1"/>
    <xf numFmtId="3" fontId="61" fillId="25" borderId="0" xfId="62" applyNumberFormat="1" applyFont="1" applyFill="1" applyBorder="1" applyAlignment="1">
      <alignment horizontal="right"/>
    </xf>
    <xf numFmtId="0" fontId="58" fillId="25" borderId="0" xfId="62" applyFont="1" applyFill="1" applyBorder="1"/>
    <xf numFmtId="0" fontId="62" fillId="25" borderId="0" xfId="62" applyFont="1" applyFill="1" applyBorder="1" applyAlignment="1">
      <alignment vertical="center"/>
    </xf>
    <xf numFmtId="0" fontId="20" fillId="24" borderId="0" xfId="40" applyFont="1" applyFill="1" applyBorder="1" applyAlignment="1">
      <alignment horizontal="center" vertical="center"/>
    </xf>
    <xf numFmtId="49" fontId="25" fillId="24" borderId="0" xfId="40" applyNumberFormat="1" applyFont="1" applyFill="1" applyBorder="1" applyAlignment="1">
      <alignment horizontal="center" vertical="center" wrapText="1"/>
    </xf>
    <xf numFmtId="3" fontId="25" fillId="24" borderId="0" xfId="40" applyNumberFormat="1" applyFont="1" applyFill="1" applyBorder="1" applyAlignment="1">
      <alignment horizontal="center" wrapText="1"/>
    </xf>
    <xf numFmtId="49" fontId="21" fillId="25" borderId="0" xfId="62" applyNumberFormat="1" applyFont="1" applyFill="1" applyBorder="1" applyAlignment="1">
      <alignment vertical="center"/>
    </xf>
    <xf numFmtId="166" fontId="27" fillId="24" borderId="0" xfId="40" applyNumberFormat="1" applyFont="1" applyFill="1" applyBorder="1" applyAlignment="1">
      <alignment horizontal="center" vertical="center" wrapText="1"/>
    </xf>
    <xf numFmtId="166" fontId="21" fillId="27" borderId="0" xfId="40" applyNumberFormat="1" applyFont="1" applyFill="1" applyBorder="1" applyAlignment="1">
      <alignment horizontal="left" wrapText="1"/>
    </xf>
    <xf numFmtId="0" fontId="20" fillId="24" borderId="0" xfId="40" applyFont="1" applyFill="1" applyBorder="1" applyAlignment="1">
      <alignment horizontal="left"/>
    </xf>
    <xf numFmtId="0" fontId="26" fillId="25" borderId="0" xfId="0" applyFont="1" applyFill="1" applyBorder="1" applyAlignment="1"/>
    <xf numFmtId="165" fontId="31" fillId="24" borderId="0" xfId="40" applyNumberFormat="1" applyFont="1" applyFill="1" applyBorder="1" applyAlignment="1">
      <alignment wrapText="1"/>
    </xf>
    <xf numFmtId="165" fontId="26" fillId="24" borderId="0" xfId="40" applyNumberFormat="1" applyFont="1" applyFill="1" applyBorder="1" applyAlignment="1">
      <alignment wrapText="1"/>
    </xf>
    <xf numFmtId="0" fontId="20" fillId="25" borderId="0" xfId="0" applyFont="1" applyFill="1" applyBorder="1" applyAlignment="1">
      <alignment horizontal="justify" vertical="center" readingOrder="1"/>
    </xf>
    <xf numFmtId="0" fontId="21" fillId="25" borderId="0" xfId="0" applyFont="1" applyFill="1" applyBorder="1" applyAlignment="1">
      <alignment horizontal="justify" vertical="center" readingOrder="1"/>
    </xf>
    <xf numFmtId="0" fontId="18" fillId="25" borderId="0" xfId="0" applyFont="1" applyFill="1" applyBorder="1" applyAlignment="1">
      <alignment horizontal="left"/>
    </xf>
    <xf numFmtId="0" fontId="0" fillId="25" borderId="18" xfId="0" applyFill="1" applyBorder="1"/>
    <xf numFmtId="0" fontId="0" fillId="25" borderId="18" xfId="0" applyFill="1" applyBorder="1" applyAlignment="1">
      <alignment horizontal="left"/>
    </xf>
    <xf numFmtId="0" fontId="0" fillId="25" borderId="19" xfId="0" applyFill="1" applyBorder="1"/>
    <xf numFmtId="0" fontId="23" fillId="29" borderId="20" xfId="0" applyFont="1" applyFill="1" applyBorder="1" applyAlignment="1">
      <alignment horizontal="center" vertical="center"/>
    </xf>
    <xf numFmtId="0" fontId="20" fillId="25" borderId="18" xfId="0" applyFont="1" applyFill="1" applyBorder="1" applyAlignment="1">
      <alignment horizontal="right"/>
    </xf>
    <xf numFmtId="0" fontId="79" fillId="24" borderId="0" xfId="40" applyFont="1" applyFill="1" applyBorder="1"/>
    <xf numFmtId="0" fontId="18" fillId="25" borderId="23" xfId="0" applyFont="1" applyFill="1" applyBorder="1" applyAlignment="1">
      <alignment horizontal="left"/>
    </xf>
    <xf numFmtId="0" fontId="18" fillId="25" borderId="20" xfId="0" applyFont="1" applyFill="1" applyBorder="1" applyAlignment="1">
      <alignment horizontal="left"/>
    </xf>
    <xf numFmtId="0" fontId="0" fillId="25" borderId="20" xfId="0" applyFill="1" applyBorder="1" applyAlignment="1">
      <alignment vertical="center"/>
    </xf>
    <xf numFmtId="0" fontId="0" fillId="25" borderId="20" xfId="0" applyFill="1" applyBorder="1"/>
    <xf numFmtId="0" fontId="65" fillId="25" borderId="20" xfId="0" applyFont="1" applyFill="1" applyBorder="1"/>
    <xf numFmtId="0" fontId="50" fillId="25" borderId="0" xfId="62" applyFont="1" applyFill="1" applyBorder="1" applyAlignment="1">
      <alignment horizontal="left"/>
    </xf>
    <xf numFmtId="0" fontId="11" fillId="25" borderId="18" xfId="62" applyFill="1" applyBorder="1"/>
    <xf numFmtId="0" fontId="11" fillId="25" borderId="22" xfId="62" applyFill="1" applyBorder="1"/>
    <xf numFmtId="0" fontId="11" fillId="25" borderId="21" xfId="62" applyFill="1" applyBorder="1"/>
    <xf numFmtId="0" fontId="11" fillId="25" borderId="19" xfId="62" applyFill="1" applyBorder="1"/>
    <xf numFmtId="0" fontId="22" fillId="0" borderId="0" xfId="62" applyFont="1" applyBorder="1"/>
    <xf numFmtId="0" fontId="65" fillId="0" borderId="0" xfId="62" applyFont="1" applyBorder="1" applyAlignment="1"/>
    <xf numFmtId="0" fontId="11" fillId="25" borderId="19" xfId="62" applyFill="1" applyBorder="1" applyAlignment="1"/>
    <xf numFmtId="0" fontId="33" fillId="25" borderId="0" xfId="62" applyFont="1" applyFill="1" applyBorder="1"/>
    <xf numFmtId="0" fontId="11" fillId="25" borderId="18" xfId="62" applyFill="1" applyBorder="1" applyAlignment="1">
      <alignment horizontal="left"/>
    </xf>
    <xf numFmtId="0" fontId="18" fillId="25" borderId="23" xfId="62" applyFont="1" applyFill="1" applyBorder="1" applyAlignment="1">
      <alignment horizontal="left"/>
    </xf>
    <xf numFmtId="0" fontId="11" fillId="25" borderId="20" xfId="62" applyFill="1" applyBorder="1"/>
    <xf numFmtId="0" fontId="11" fillId="25" borderId="20" xfId="62" applyFill="1" applyBorder="1" applyAlignment="1">
      <alignment vertical="center"/>
    </xf>
    <xf numFmtId="49" fontId="11" fillId="25" borderId="20" xfId="62" applyNumberFormat="1" applyFill="1" applyBorder="1" applyAlignment="1">
      <alignment vertical="center"/>
    </xf>
    <xf numFmtId="0" fontId="22" fillId="25" borderId="20" xfId="62" applyFont="1" applyFill="1" applyBorder="1"/>
    <xf numFmtId="0" fontId="23" fillId="30" borderId="20" xfId="62" applyFont="1" applyFill="1" applyBorder="1" applyAlignment="1">
      <alignment horizontal="center" vertical="center"/>
    </xf>
    <xf numFmtId="0" fontId="79" fillId="24" borderId="0" xfId="40" applyFont="1" applyFill="1" applyBorder="1" applyAlignment="1">
      <alignment horizontal="left" indent="1"/>
    </xf>
    <xf numFmtId="0" fontId="81" fillId="25" borderId="0" xfId="62" applyFont="1" applyFill="1" applyBorder="1"/>
    <xf numFmtId="3" fontId="90" fillId="25" borderId="0" xfId="62" applyNumberFormat="1" applyFont="1" applyFill="1" applyBorder="1" applyAlignment="1">
      <alignment horizontal="right"/>
    </xf>
    <xf numFmtId="167" fontId="82" fillId="25" borderId="0" xfId="62" applyNumberFormat="1" applyFont="1" applyFill="1" applyBorder="1" applyAlignment="1">
      <alignment horizontal="right" indent="2"/>
    </xf>
    <xf numFmtId="0" fontId="82" fillId="25" borderId="0" xfId="62" applyFont="1" applyFill="1" applyBorder="1"/>
    <xf numFmtId="0" fontId="11" fillId="26" borderId="32" xfId="62" applyFont="1" applyFill="1" applyBorder="1" applyAlignment="1">
      <alignment vertical="center"/>
    </xf>
    <xf numFmtId="0" fontId="11" fillId="26" borderId="33" xfId="62" applyFont="1" applyFill="1" applyBorder="1" applyAlignment="1">
      <alignment vertical="center"/>
    </xf>
    <xf numFmtId="0" fontId="50" fillId="26" borderId="32" xfId="62" applyFont="1" applyFill="1" applyBorder="1" applyAlignment="1">
      <alignment vertical="center"/>
    </xf>
    <xf numFmtId="0" fontId="50" fillId="26" borderId="33" xfId="62" applyFont="1" applyFill="1" applyBorder="1" applyAlignment="1">
      <alignment vertical="center"/>
    </xf>
    <xf numFmtId="0" fontId="23" fillId="30" borderId="19" xfId="62" applyFont="1" applyFill="1" applyBorder="1" applyAlignment="1">
      <alignment horizontal="center" vertical="center"/>
    </xf>
    <xf numFmtId="0" fontId="0" fillId="0" borderId="18" xfId="0" applyBorder="1"/>
    <xf numFmtId="0" fontId="11" fillId="31" borderId="0" xfId="62" applyFill="1"/>
    <xf numFmtId="0" fontId="18" fillId="31" borderId="0" xfId="62" applyFont="1" applyFill="1" applyBorder="1" applyAlignment="1"/>
    <xf numFmtId="0" fontId="19" fillId="31" borderId="0" xfId="62" applyFont="1" applyFill="1" applyBorder="1" applyAlignment="1">
      <alignment horizontal="justify" vertical="top" wrapText="1"/>
    </xf>
    <xf numFmtId="0" fontId="11" fillId="31" borderId="0" xfId="62" applyFill="1" applyBorder="1"/>
    <xf numFmtId="0" fontId="96" fillId="31" borderId="0" xfId="62" applyFont="1" applyFill="1" applyBorder="1" applyAlignment="1">
      <alignment horizontal="right"/>
    </xf>
    <xf numFmtId="0" fontId="19" fillId="32" borderId="0" xfId="62" applyFont="1" applyFill="1" applyBorder="1" applyAlignment="1">
      <alignment horizontal="justify" vertical="top" wrapText="1"/>
    </xf>
    <xf numFmtId="0" fontId="11" fillId="32" borderId="0" xfId="62" applyFill="1" applyBorder="1"/>
    <xf numFmtId="0" fontId="25" fillId="32" borderId="0" xfId="62" applyFont="1" applyFill="1" applyBorder="1" applyAlignment="1">
      <alignment horizontal="right"/>
    </xf>
    <xf numFmtId="0" fontId="11" fillId="0" borderId="0" xfId="62" applyAlignment="1">
      <alignment horizontal="right"/>
    </xf>
    <xf numFmtId="0" fontId="11" fillId="32" borderId="0" xfId="62" applyFill="1"/>
    <xf numFmtId="0" fontId="29" fillId="32" borderId="0" xfId="62" applyFont="1" applyFill="1" applyBorder="1" applyAlignment="1">
      <alignment horizontal="center" vertical="center"/>
    </xf>
    <xf numFmtId="0" fontId="12" fillId="32" borderId="0" xfId="62" applyFont="1" applyFill="1" applyBorder="1"/>
    <xf numFmtId="165" fontId="27" fillId="32" borderId="0" xfId="62" applyNumberFormat="1" applyFont="1" applyFill="1" applyBorder="1" applyAlignment="1">
      <alignment horizontal="center"/>
    </xf>
    <xf numFmtId="165" fontId="21" fillId="32" borderId="0" xfId="40" applyNumberFormat="1" applyFont="1" applyFill="1" applyBorder="1" applyAlignment="1">
      <alignment horizontal="center" wrapText="1"/>
    </xf>
    <xf numFmtId="165" fontId="21" fillId="33" borderId="0" xfId="40" applyNumberFormat="1" applyFont="1" applyFill="1" applyBorder="1" applyAlignment="1">
      <alignment horizontal="center" wrapText="1"/>
    </xf>
    <xf numFmtId="0" fontId="21" fillId="32" borderId="0" xfId="62" applyFont="1" applyFill="1" applyBorder="1"/>
    <xf numFmtId="0" fontId="20" fillId="32" borderId="0" xfId="62" applyFont="1" applyFill="1" applyBorder="1" applyAlignment="1">
      <alignment horizontal="center"/>
    </xf>
    <xf numFmtId="0" fontId="11" fillId="32" borderId="0" xfId="62" applyFill="1" applyAlignment="1">
      <alignment horizontal="center" vertical="center"/>
    </xf>
    <xf numFmtId="0" fontId="19" fillId="34" borderId="0" xfId="62" applyFont="1" applyFill="1" applyBorder="1" applyAlignment="1">
      <alignment horizontal="justify" vertical="top" wrapText="1"/>
    </xf>
    <xf numFmtId="0" fontId="19" fillId="35" borderId="0" xfId="62" applyFont="1" applyFill="1" applyBorder="1" applyAlignment="1">
      <alignment horizontal="justify" vertical="top" wrapText="1"/>
    </xf>
    <xf numFmtId="0" fontId="21" fillId="35" borderId="0" xfId="62" applyFont="1" applyFill="1" applyBorder="1"/>
    <xf numFmtId="0" fontId="19" fillId="35" borderId="0" xfId="62" applyFont="1" applyFill="1" applyBorder="1"/>
    <xf numFmtId="0" fontId="11" fillId="35" borderId="0" xfId="62" applyFill="1"/>
    <xf numFmtId="0" fontId="11" fillId="35" borderId="0" xfId="62" applyFill="1" applyBorder="1"/>
    <xf numFmtId="0" fontId="11" fillId="35" borderId="0" xfId="62" applyFill="1" applyAlignment="1">
      <alignment vertical="center"/>
    </xf>
    <xf numFmtId="165" fontId="21" fillId="35" borderId="0" xfId="40" applyNumberFormat="1" applyFont="1" applyFill="1" applyBorder="1" applyAlignment="1">
      <alignment horizontal="center" wrapText="1"/>
    </xf>
    <xf numFmtId="165" fontId="20" fillId="35" borderId="0" xfId="40" applyNumberFormat="1" applyFont="1" applyFill="1" applyBorder="1" applyAlignment="1">
      <alignment horizontal="left" wrapText="1"/>
    </xf>
    <xf numFmtId="0" fontId="22" fillId="35" borderId="0" xfId="62" applyFont="1" applyFill="1" applyBorder="1"/>
    <xf numFmtId="0" fontId="37" fillId="35" borderId="0" xfId="62" applyFont="1" applyFill="1" applyBorder="1" applyAlignment="1">
      <alignment vertical="center"/>
    </xf>
    <xf numFmtId="0" fontId="21" fillId="35" borderId="0" xfId="62" applyFont="1" applyFill="1" applyBorder="1" applyAlignment="1">
      <alignment horizontal="justify" vertical="top"/>
    </xf>
    <xf numFmtId="0" fontId="12" fillId="35" borderId="0" xfId="62" applyFont="1" applyFill="1" applyBorder="1"/>
    <xf numFmtId="165" fontId="27" fillId="35" borderId="0" xfId="62" applyNumberFormat="1" applyFont="1" applyFill="1" applyBorder="1" applyAlignment="1">
      <alignment horizontal="center"/>
    </xf>
    <xf numFmtId="0" fontId="19" fillId="35" borderId="38" xfId="62" applyFont="1" applyFill="1" applyBorder="1" applyAlignment="1">
      <alignment horizontal="justify" vertical="top" wrapText="1"/>
    </xf>
    <xf numFmtId="0" fontId="19" fillId="35" borderId="0" xfId="62" applyFont="1" applyFill="1" applyBorder="1" applyAlignment="1">
      <alignment horizontal="justify" vertical="center" wrapText="1"/>
    </xf>
    <xf numFmtId="0" fontId="33" fillId="35" borderId="38" xfId="62" applyFont="1" applyFill="1" applyBorder="1"/>
    <xf numFmtId="0" fontId="97" fillId="37" borderId="0" xfId="62" applyFont="1" applyFill="1" applyBorder="1" applyAlignment="1">
      <alignment horizontal="center" vertical="center"/>
    </xf>
    <xf numFmtId="0" fontId="11" fillId="35" borderId="39" xfId="62" applyFill="1" applyBorder="1"/>
    <xf numFmtId="0" fontId="11" fillId="30" borderId="30" xfId="62" applyFill="1" applyBorder="1"/>
    <xf numFmtId="0" fontId="11" fillId="29" borderId="14" xfId="62" applyFill="1" applyBorder="1"/>
    <xf numFmtId="0" fontId="11" fillId="35" borderId="40" xfId="62" applyFill="1" applyBorder="1"/>
    <xf numFmtId="0" fontId="11" fillId="35" borderId="14" xfId="62" applyFill="1" applyBorder="1"/>
    <xf numFmtId="0" fontId="0" fillId="0" borderId="41" xfId="0" applyFill="1" applyBorder="1"/>
    <xf numFmtId="165" fontId="26" fillId="24" borderId="43" xfId="40" applyNumberFormat="1" applyFont="1" applyFill="1" applyBorder="1" applyAlignment="1">
      <alignment horizontal="left" wrapText="1"/>
    </xf>
    <xf numFmtId="165" fontId="26" fillId="24" borderId="18" xfId="40" applyNumberFormat="1" applyFont="1" applyFill="1" applyBorder="1" applyAlignment="1">
      <alignment horizontal="left" wrapText="1"/>
    </xf>
    <xf numFmtId="165" fontId="21" fillId="24" borderId="18" xfId="40" applyNumberFormat="1" applyFont="1" applyFill="1" applyBorder="1" applyAlignment="1">
      <alignment horizontal="center" wrapText="1"/>
    </xf>
    <xf numFmtId="0" fontId="21" fillId="25" borderId="22" xfId="0" applyFont="1" applyFill="1" applyBorder="1"/>
    <xf numFmtId="0" fontId="21" fillId="25" borderId="21" xfId="0" applyFont="1" applyFill="1" applyBorder="1"/>
    <xf numFmtId="0" fontId="21" fillId="25" borderId="19" xfId="0" applyFont="1" applyFill="1" applyBorder="1"/>
    <xf numFmtId="165" fontId="21" fillId="24" borderId="19" xfId="40" applyNumberFormat="1" applyFont="1" applyFill="1" applyBorder="1" applyAlignment="1">
      <alignment horizontal="center" wrapText="1"/>
    </xf>
    <xf numFmtId="165" fontId="21" fillId="24" borderId="41" xfId="40" applyNumberFormat="1" applyFont="1" applyFill="1" applyBorder="1" applyAlignment="1">
      <alignment horizontal="center" readingOrder="1"/>
    </xf>
    <xf numFmtId="0" fontId="21" fillId="25" borderId="18" xfId="0" applyFont="1" applyFill="1" applyBorder="1" applyAlignment="1">
      <alignment readingOrder="1"/>
    </xf>
    <xf numFmtId="165" fontId="21" fillId="24" borderId="18" xfId="40" applyNumberFormat="1" applyFont="1" applyFill="1" applyBorder="1" applyAlignment="1">
      <alignment horizontal="center" readingOrder="1"/>
    </xf>
    <xf numFmtId="0" fontId="20" fillId="24" borderId="42" xfId="40" applyFont="1" applyFill="1" applyBorder="1" applyAlignment="1">
      <alignment horizontal="right" readingOrder="1"/>
    </xf>
    <xf numFmtId="0" fontId="21" fillId="25" borderId="23" xfId="0" applyFont="1" applyFill="1" applyBorder="1" applyAlignment="1">
      <alignment readingOrder="1"/>
    </xf>
    <xf numFmtId="0" fontId="26" fillId="25" borderId="20" xfId="0" applyFont="1" applyFill="1" applyBorder="1" applyAlignment="1">
      <alignment horizontal="left" indent="1" readingOrder="1"/>
    </xf>
    <xf numFmtId="165" fontId="21" fillId="24" borderId="23" xfId="40" applyNumberFormat="1" applyFont="1" applyFill="1" applyBorder="1" applyAlignment="1">
      <alignment horizontal="center" readingOrder="1"/>
    </xf>
    <xf numFmtId="165" fontId="21" fillId="24" borderId="22" xfId="40" applyNumberFormat="1" applyFont="1" applyFill="1" applyBorder="1" applyAlignment="1">
      <alignment horizontal="center" readingOrder="1"/>
    </xf>
    <xf numFmtId="165" fontId="21" fillId="24" borderId="20" xfId="40" applyNumberFormat="1" applyFont="1" applyFill="1" applyBorder="1" applyAlignment="1">
      <alignment horizontal="center" readingOrder="1"/>
    </xf>
    <xf numFmtId="0" fontId="0" fillId="0" borderId="0" xfId="0" applyBorder="1" applyAlignment="1">
      <alignment readingOrder="2"/>
    </xf>
    <xf numFmtId="0" fontId="18"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12" fillId="25" borderId="19" xfId="0" applyFont="1" applyFill="1" applyBorder="1" applyAlignment="1">
      <alignment readingOrder="1"/>
    </xf>
    <xf numFmtId="0" fontId="18" fillId="25" borderId="0" xfId="0" applyFont="1" applyFill="1" applyBorder="1" applyAlignment="1">
      <alignment horizontal="left" readingOrder="1"/>
    </xf>
    <xf numFmtId="0" fontId="0" fillId="35" borderId="0" xfId="0" applyFill="1"/>
    <xf numFmtId="0" fontId="0" fillId="35" borderId="0" xfId="0" applyFill="1" applyBorder="1"/>
    <xf numFmtId="0" fontId="21" fillId="35" borderId="0" xfId="0" applyFont="1" applyFill="1" applyBorder="1"/>
    <xf numFmtId="0" fontId="20" fillId="36" borderId="0" xfId="40" applyFont="1" applyFill="1" applyBorder="1"/>
    <xf numFmtId="0" fontId="39" fillId="25" borderId="20" xfId="0" applyFont="1" applyFill="1" applyBorder="1" applyAlignment="1">
      <alignment vertical="center"/>
    </xf>
    <xf numFmtId="3" fontId="21" fillId="25" borderId="0" xfId="59" applyNumberFormat="1" applyFont="1" applyFill="1" applyBorder="1" applyAlignment="1">
      <alignment horizontal="right"/>
    </xf>
    <xf numFmtId="167" fontId="21" fillId="25" borderId="0" xfId="59" applyNumberFormat="1" applyFont="1" applyFill="1" applyBorder="1" applyAlignment="1">
      <alignment horizontal="right"/>
    </xf>
    <xf numFmtId="0" fontId="39" fillId="25" borderId="20" xfId="0" applyFont="1" applyFill="1" applyBorder="1"/>
    <xf numFmtId="3" fontId="21" fillId="25" borderId="0" xfId="59" applyNumberFormat="1" applyFont="1" applyFill="1" applyBorder="1"/>
    <xf numFmtId="0" fontId="0" fillId="26" borderId="0" xfId="51" applyFont="1" applyFill="1" applyBorder="1"/>
    <xf numFmtId="0" fontId="11" fillId="26" borderId="0" xfId="51" applyFont="1" applyFill="1" applyBorder="1"/>
    <xf numFmtId="0" fontId="50" fillId="26" borderId="0" xfId="51" applyFont="1" applyFill="1" applyBorder="1"/>
    <xf numFmtId="0" fontId="73" fillId="26" borderId="0" xfId="51" applyFont="1" applyFill="1" applyBorder="1"/>
    <xf numFmtId="0" fontId="79" fillId="24" borderId="0" xfId="40" applyFont="1" applyFill="1" applyBorder="1" applyAlignment="1">
      <alignment vertical="center"/>
    </xf>
    <xf numFmtId="166" fontId="79" fillId="27" borderId="0" xfId="40" applyNumberFormat="1" applyFont="1" applyFill="1" applyBorder="1" applyAlignment="1">
      <alignment horizontal="right"/>
    </xf>
    <xf numFmtId="0" fontId="36" fillId="25" borderId="19" xfId="0" applyFont="1" applyFill="1" applyBorder="1"/>
    <xf numFmtId="0" fontId="36" fillId="25" borderId="20" xfId="0" applyFont="1" applyFill="1" applyBorder="1"/>
    <xf numFmtId="0" fontId="38" fillId="27" borderId="0" xfId="40" applyFont="1" applyFill="1" applyBorder="1" applyAlignment="1">
      <alignment horizontal="left" vertical="top" wrapText="1"/>
    </xf>
    <xf numFmtId="0" fontId="18" fillId="26" borderId="41" xfId="0" applyFont="1" applyFill="1" applyBorder="1" applyAlignment="1">
      <alignment horizontal="center" vertical="center"/>
    </xf>
    <xf numFmtId="0" fontId="18" fillId="26" borderId="41" xfId="0" applyFont="1" applyFill="1" applyBorder="1" applyAlignment="1">
      <alignment horizontal="center" vertical="center" readingOrder="1"/>
    </xf>
    <xf numFmtId="0" fontId="25" fillId="26" borderId="41" xfId="0" applyFont="1" applyFill="1" applyBorder="1" applyAlignment="1">
      <alignment horizontal="center" vertical="center"/>
    </xf>
    <xf numFmtId="165" fontId="21" fillId="37" borderId="39" xfId="40" applyNumberFormat="1" applyFont="1" applyFill="1" applyBorder="1" applyAlignment="1">
      <alignment horizontal="center" wrapText="1"/>
    </xf>
    <xf numFmtId="0" fontId="21" fillId="35" borderId="0" xfId="62" applyFont="1" applyFill="1" applyBorder="1" applyAlignment="1">
      <alignment horizontal="left" vertical="center"/>
    </xf>
    <xf numFmtId="0" fontId="19" fillId="35" borderId="0" xfId="62" applyFont="1" applyFill="1" applyBorder="1" applyAlignment="1">
      <alignment horizontal="left" vertical="center"/>
    </xf>
    <xf numFmtId="0" fontId="20" fillId="25" borderId="0" xfId="0" applyFont="1" applyFill="1" applyBorder="1" applyAlignment="1">
      <alignment horizontal="center"/>
    </xf>
    <xf numFmtId="0" fontId="20" fillId="38" borderId="0" xfId="40" applyFont="1" applyFill="1" applyBorder="1"/>
    <xf numFmtId="0" fontId="20" fillId="40" borderId="0" xfId="40" applyFont="1" applyFill="1" applyBorder="1"/>
    <xf numFmtId="0" fontId="20" fillId="30" borderId="0" xfId="0" applyFont="1" applyFill="1" applyBorder="1"/>
    <xf numFmtId="0" fontId="0" fillId="34" borderId="0" xfId="0" applyFill="1" applyBorder="1"/>
    <xf numFmtId="0" fontId="20" fillId="39" borderId="0" xfId="40" applyFont="1" applyFill="1" applyBorder="1"/>
    <xf numFmtId="0" fontId="21" fillId="34" borderId="0" xfId="0" applyFont="1" applyFill="1" applyBorder="1"/>
    <xf numFmtId="0" fontId="37" fillId="34" borderId="0" xfId="0" applyFont="1" applyFill="1" applyBorder="1"/>
    <xf numFmtId="0" fontId="20" fillId="34" borderId="0" xfId="0" applyFont="1" applyFill="1" applyBorder="1"/>
    <xf numFmtId="0" fontId="0" fillId="34" borderId="18" xfId="0" applyFill="1" applyBorder="1"/>
    <xf numFmtId="0" fontId="20" fillId="34" borderId="18" xfId="0" applyFont="1" applyFill="1" applyBorder="1"/>
    <xf numFmtId="0" fontId="21" fillId="34" borderId="18" xfId="0" applyFont="1" applyFill="1" applyBorder="1"/>
    <xf numFmtId="0" fontId="101" fillId="39" borderId="0" xfId="40" applyFont="1" applyFill="1" applyBorder="1"/>
    <xf numFmtId="0" fontId="11" fillId="28" borderId="47" xfId="62" applyFill="1" applyBorder="1"/>
    <xf numFmtId="3" fontId="79" fillId="25" borderId="0" xfId="59" applyNumberFormat="1" applyFont="1" applyFill="1" applyBorder="1" applyAlignment="1">
      <alignment horizontal="right"/>
    </xf>
    <xf numFmtId="0" fontId="0" fillId="26" borderId="0" xfId="51" applyFont="1" applyFill="1" applyBorder="1" applyAlignment="1">
      <alignment vertical="center"/>
    </xf>
    <xf numFmtId="0" fontId="22" fillId="26" borderId="0" xfId="51" applyFont="1" applyFill="1" applyBorder="1"/>
    <xf numFmtId="0" fontId="33" fillId="26" borderId="0" xfId="51" applyFont="1" applyFill="1" applyBorder="1"/>
    <xf numFmtId="0" fontId="52" fillId="26" borderId="0" xfId="51" applyFont="1" applyFill="1" applyBorder="1" applyAlignment="1">
      <alignment horizontal="center"/>
    </xf>
    <xf numFmtId="0" fontId="65" fillId="26" borderId="0" xfId="51" applyFont="1" applyFill="1" applyBorder="1"/>
    <xf numFmtId="0" fontId="18" fillId="26" borderId="0" xfId="51" applyFont="1" applyFill="1" applyBorder="1"/>
    <xf numFmtId="0" fontId="101" fillId="27" borderId="0" xfId="61" applyFont="1" applyFill="1" applyBorder="1" applyAlignment="1">
      <alignment horizontal="left" indent="1"/>
    </xf>
    <xf numFmtId="0" fontId="84" fillId="26" borderId="15" xfId="62" applyFont="1" applyFill="1" applyBorder="1" applyAlignment="1">
      <alignment vertical="center"/>
    </xf>
    <xf numFmtId="3" fontId="79" fillId="24" borderId="0" xfId="40" applyNumberFormat="1" applyFont="1" applyFill="1" applyBorder="1" applyAlignment="1">
      <alignment horizontal="right" wrapText="1"/>
    </xf>
    <xf numFmtId="3" fontId="79" fillId="24" borderId="0" xfId="40" applyNumberFormat="1" applyFont="1" applyFill="1" applyBorder="1" applyAlignment="1">
      <alignment horizontal="right" vertical="center" wrapText="1"/>
    </xf>
    <xf numFmtId="0" fontId="84" fillId="26" borderId="15" xfId="0" applyFont="1" applyFill="1" applyBorder="1" applyAlignment="1">
      <alignment vertical="center"/>
    </xf>
    <xf numFmtId="0" fontId="22" fillId="26" borderId="16" xfId="62" applyFont="1" applyFill="1" applyBorder="1" applyAlignment="1">
      <alignment vertical="center"/>
    </xf>
    <xf numFmtId="0" fontId="13" fillId="26" borderId="16" xfId="62" applyFont="1" applyFill="1" applyBorder="1" applyAlignment="1">
      <alignment vertical="center"/>
    </xf>
    <xf numFmtId="0" fontId="13" fillId="26" borderId="17" xfId="62" applyFont="1" applyFill="1" applyBorder="1" applyAlignment="1">
      <alignment vertical="center"/>
    </xf>
    <xf numFmtId="0" fontId="23" fillId="29" borderId="50" xfId="62" applyFont="1" applyFill="1" applyBorder="1" applyAlignment="1">
      <alignment horizontal="center" vertical="center"/>
    </xf>
    <xf numFmtId="0" fontId="18" fillId="25" borderId="0" xfId="62" applyFont="1" applyFill="1" applyBorder="1" applyAlignment="1">
      <alignment horizontal="left"/>
    </xf>
    <xf numFmtId="165" fontId="91" fillId="26" borderId="0" xfId="40" applyNumberFormat="1" applyFont="1" applyFill="1" applyBorder="1" applyAlignment="1">
      <alignment horizontal="right" wrapText="1"/>
    </xf>
    <xf numFmtId="0" fontId="20" fillId="25" borderId="0" xfId="62" applyFont="1" applyFill="1" applyBorder="1" applyAlignment="1">
      <alignment horizontal="center"/>
    </xf>
    <xf numFmtId="0" fontId="11" fillId="25" borderId="0" xfId="70" applyFill="1"/>
    <xf numFmtId="0" fontId="11" fillId="25" borderId="18" xfId="70" applyFill="1" applyBorder="1" applyAlignment="1">
      <alignment horizontal="left"/>
    </xf>
    <xf numFmtId="0" fontId="12" fillId="25" borderId="18" xfId="70" applyFont="1" applyFill="1" applyBorder="1"/>
    <xf numFmtId="0" fontId="12" fillId="0" borderId="18" xfId="70" applyFont="1" applyBorder="1"/>
    <xf numFmtId="0" fontId="11" fillId="25" borderId="18" xfId="70" applyFill="1" applyBorder="1"/>
    <xf numFmtId="0" fontId="11" fillId="0" borderId="0" xfId="70"/>
    <xf numFmtId="0" fontId="17" fillId="25" borderId="0" xfId="70" applyFont="1" applyFill="1" applyBorder="1" applyAlignment="1">
      <alignment horizontal="left"/>
    </xf>
    <xf numFmtId="0" fontId="12" fillId="25" borderId="0" xfId="70" applyFont="1" applyFill="1" applyBorder="1"/>
    <xf numFmtId="0" fontId="21" fillId="25" borderId="0" xfId="70" applyFont="1" applyFill="1" applyBorder="1"/>
    <xf numFmtId="0" fontId="11" fillId="25" borderId="21" xfId="70" applyFill="1" applyBorder="1"/>
    <xf numFmtId="0" fontId="11" fillId="25" borderId="0" xfId="70" applyFill="1" applyBorder="1"/>
    <xf numFmtId="0" fontId="14" fillId="25" borderId="19" xfId="70" applyFont="1" applyFill="1" applyBorder="1"/>
    <xf numFmtId="0" fontId="11" fillId="25" borderId="0" xfId="70" applyFill="1" applyAlignment="1">
      <alignment vertical="center"/>
    </xf>
    <xf numFmtId="0" fontId="11" fillId="25" borderId="0" xfId="70" applyFill="1" applyBorder="1" applyAlignment="1">
      <alignment vertical="center"/>
    </xf>
    <xf numFmtId="0" fontId="11" fillId="0" borderId="0" xfId="70" applyAlignment="1">
      <alignment vertical="center"/>
    </xf>
    <xf numFmtId="0" fontId="19" fillId="25" borderId="0" xfId="70" applyFont="1" applyFill="1" applyBorder="1"/>
    <xf numFmtId="0" fontId="12" fillId="0" borderId="0" xfId="70" applyFont="1"/>
    <xf numFmtId="0" fontId="20" fillId="25" borderId="0" xfId="70" applyFont="1" applyFill="1" applyBorder="1" applyAlignment="1"/>
    <xf numFmtId="0" fontId="20" fillId="25" borderId="0" xfId="70" applyFont="1" applyFill="1" applyBorder="1" applyAlignment="1">
      <alignment horizontal="center"/>
    </xf>
    <xf numFmtId="0" fontId="19" fillId="25" borderId="0" xfId="70" applyFont="1" applyFill="1" applyBorder="1" applyAlignment="1">
      <alignment vertical="center"/>
    </xf>
    <xf numFmtId="0" fontId="39" fillId="25" borderId="0" xfId="70" applyFont="1" applyFill="1"/>
    <xf numFmtId="0" fontId="39" fillId="25" borderId="0" xfId="70" applyFont="1" applyFill="1" applyBorder="1"/>
    <xf numFmtId="3" fontId="42" fillId="25" borderId="0" xfId="70" applyNumberFormat="1" applyFont="1" applyFill="1" applyBorder="1" applyAlignment="1">
      <alignment horizontal="right"/>
    </xf>
    <xf numFmtId="0" fontId="39" fillId="0" borderId="0" xfId="70" applyFont="1"/>
    <xf numFmtId="0" fontId="21" fillId="25" borderId="0" xfId="70" applyFont="1" applyFill="1" applyBorder="1" applyAlignment="1">
      <alignment horizontal="right"/>
    </xf>
    <xf numFmtId="0" fontId="41" fillId="25" borderId="19" xfId="70" applyFont="1" applyFill="1" applyBorder="1"/>
    <xf numFmtId="0" fontId="21" fillId="26" borderId="0" xfId="70" applyFont="1" applyFill="1" applyBorder="1"/>
    <xf numFmtId="0" fontId="11" fillId="0" borderId="0" xfId="70" applyFill="1"/>
    <xf numFmtId="0" fontId="11" fillId="25" borderId="0" xfId="70" applyFill="1" applyAlignment="1">
      <alignment vertical="top"/>
    </xf>
    <xf numFmtId="0" fontId="14" fillId="25" borderId="19" xfId="70" applyFont="1" applyFill="1" applyBorder="1" applyAlignment="1">
      <alignment vertical="top"/>
    </xf>
    <xf numFmtId="0" fontId="53" fillId="25" borderId="0" xfId="70" applyFont="1" applyFill="1" applyBorder="1" applyAlignment="1">
      <alignment vertical="top" wrapText="1"/>
    </xf>
    <xf numFmtId="0" fontId="11" fillId="0" borderId="0" xfId="70" applyAlignment="1">
      <alignment vertical="top"/>
    </xf>
    <xf numFmtId="0" fontId="53" fillId="25" borderId="0" xfId="70" applyFont="1" applyFill="1" applyBorder="1" applyAlignment="1">
      <alignment wrapText="1"/>
    </xf>
    <xf numFmtId="0" fontId="20" fillId="25" borderId="0" xfId="70" applyFont="1" applyFill="1" applyBorder="1" applyAlignment="1">
      <alignment horizontal="right"/>
    </xf>
    <xf numFmtId="0" fontId="11" fillId="25" borderId="0" xfId="70" applyFill="1" applyAlignment="1"/>
    <xf numFmtId="0" fontId="11" fillId="25" borderId="0" xfId="70" applyFill="1" applyBorder="1" applyAlignment="1"/>
    <xf numFmtId="3" fontId="79" fillId="26" borderId="0" xfId="70" applyNumberFormat="1" applyFont="1" applyFill="1" applyBorder="1" applyAlignment="1">
      <alignment horizontal="right"/>
    </xf>
    <xf numFmtId="0" fontId="14" fillId="25" borderId="19" xfId="70" applyFont="1" applyFill="1" applyBorder="1" applyAlignment="1"/>
    <xf numFmtId="0" fontId="11" fillId="0" borderId="0" xfId="70" applyAlignment="1"/>
    <xf numFmtId="0" fontId="14" fillId="25" borderId="19" xfId="70" applyFont="1" applyFill="1" applyBorder="1" applyAlignment="1">
      <alignment vertical="center"/>
    </xf>
    <xf numFmtId="0" fontId="19" fillId="26" borderId="0" xfId="70" applyFont="1" applyFill="1" applyBorder="1"/>
    <xf numFmtId="0" fontId="20" fillId="26" borderId="0" xfId="70" applyFont="1" applyFill="1" applyBorder="1" applyAlignment="1">
      <alignment horizontal="right"/>
    </xf>
    <xf numFmtId="0" fontId="38" fillId="25" borderId="0" xfId="70" applyFont="1" applyFill="1" applyBorder="1" applyAlignment="1">
      <alignment vertical="center"/>
    </xf>
    <xf numFmtId="0" fontId="82" fillId="25" borderId="0" xfId="70" applyFont="1" applyFill="1" applyBorder="1" applyAlignment="1">
      <alignment horizontal="left" vertical="center"/>
    </xf>
    <xf numFmtId="0" fontId="23" fillId="37" borderId="19" xfId="70" applyFont="1" applyFill="1" applyBorder="1" applyAlignment="1">
      <alignment horizontal="center" vertical="center"/>
    </xf>
    <xf numFmtId="0" fontId="21" fillId="0" borderId="0" xfId="70" applyFont="1"/>
    <xf numFmtId="0" fontId="11" fillId="0" borderId="0" xfId="62" applyBorder="1"/>
    <xf numFmtId="0" fontId="11" fillId="26" borderId="0" xfId="71" applyFill="1" applyBorder="1"/>
    <xf numFmtId="0" fontId="11" fillId="25" borderId="21" xfId="72" applyFill="1" applyBorder="1"/>
    <xf numFmtId="0" fontId="11" fillId="25" borderId="19" xfId="72" applyFill="1" applyBorder="1"/>
    <xf numFmtId="0" fontId="56" fillId="0" borderId="0" xfId="70" applyFont="1"/>
    <xf numFmtId="0" fontId="11" fillId="25" borderId="22" xfId="70" applyFill="1" applyBorder="1"/>
    <xf numFmtId="0" fontId="11" fillId="26" borderId="0" xfId="70" applyFill="1" applyBorder="1"/>
    <xf numFmtId="0" fontId="20" fillId="24" borderId="0" xfId="40" applyFont="1" applyFill="1" applyBorder="1" applyAlignment="1">
      <alignment vertical="center"/>
    </xf>
    <xf numFmtId="165" fontId="25" fillId="26" borderId="0" xfId="40" applyNumberFormat="1" applyFont="1" applyFill="1" applyBorder="1" applyAlignment="1">
      <alignment horizontal="right" vertical="center" wrapText="1"/>
    </xf>
    <xf numFmtId="0" fontId="20" fillId="24" borderId="0" xfId="40" applyFont="1" applyFill="1" applyBorder="1" applyAlignment="1">
      <alignment horizontal="justify" vertical="center"/>
    </xf>
    <xf numFmtId="3" fontId="11" fillId="0" borderId="0" xfId="70" applyNumberFormat="1"/>
    <xf numFmtId="166" fontId="11" fillId="0" borderId="0" xfId="70" applyNumberFormat="1"/>
    <xf numFmtId="0" fontId="20" fillId="27" borderId="0" xfId="40" applyFont="1" applyFill="1" applyBorder="1" applyAlignment="1">
      <alignment horizontal="left"/>
    </xf>
    <xf numFmtId="0" fontId="22" fillId="25" borderId="0" xfId="70" applyFont="1" applyFill="1" applyBorder="1"/>
    <xf numFmtId="0" fontId="25" fillId="27" borderId="0" xfId="40" applyFont="1" applyFill="1" applyBorder="1" applyAlignment="1">
      <alignment horizontal="left" indent="1"/>
    </xf>
    <xf numFmtId="0" fontId="20" fillId="26" borderId="0" xfId="70" applyFont="1" applyFill="1" applyBorder="1" applyAlignment="1">
      <alignment horizontal="left"/>
    </xf>
    <xf numFmtId="0" fontId="11" fillId="0" borderId="0" xfId="70" applyBorder="1"/>
    <xf numFmtId="0" fontId="11" fillId="25" borderId="20" xfId="70" applyFill="1" applyBorder="1"/>
    <xf numFmtId="0" fontId="21" fillId="27" borderId="0" xfId="40" applyFont="1" applyFill="1" applyBorder="1" applyAlignment="1">
      <alignment horizontal="left"/>
    </xf>
    <xf numFmtId="0" fontId="25" fillId="25" borderId="0" xfId="70" applyFont="1" applyFill="1" applyBorder="1" applyAlignment="1">
      <alignment horizontal="left"/>
    </xf>
    <xf numFmtId="0" fontId="25" fillId="26" borderId="0" xfId="70" applyFont="1" applyFill="1" applyBorder="1" applyAlignment="1">
      <alignment horizontal="right"/>
    </xf>
    <xf numFmtId="167" fontId="91" fillId="26" borderId="0" xfId="40" applyNumberFormat="1" applyFont="1" applyFill="1" applyBorder="1" applyAlignment="1">
      <alignment horizontal="right" wrapText="1"/>
    </xf>
    <xf numFmtId="0" fontId="38" fillId="25" borderId="0" xfId="70" applyFont="1" applyFill="1" applyBorder="1"/>
    <xf numFmtId="0" fontId="0" fillId="26" borderId="0" xfId="0" applyFill="1"/>
    <xf numFmtId="0" fontId="20" fillId="25" borderId="11" xfId="62" applyFont="1" applyFill="1" applyBorder="1" applyAlignment="1">
      <alignment horizontal="center"/>
    </xf>
    <xf numFmtId="0" fontId="21" fillId="25" borderId="0" xfId="62" applyFont="1" applyFill="1" applyBorder="1" applyAlignment="1">
      <alignment horizontal="left" indent="1"/>
    </xf>
    <xf numFmtId="0" fontId="79" fillId="25" borderId="0" xfId="62" applyFont="1" applyFill="1" applyBorder="1" applyAlignment="1">
      <alignment horizontal="left"/>
    </xf>
    <xf numFmtId="0" fontId="18" fillId="25" borderId="0" xfId="70" applyFont="1" applyFill="1" applyBorder="1" applyAlignment="1">
      <alignment horizontal="right"/>
    </xf>
    <xf numFmtId="0" fontId="54" fillId="25" borderId="0" xfId="70" applyFont="1" applyFill="1"/>
    <xf numFmtId="0" fontId="54" fillId="25" borderId="20" xfId="70" applyFont="1" applyFill="1" applyBorder="1"/>
    <xf numFmtId="1" fontId="91" fillId="26" borderId="0" xfId="70" applyNumberFormat="1" applyFont="1" applyFill="1" applyBorder="1" applyAlignment="1">
      <alignment horizontal="right"/>
    </xf>
    <xf numFmtId="0" fontId="54" fillId="25" borderId="0" xfId="70" applyFont="1" applyFill="1" applyBorder="1"/>
    <xf numFmtId="0" fontId="54" fillId="0" borderId="0" xfId="70" applyFont="1"/>
    <xf numFmtId="0" fontId="22" fillId="25" borderId="0" xfId="70" applyFont="1" applyFill="1"/>
    <xf numFmtId="0" fontId="22" fillId="25" borderId="20" xfId="70" applyFont="1" applyFill="1" applyBorder="1"/>
    <xf numFmtId="1" fontId="25" fillId="26" borderId="0" xfId="70" applyNumberFormat="1" applyFont="1" applyFill="1" applyBorder="1" applyAlignment="1">
      <alignment horizontal="right"/>
    </xf>
    <xf numFmtId="0" fontId="22" fillId="0" borderId="0" xfId="70" applyFont="1"/>
    <xf numFmtId="0" fontId="21" fillId="26" borderId="0" xfId="70" applyFont="1" applyFill="1" applyBorder="1" applyAlignment="1">
      <alignment horizontal="left"/>
    </xf>
    <xf numFmtId="0" fontId="56" fillId="25" borderId="0" xfId="70" applyFont="1" applyFill="1"/>
    <xf numFmtId="0" fontId="83" fillId="25" borderId="20" xfId="70" applyFont="1" applyFill="1" applyBorder="1"/>
    <xf numFmtId="0" fontId="87" fillId="25" borderId="0" xfId="70" applyFont="1" applyFill="1" applyBorder="1" applyAlignment="1">
      <alignment horizontal="left"/>
    </xf>
    <xf numFmtId="0" fontId="38" fillId="25" borderId="0" xfId="70" applyFont="1" applyFill="1"/>
    <xf numFmtId="0" fontId="89" fillId="25" borderId="20" xfId="70" applyFont="1" applyFill="1" applyBorder="1"/>
    <xf numFmtId="3" fontId="91" fillId="26" borderId="0" xfId="70" applyNumberFormat="1" applyFont="1" applyFill="1" applyBorder="1" applyAlignment="1">
      <alignment horizontal="right"/>
    </xf>
    <xf numFmtId="0" fontId="38" fillId="0" borderId="0" xfId="70" applyFont="1"/>
    <xf numFmtId="3" fontId="14" fillId="25" borderId="0" xfId="70" applyNumberFormat="1" applyFont="1" applyFill="1" applyBorder="1"/>
    <xf numFmtId="0" fontId="38" fillId="25" borderId="0" xfId="70" applyFont="1" applyFill="1" applyBorder="1" applyAlignment="1"/>
    <xf numFmtId="0" fontId="56" fillId="25" borderId="0" xfId="70" applyFont="1" applyFill="1" applyBorder="1" applyAlignment="1"/>
    <xf numFmtId="0" fontId="11" fillId="26" borderId="20" xfId="70" applyFill="1" applyBorder="1"/>
    <xf numFmtId="0" fontId="57" fillId="26" borderId="0" xfId="70" applyFont="1" applyFill="1" applyBorder="1" applyAlignment="1"/>
    <xf numFmtId="0" fontId="38" fillId="26" borderId="0" xfId="70" applyFont="1" applyFill="1" applyBorder="1"/>
    <xf numFmtId="0" fontId="25" fillId="26" borderId="0" xfId="70" applyFont="1" applyFill="1" applyBorder="1" applyAlignment="1">
      <alignment horizontal="left" wrapText="1"/>
    </xf>
    <xf numFmtId="0" fontId="14" fillId="26" borderId="0" xfId="70" applyFont="1" applyFill="1" applyBorder="1"/>
    <xf numFmtId="0" fontId="56" fillId="26" borderId="0" xfId="70" applyFont="1" applyFill="1" applyBorder="1"/>
    <xf numFmtId="0" fontId="20" fillId="26" borderId="0" xfId="70" applyFont="1" applyFill="1" applyBorder="1" applyAlignment="1">
      <alignment horizontal="center"/>
    </xf>
    <xf numFmtId="0" fontId="27" fillId="26" borderId="0" xfId="70" applyFont="1" applyFill="1" applyBorder="1" applyAlignment="1">
      <alignment horizontal="left"/>
    </xf>
    <xf numFmtId="0" fontId="19" fillId="25" borderId="0" xfId="70" applyFont="1" applyFill="1"/>
    <xf numFmtId="0" fontId="19" fillId="26" borderId="20" xfId="70" applyFont="1" applyFill="1" applyBorder="1"/>
    <xf numFmtId="0" fontId="20" fillId="26" borderId="0" xfId="70" applyFont="1" applyFill="1" applyBorder="1" applyAlignment="1">
      <alignment horizontal="left" indent="1"/>
    </xf>
    <xf numFmtId="0" fontId="19" fillId="0" borderId="0" xfId="70" applyFont="1"/>
    <xf numFmtId="167" fontId="21" fillId="26" borderId="0" xfId="70" applyNumberFormat="1" applyFont="1" applyFill="1" applyBorder="1" applyAlignment="1">
      <alignment horizontal="center"/>
    </xf>
    <xf numFmtId="166" fontId="18" fillId="26" borderId="0" xfId="70" applyNumberFormat="1" applyFont="1" applyFill="1" applyBorder="1" applyAlignment="1">
      <alignment horizontal="center"/>
    </xf>
    <xf numFmtId="0" fontId="22" fillId="26" borderId="20" xfId="70" applyFont="1" applyFill="1" applyBorder="1"/>
    <xf numFmtId="0" fontId="21" fillId="26" borderId="20" xfId="70" applyFont="1" applyFill="1" applyBorder="1"/>
    <xf numFmtId="0" fontId="12" fillId="26" borderId="0" xfId="70" applyFont="1" applyFill="1" applyBorder="1" applyAlignment="1">
      <alignment horizontal="center" wrapText="1"/>
    </xf>
    <xf numFmtId="0" fontId="12" fillId="26" borderId="0" xfId="70" applyFont="1" applyFill="1" applyBorder="1"/>
    <xf numFmtId="0" fontId="18" fillId="26" borderId="0" xfId="70" applyFont="1" applyFill="1" applyBorder="1" applyAlignment="1">
      <alignment horizontal="left" indent="1"/>
    </xf>
    <xf numFmtId="0" fontId="12" fillId="26" borderId="20" xfId="70" applyFont="1" applyFill="1" applyBorder="1"/>
    <xf numFmtId="0" fontId="92" fillId="26" borderId="0" xfId="70" applyFont="1" applyFill="1" applyBorder="1" applyAlignment="1">
      <alignment horizontal="left"/>
    </xf>
    <xf numFmtId="0" fontId="18" fillId="25" borderId="23" xfId="70" applyFont="1" applyFill="1" applyBorder="1" applyAlignment="1">
      <alignment horizontal="left"/>
    </xf>
    <xf numFmtId="0" fontId="18" fillId="25" borderId="22" xfId="70" applyFont="1" applyFill="1" applyBorder="1" applyAlignment="1">
      <alignment horizontal="left"/>
    </xf>
    <xf numFmtId="0" fontId="14" fillId="25" borderId="0" xfId="70" applyFont="1" applyFill="1" applyBorder="1"/>
    <xf numFmtId="0" fontId="65" fillId="0" borderId="0" xfId="0" applyFont="1"/>
    <xf numFmtId="0" fontId="68" fillId="25" borderId="0" xfId="0" applyFont="1" applyFill="1" applyBorder="1"/>
    <xf numFmtId="0" fontId="0" fillId="25" borderId="21" xfId="0" applyFill="1" applyBorder="1"/>
    <xf numFmtId="0" fontId="14" fillId="25" borderId="19" xfId="0" applyFont="1" applyFill="1" applyBorder="1"/>
    <xf numFmtId="0" fontId="0" fillId="26" borderId="0" xfId="0" applyFill="1" applyBorder="1" applyAlignment="1">
      <alignment vertical="justify" wrapText="1"/>
    </xf>
    <xf numFmtId="0" fontId="54" fillId="25" borderId="0" xfId="0" applyFont="1" applyFill="1"/>
    <xf numFmtId="0" fontId="54" fillId="25" borderId="0" xfId="0" applyFont="1" applyFill="1" applyBorder="1"/>
    <xf numFmtId="0" fontId="54" fillId="0" borderId="0" xfId="0" applyFont="1"/>
    <xf numFmtId="2" fontId="25" fillId="26" borderId="0" xfId="0" applyNumberFormat="1" applyFont="1" applyFill="1" applyBorder="1" applyAlignment="1">
      <alignment horizontal="right"/>
    </xf>
    <xf numFmtId="0" fontId="0" fillId="0" borderId="0" xfId="0" applyAlignment="1"/>
    <xf numFmtId="0" fontId="25" fillId="26" borderId="0" xfId="0" applyFont="1" applyFill="1" applyBorder="1" applyAlignment="1">
      <alignment horizontal="right"/>
    </xf>
    <xf numFmtId="165" fontId="25" fillId="25" borderId="0" xfId="0" applyNumberFormat="1" applyFont="1" applyFill="1" applyBorder="1" applyAlignment="1">
      <alignment horizontal="right"/>
    </xf>
    <xf numFmtId="0" fontId="105" fillId="26" borderId="16" xfId="0" applyFont="1" applyFill="1" applyBorder="1" applyAlignment="1">
      <alignment vertical="center"/>
    </xf>
    <xf numFmtId="0" fontId="105" fillId="26" borderId="17" xfId="0" applyFont="1" applyFill="1" applyBorder="1" applyAlignment="1">
      <alignment vertical="center"/>
    </xf>
    <xf numFmtId="165" fontId="91" fillId="26" borderId="0" xfId="0" applyNumberFormat="1" applyFont="1" applyFill="1" applyBorder="1" applyAlignment="1">
      <alignment horizontal="right"/>
    </xf>
    <xf numFmtId="0" fontId="0" fillId="25" borderId="0" xfId="0" applyFill="1" applyAlignment="1"/>
    <xf numFmtId="0" fontId="0" fillId="25" borderId="20" xfId="0" applyFill="1" applyBorder="1" applyAlignment="1"/>
    <xf numFmtId="0" fontId="0" fillId="26" borderId="0" xfId="0" applyFill="1" applyAlignment="1"/>
    <xf numFmtId="0" fontId="14" fillId="25" borderId="0" xfId="0" applyFont="1" applyFill="1" applyBorder="1" applyAlignment="1"/>
    <xf numFmtId="0" fontId="65" fillId="25" borderId="0" xfId="0" applyFont="1" applyFill="1" applyAlignment="1"/>
    <xf numFmtId="0" fontId="65" fillId="25" borderId="20" xfId="0" applyFont="1" applyFill="1" applyBorder="1" applyAlignment="1"/>
    <xf numFmtId="0" fontId="91" fillId="26" borderId="0" xfId="0" applyFont="1" applyFill="1" applyBorder="1" applyAlignment="1"/>
    <xf numFmtId="0" fontId="81" fillId="25" borderId="0" xfId="0" applyFont="1" applyFill="1" applyBorder="1" applyAlignment="1"/>
    <xf numFmtId="0" fontId="65" fillId="0" borderId="0" xfId="0" applyFont="1" applyAlignment="1"/>
    <xf numFmtId="0" fontId="68" fillId="25" borderId="0" xfId="0" applyFont="1" applyFill="1" applyBorder="1" applyAlignment="1"/>
    <xf numFmtId="0" fontId="0" fillId="26" borderId="20" xfId="0" applyFill="1" applyBorder="1" applyAlignment="1"/>
    <xf numFmtId="0" fontId="51" fillId="25" borderId="0" xfId="0" applyFont="1" applyFill="1" applyBorder="1" applyAlignment="1">
      <alignment vertical="top"/>
    </xf>
    <xf numFmtId="0" fontId="18" fillId="25" borderId="0" xfId="0" applyFont="1" applyFill="1" applyBorder="1"/>
    <xf numFmtId="0" fontId="106" fillId="26" borderId="16" xfId="0" applyFont="1" applyFill="1" applyBorder="1" applyAlignment="1">
      <alignment vertical="center"/>
    </xf>
    <xf numFmtId="0" fontId="18" fillId="26" borderId="0" xfId="0" applyFont="1" applyFill="1" applyBorder="1"/>
    <xf numFmtId="0" fontId="75" fillId="25" borderId="0" xfId="0" applyFont="1" applyFill="1" applyBorder="1" applyAlignment="1">
      <alignment vertical="center"/>
    </xf>
    <xf numFmtId="0" fontId="55" fillId="25" borderId="0" xfId="0" applyFont="1" applyFill="1" applyBorder="1"/>
    <xf numFmtId="0" fontId="30" fillId="25" borderId="0" xfId="0" applyFont="1" applyFill="1" applyBorder="1"/>
    <xf numFmtId="165" fontId="21" fillId="27" borderId="0" xfId="40" applyNumberFormat="1" applyFont="1" applyFill="1" applyBorder="1" applyAlignment="1">
      <alignment horizontal="center" wrapText="1"/>
    </xf>
    <xf numFmtId="167" fontId="79" fillId="27" borderId="0" xfId="40" applyNumberFormat="1" applyFont="1" applyFill="1" applyBorder="1" applyAlignment="1">
      <alignment horizontal="right" wrapText="1" indent="1"/>
    </xf>
    <xf numFmtId="167" fontId="21" fillId="27" borderId="0" xfId="40" applyNumberFormat="1" applyFont="1" applyFill="1" applyBorder="1" applyAlignment="1">
      <alignment horizontal="right" wrapText="1" indent="1"/>
    </xf>
    <xf numFmtId="166" fontId="79" fillId="27" borderId="0" xfId="58" applyNumberFormat="1" applyFont="1" applyFill="1" applyBorder="1" applyAlignment="1">
      <alignment horizontal="right" wrapText="1" indent="1"/>
    </xf>
    <xf numFmtId="2" fontId="21" fillId="27" borderId="0" xfId="40" applyNumberFormat="1" applyFont="1" applyFill="1" applyBorder="1" applyAlignment="1">
      <alignment horizontal="right" wrapText="1" indent="1"/>
    </xf>
    <xf numFmtId="0" fontId="25" fillId="25" borderId="0" xfId="62" applyFont="1" applyFill="1" applyBorder="1" applyAlignment="1">
      <alignment horizontal="right"/>
    </xf>
    <xf numFmtId="0" fontId="11" fillId="25" borderId="0" xfId="62" applyFill="1" applyBorder="1" applyAlignment="1">
      <alignment vertical="top"/>
    </xf>
    <xf numFmtId="0" fontId="25" fillId="24" borderId="0" xfId="40" applyFont="1" applyFill="1" applyBorder="1" applyAlignment="1">
      <alignment vertical="top"/>
    </xf>
    <xf numFmtId="0" fontId="11" fillId="25" borderId="20" xfId="70" applyFill="1" applyBorder="1" applyAlignment="1">
      <alignment vertical="center"/>
    </xf>
    <xf numFmtId="0" fontId="20" fillId="25" borderId="0" xfId="62" applyFont="1" applyFill="1" applyBorder="1" applyAlignment="1">
      <alignment horizontal="left" indent="1"/>
    </xf>
    <xf numFmtId="167" fontId="21" fillId="27" borderId="0" xfId="40" applyNumberFormat="1" applyFont="1" applyFill="1" applyBorder="1" applyAlignment="1">
      <alignment horizontal="center" wrapText="1"/>
    </xf>
    <xf numFmtId="0" fontId="21" fillId="25" borderId="0" xfId="70" applyFont="1" applyFill="1" applyBorder="1" applyAlignment="1">
      <alignment horizontal="left"/>
    </xf>
    <xf numFmtId="0" fontId="11" fillId="26" borderId="0" xfId="70" applyFill="1"/>
    <xf numFmtId="0" fontId="25" fillId="25" borderId="0" xfId="70" applyFont="1" applyFill="1" applyBorder="1" applyAlignment="1">
      <alignment horizontal="right"/>
    </xf>
    <xf numFmtId="0" fontId="11" fillId="0" borderId="18" xfId="70" applyFill="1" applyBorder="1"/>
    <xf numFmtId="0" fontId="50" fillId="25" borderId="0" xfId="70" applyFont="1" applyFill="1" applyBorder="1" applyAlignment="1">
      <alignment horizontal="left"/>
    </xf>
    <xf numFmtId="0" fontId="11" fillId="0" borderId="0" xfId="70" applyAlignment="1">
      <alignment horizontal="center"/>
    </xf>
    <xf numFmtId="0" fontId="11" fillId="26" borderId="0" xfId="70" applyFill="1" applyBorder="1" applyAlignment="1">
      <alignment vertical="center"/>
    </xf>
    <xf numFmtId="3" fontId="21" fillId="25" borderId="0" xfId="70" applyNumberFormat="1" applyFont="1" applyFill="1" applyBorder="1" applyAlignment="1">
      <alignment horizontal="right"/>
    </xf>
    <xf numFmtId="0" fontId="12" fillId="25" borderId="0" xfId="70" applyFont="1" applyFill="1" applyAlignment="1">
      <alignment vertical="top"/>
    </xf>
    <xf numFmtId="0" fontId="12" fillId="25" borderId="20" xfId="70" applyFont="1" applyFill="1" applyBorder="1" applyAlignment="1">
      <alignment vertical="top"/>
    </xf>
    <xf numFmtId="0" fontId="12" fillId="0" borderId="0" xfId="70" applyFont="1" applyAlignment="1">
      <alignment vertical="top"/>
    </xf>
    <xf numFmtId="0" fontId="12" fillId="25" borderId="0" xfId="70" applyFont="1" applyFill="1" applyBorder="1" applyAlignment="1">
      <alignment horizontal="center"/>
    </xf>
    <xf numFmtId="0" fontId="14" fillId="25" borderId="0" xfId="70" applyFont="1" applyFill="1" applyBorder="1" applyAlignment="1">
      <alignment vertical="top"/>
    </xf>
    <xf numFmtId="0" fontId="23" fillId="28" borderId="20" xfId="70" applyFont="1" applyFill="1" applyBorder="1" applyAlignment="1">
      <alignment horizontal="center" vertical="center"/>
    </xf>
    <xf numFmtId="0" fontId="11" fillId="0" borderId="0" xfId="70" applyFill="1" applyAlignment="1">
      <alignment vertical="top"/>
    </xf>
    <xf numFmtId="0" fontId="11" fillId="0" borderId="0" xfId="70" applyFill="1" applyBorder="1" applyAlignment="1">
      <alignment vertical="top"/>
    </xf>
    <xf numFmtId="0" fontId="38" fillId="0" borderId="0" xfId="70" applyFont="1" applyFill="1" applyBorder="1"/>
    <xf numFmtId="0" fontId="14" fillId="0" borderId="0" xfId="70" applyFont="1" applyFill="1" applyBorder="1" applyAlignment="1">
      <alignment vertical="top"/>
    </xf>
    <xf numFmtId="0" fontId="100" fillId="34" borderId="0" xfId="68" applyFill="1" applyBorder="1" applyAlignment="1" applyProtection="1"/>
    <xf numFmtId="0" fontId="20" fillId="25" borderId="0" xfId="62" applyFont="1" applyFill="1" applyBorder="1" applyAlignment="1">
      <alignment horizontal="left" indent="1"/>
    </xf>
    <xf numFmtId="0" fontId="18" fillId="25" borderId="22" xfId="62" applyFont="1" applyFill="1" applyBorder="1" applyAlignment="1">
      <alignment horizontal="left"/>
    </xf>
    <xf numFmtId="0" fontId="58" fillId="25" borderId="19" xfId="0" applyFont="1" applyFill="1" applyBorder="1"/>
    <xf numFmtId="0" fontId="14" fillId="25" borderId="19" xfId="0" applyFont="1" applyFill="1" applyBorder="1" applyAlignment="1"/>
    <xf numFmtId="0" fontId="11" fillId="0" borderId="0" xfId="62" applyFill="1" applyBorder="1"/>
    <xf numFmtId="3" fontId="11" fillId="25" borderId="0" xfId="70" applyNumberFormat="1" applyFill="1"/>
    <xf numFmtId="0" fontId="20" fillId="25" borderId="18" xfId="70" applyFont="1" applyFill="1" applyBorder="1" applyAlignment="1"/>
    <xf numFmtId="167" fontId="76" fillId="26" borderId="0" xfId="62" applyNumberFormat="1" applyFont="1" applyFill="1" applyBorder="1" applyAlignment="1">
      <alignment horizontal="center"/>
    </xf>
    <xf numFmtId="167" fontId="21" fillId="26" borderId="0" xfId="62" applyNumberFormat="1" applyFont="1" applyFill="1" applyBorder="1" applyAlignment="1">
      <alignment horizontal="center"/>
    </xf>
    <xf numFmtId="165" fontId="60" fillId="26" borderId="0" xfId="40" applyNumberFormat="1" applyFont="1" applyFill="1" applyBorder="1" applyAlignment="1">
      <alignment horizontal="center" wrapText="1"/>
    </xf>
    <xf numFmtId="166" fontId="95" fillId="26" borderId="0" xfId="70" applyNumberFormat="1" applyFont="1" applyFill="1" applyBorder="1"/>
    <xf numFmtId="0" fontId="18" fillId="26" borderId="0" xfId="62" applyFont="1" applyFill="1" applyBorder="1" applyAlignment="1">
      <alignment horizontal="left" indent="1"/>
    </xf>
    <xf numFmtId="0" fontId="18" fillId="26" borderId="0" xfId="62" applyFont="1" applyFill="1" applyBorder="1" applyAlignment="1"/>
    <xf numFmtId="0" fontId="77" fillId="26" borderId="0" xfId="62" applyFont="1" applyFill="1" applyBorder="1" applyAlignment="1">
      <alignment horizontal="left" indent="1"/>
    </xf>
    <xf numFmtId="0" fontId="18" fillId="26" borderId="36" xfId="62" applyFont="1" applyFill="1" applyBorder="1" applyAlignment="1">
      <alignment horizontal="left" indent="1"/>
    </xf>
    <xf numFmtId="0" fontId="18" fillId="26" borderId="36" xfId="62" applyFont="1" applyFill="1" applyBorder="1" applyAlignment="1"/>
    <xf numFmtId="166" fontId="21" fillId="26" borderId="0" xfId="70" applyNumberFormat="1" applyFont="1" applyFill="1" applyBorder="1" applyAlignment="1">
      <alignment horizontal="center"/>
    </xf>
    <xf numFmtId="0" fontId="25" fillId="25" borderId="0" xfId="0" applyFont="1" applyFill="1" applyBorder="1" applyAlignment="1">
      <alignment vertical="top"/>
    </xf>
    <xf numFmtId="0" fontId="21" fillId="25" borderId="0" xfId="0" applyFont="1" applyFill="1" applyBorder="1" applyAlignment="1">
      <alignment horizontal="right"/>
    </xf>
    <xf numFmtId="0" fontId="11" fillId="25" borderId="19" xfId="70" applyFill="1" applyBorder="1"/>
    <xf numFmtId="0" fontId="84" fillId="26" borderId="15" xfId="70" applyFont="1" applyFill="1" applyBorder="1" applyAlignment="1">
      <alignment vertical="center"/>
    </xf>
    <xf numFmtId="0" fontId="105" fillId="26" borderId="16" xfId="70" applyFont="1" applyFill="1" applyBorder="1" applyAlignment="1">
      <alignment vertical="center"/>
    </xf>
    <xf numFmtId="0" fontId="105" fillId="26" borderId="17" xfId="70" applyFont="1" applyFill="1" applyBorder="1" applyAlignment="1">
      <alignment vertical="center"/>
    </xf>
    <xf numFmtId="0" fontId="65" fillId="25" borderId="0" xfId="70" applyFont="1" applyFill="1"/>
    <xf numFmtId="0" fontId="65" fillId="25" borderId="0" xfId="70" applyFont="1" applyFill="1" applyBorder="1"/>
    <xf numFmtId="0" fontId="68" fillId="25" borderId="19" xfId="70" applyFont="1" applyFill="1" applyBorder="1"/>
    <xf numFmtId="0" fontId="65" fillId="0" borderId="0" xfId="70" applyFont="1"/>
    <xf numFmtId="0" fontId="66" fillId="0" borderId="0" xfId="70" applyFont="1"/>
    <xf numFmtId="0" fontId="66" fillId="25" borderId="0" xfId="70" applyFont="1" applyFill="1"/>
    <xf numFmtId="0" fontId="66" fillId="25" borderId="0" xfId="70" applyFont="1" applyFill="1" applyBorder="1"/>
    <xf numFmtId="0" fontId="72" fillId="25" borderId="19" xfId="70" applyFont="1" applyFill="1" applyBorder="1"/>
    <xf numFmtId="0" fontId="66" fillId="26" borderId="0" xfId="70" applyFont="1" applyFill="1"/>
    <xf numFmtId="0" fontId="14" fillId="25" borderId="0" xfId="70" applyFont="1" applyFill="1" applyBorder="1" applyAlignment="1">
      <alignment vertical="center"/>
    </xf>
    <xf numFmtId="0" fontId="11" fillId="0" borderId="0" xfId="70" applyBorder="1" applyAlignment="1">
      <alignment vertical="center"/>
    </xf>
    <xf numFmtId="0" fontId="23" fillId="29" borderId="19" xfId="70" applyFont="1" applyFill="1" applyBorder="1" applyAlignment="1">
      <alignment horizontal="center" vertical="center"/>
    </xf>
    <xf numFmtId="3" fontId="12" fillId="25" borderId="22" xfId="70" applyNumberFormat="1" applyFont="1" applyFill="1" applyBorder="1" applyAlignment="1">
      <alignment horizontal="center"/>
    </xf>
    <xf numFmtId="0" fontId="12" fillId="25" borderId="22" xfId="70" applyFont="1" applyFill="1" applyBorder="1" applyAlignment="1">
      <alignment horizontal="center"/>
    </xf>
    <xf numFmtId="3" fontId="12" fillId="25" borderId="0" xfId="70" applyNumberFormat="1" applyFont="1" applyFill="1" applyBorder="1" applyAlignment="1">
      <alignment horizontal="center"/>
    </xf>
    <xf numFmtId="0" fontId="24" fillId="26" borderId="16" xfId="70" applyFont="1" applyFill="1" applyBorder="1" applyAlignment="1">
      <alignment vertical="center"/>
    </xf>
    <xf numFmtId="0" fontId="60" fillId="26" borderId="16" xfId="70" applyFont="1" applyFill="1" applyBorder="1" applyAlignment="1">
      <alignment horizontal="center" vertical="center"/>
    </xf>
    <xf numFmtId="0" fontId="60" fillId="26" borderId="17" xfId="70" applyFont="1" applyFill="1" applyBorder="1" applyAlignment="1">
      <alignment horizontal="center" vertical="center"/>
    </xf>
    <xf numFmtId="0" fontId="24" fillId="25" borderId="0" xfId="70" applyFont="1" applyFill="1" applyBorder="1" applyAlignment="1">
      <alignment vertical="center"/>
    </xf>
    <xf numFmtId="0" fontId="60" fillId="25" borderId="0" xfId="70" applyFont="1" applyFill="1" applyBorder="1" applyAlignment="1">
      <alignment horizontal="center" vertical="center"/>
    </xf>
    <xf numFmtId="0" fontId="80" fillId="25" borderId="0" xfId="70" applyFont="1" applyFill="1"/>
    <xf numFmtId="0" fontId="80" fillId="0" borderId="0" xfId="70" applyFont="1"/>
    <xf numFmtId="0" fontId="80" fillId="0" borderId="0" xfId="70" applyFont="1" applyFill="1"/>
    <xf numFmtId="166" fontId="82" fillId="26" borderId="0" xfId="70" applyNumberFormat="1" applyFont="1" applyFill="1" applyBorder="1" applyAlignment="1">
      <alignment horizontal="right" vertical="center"/>
    </xf>
    <xf numFmtId="166" fontId="21" fillId="26" borderId="0" xfId="70" applyNumberFormat="1" applyFont="1" applyFill="1" applyBorder="1" applyAlignment="1">
      <alignment horizontal="right" vertical="center"/>
    </xf>
    <xf numFmtId="166" fontId="12" fillId="25" borderId="0" xfId="70" applyNumberFormat="1" applyFont="1" applyFill="1" applyBorder="1" applyAlignment="1">
      <alignment horizontal="right" vertical="center"/>
    </xf>
    <xf numFmtId="0" fontId="79" fillId="25" borderId="0" xfId="70" applyFont="1" applyFill="1" applyBorder="1" applyAlignment="1">
      <alignment horizontal="center" vertical="center"/>
    </xf>
    <xf numFmtId="166" fontId="82" fillId="25" borderId="0" xfId="70" applyNumberFormat="1" applyFont="1" applyFill="1" applyBorder="1" applyAlignment="1">
      <alignment horizontal="center" vertical="center"/>
    </xf>
    <xf numFmtId="166" fontId="79" fillId="26" borderId="0" xfId="70" applyNumberFormat="1" applyFont="1" applyFill="1" applyBorder="1" applyAlignment="1">
      <alignment horizontal="right" vertical="center" wrapText="1"/>
    </xf>
    <xf numFmtId="0" fontId="83" fillId="25" borderId="0" xfId="70" applyFont="1" applyFill="1" applyAlignment="1">
      <alignment vertical="center"/>
    </xf>
    <xf numFmtId="0" fontId="83" fillId="0" borderId="0" xfId="70" applyFont="1" applyFill="1" applyBorder="1" applyAlignment="1">
      <alignment vertical="center"/>
    </xf>
    <xf numFmtId="166" fontId="79" fillId="26" borderId="0" xfId="70" applyNumberFormat="1" applyFont="1" applyFill="1" applyBorder="1" applyAlignment="1">
      <alignment horizontal="right" vertical="center"/>
    </xf>
    <xf numFmtId="0" fontId="83" fillId="0" borderId="0" xfId="70" applyFont="1" applyAlignment="1">
      <alignment vertical="center"/>
    </xf>
    <xf numFmtId="0" fontId="83" fillId="0" borderId="0" xfId="70" applyFont="1" applyFill="1" applyAlignment="1">
      <alignment vertical="center"/>
    </xf>
    <xf numFmtId="49" fontId="21" fillId="25" borderId="0" xfId="70" applyNumberFormat="1" applyFont="1" applyFill="1" applyBorder="1" applyAlignment="1">
      <alignment horizontal="left" indent="1"/>
    </xf>
    <xf numFmtId="166" fontId="12" fillId="25" borderId="0" xfId="70" applyNumberFormat="1" applyFont="1" applyFill="1" applyBorder="1" applyAlignment="1">
      <alignment horizontal="center" vertical="center"/>
    </xf>
    <xf numFmtId="49" fontId="82" fillId="25" borderId="0" xfId="70" applyNumberFormat="1" applyFont="1" applyFill="1" applyBorder="1" applyAlignment="1">
      <alignment horizontal="left" indent="1"/>
    </xf>
    <xf numFmtId="0" fontId="79" fillId="0" borderId="0" xfId="70" applyFont="1"/>
    <xf numFmtId="0" fontId="33" fillId="25" borderId="0" xfId="70" applyFont="1" applyFill="1"/>
    <xf numFmtId="49" fontId="20" fillId="25" borderId="0" xfId="70" applyNumberFormat="1" applyFont="1" applyFill="1" applyBorder="1" applyAlignment="1">
      <alignment horizontal="left" indent="1"/>
    </xf>
    <xf numFmtId="0" fontId="33" fillId="0" borderId="0" xfId="70" applyFont="1"/>
    <xf numFmtId="0" fontId="33" fillId="0" borderId="0" xfId="70" applyFont="1" applyFill="1"/>
    <xf numFmtId="0" fontId="79" fillId="25" borderId="0" xfId="70" applyFont="1" applyFill="1"/>
    <xf numFmtId="49" fontId="79" fillId="25" borderId="0" xfId="70" applyNumberFormat="1" applyFont="1" applyFill="1" applyBorder="1" applyAlignment="1">
      <alignment horizontal="left" indent="1"/>
    </xf>
    <xf numFmtId="0" fontId="79" fillId="0" borderId="0" xfId="70" applyFont="1" applyFill="1"/>
    <xf numFmtId="0" fontId="64" fillId="25" borderId="0" xfId="70" applyFont="1" applyFill="1" applyBorder="1" applyAlignment="1">
      <alignment horizontal="left"/>
    </xf>
    <xf numFmtId="0" fontId="64" fillId="25" borderId="0" xfId="70" applyFont="1" applyFill="1" applyBorder="1" applyAlignment="1">
      <alignment horizontal="justify" vertical="center"/>
    </xf>
    <xf numFmtId="166" fontId="64" fillId="25" borderId="0" xfId="70" applyNumberFormat="1" applyFont="1" applyFill="1" applyBorder="1" applyAlignment="1">
      <alignment horizontal="center" vertical="center"/>
    </xf>
    <xf numFmtId="166" fontId="64" fillId="25" borderId="0" xfId="70" applyNumberFormat="1" applyFont="1" applyFill="1" applyBorder="1" applyAlignment="1">
      <alignment horizontal="right" vertical="center" wrapText="1"/>
    </xf>
    <xf numFmtId="49" fontId="12" fillId="25" borderId="0" xfId="70" applyNumberFormat="1" applyFont="1" applyFill="1" applyBorder="1" applyAlignment="1">
      <alignment horizontal="center"/>
    </xf>
    <xf numFmtId="49" fontId="21" fillId="25" borderId="0" xfId="70" applyNumberFormat="1" applyFont="1" applyFill="1" applyBorder="1" applyAlignment="1">
      <alignment horizontal="center"/>
    </xf>
    <xf numFmtId="3" fontId="11" fillId="0" borderId="0" xfId="70" applyNumberFormat="1" applyAlignment="1">
      <alignment horizontal="center"/>
    </xf>
    <xf numFmtId="0" fontId="79" fillId="25" borderId="0" xfId="70" applyFont="1" applyFill="1" applyBorder="1" applyAlignment="1">
      <alignment horizontal="left"/>
    </xf>
    <xf numFmtId="0" fontId="39" fillId="25" borderId="0" xfId="70" applyFont="1" applyFill="1" applyAlignment="1">
      <alignment vertical="center"/>
    </xf>
    <xf numFmtId="0" fontId="39" fillId="25" borderId="20" xfId="70" applyFont="1" applyFill="1" applyBorder="1" applyAlignment="1">
      <alignment vertical="center"/>
    </xf>
    <xf numFmtId="0" fontId="79" fillId="25" borderId="0" xfId="70" applyFont="1" applyFill="1" applyBorder="1" applyAlignment="1">
      <alignment horizontal="left" vertical="center"/>
    </xf>
    <xf numFmtId="0" fontId="87" fillId="25" borderId="0" xfId="70" applyFont="1" applyFill="1" applyBorder="1" applyAlignment="1">
      <alignment horizontal="left" vertical="center"/>
    </xf>
    <xf numFmtId="0" fontId="39" fillId="0" borderId="0" xfId="70" applyFont="1" applyAlignment="1">
      <alignment vertical="center"/>
    </xf>
    <xf numFmtId="0" fontId="39" fillId="26" borderId="0" xfId="70" applyFont="1" applyFill="1" applyBorder="1" applyAlignment="1">
      <alignment vertical="center"/>
    </xf>
    <xf numFmtId="0" fontId="41" fillId="26" borderId="0" xfId="70" applyFont="1" applyFill="1" applyBorder="1" applyAlignment="1">
      <alignment vertical="center"/>
    </xf>
    <xf numFmtId="0" fontId="39" fillId="0" borderId="0" xfId="70" applyFont="1" applyBorder="1" applyAlignment="1">
      <alignment vertical="center"/>
    </xf>
    <xf numFmtId="165" fontId="11" fillId="26" borderId="0" xfId="70" applyNumberFormat="1" applyFill="1" applyBorder="1"/>
    <xf numFmtId="0" fontId="22" fillId="25" borderId="0" xfId="70" applyFont="1" applyFill="1" applyBorder="1" applyAlignment="1">
      <alignment vertical="center"/>
    </xf>
    <xf numFmtId="0" fontId="13" fillId="25" borderId="0" xfId="70" applyFont="1" applyFill="1" applyBorder="1" applyAlignment="1">
      <alignment vertical="center"/>
    </xf>
    <xf numFmtId="0" fontId="39" fillId="25" borderId="20" xfId="70" applyFont="1" applyFill="1" applyBorder="1"/>
    <xf numFmtId="0" fontId="41" fillId="25" borderId="0" xfId="70" applyFont="1" applyFill="1" applyBorder="1"/>
    <xf numFmtId="3" fontId="21" fillId="25" borderId="0" xfId="70" applyNumberFormat="1" applyFont="1" applyFill="1" applyBorder="1"/>
    <xf numFmtId="0" fontId="18" fillId="25" borderId="0" xfId="70" applyFont="1" applyFill="1" applyAlignment="1"/>
    <xf numFmtId="0" fontId="18" fillId="25" borderId="20" xfId="70" applyFont="1" applyFill="1" applyBorder="1" applyAlignment="1"/>
    <xf numFmtId="0" fontId="18" fillId="0" borderId="0" xfId="70" applyFont="1" applyAlignment="1"/>
    <xf numFmtId="3" fontId="12" fillId="25" borderId="0" xfId="70" applyNumberFormat="1" applyFont="1" applyFill="1" applyBorder="1"/>
    <xf numFmtId="0" fontId="11" fillId="0" borderId="20" xfId="70" applyBorder="1"/>
    <xf numFmtId="0" fontId="25" fillId="25" borderId="0" xfId="70" applyFont="1" applyFill="1" applyBorder="1" applyAlignment="1">
      <alignment vertical="center"/>
    </xf>
    <xf numFmtId="0" fontId="21" fillId="25" borderId="0" xfId="70" applyFont="1" applyFill="1" applyBorder="1" applyAlignment="1">
      <alignment horizontal="left" vertical="center"/>
    </xf>
    <xf numFmtId="0" fontId="23" fillId="37" borderId="20" xfId="70" applyFont="1" applyFill="1" applyBorder="1" applyAlignment="1">
      <alignment horizontal="center" vertical="center"/>
    </xf>
    <xf numFmtId="0" fontId="20" fillId="24" borderId="0" xfId="40" applyFont="1" applyFill="1" applyBorder="1" applyAlignment="1">
      <alignment horizontal="left" indent="2"/>
    </xf>
    <xf numFmtId="0" fontId="38" fillId="24" borderId="0" xfId="40" applyFont="1" applyFill="1" applyBorder="1" applyAlignment="1">
      <alignment horizontal="left" vertical="top" wrapText="1"/>
    </xf>
    <xf numFmtId="49" fontId="21" fillId="25" borderId="0" xfId="70" applyNumberFormat="1" applyFont="1" applyFill="1" applyBorder="1" applyAlignment="1">
      <alignment horizontal="left"/>
    </xf>
    <xf numFmtId="3" fontId="11" fillId="0" borderId="0" xfId="70" applyNumberFormat="1" applyFill="1" applyAlignment="1">
      <alignment horizontal="center"/>
    </xf>
    <xf numFmtId="0" fontId="21" fillId="25" borderId="0" xfId="0" applyFont="1" applyFill="1" applyBorder="1" applyAlignment="1">
      <alignment horizontal="left"/>
    </xf>
    <xf numFmtId="0" fontId="25" fillId="25" borderId="0" xfId="0" applyFont="1" applyFill="1" applyBorder="1" applyAlignment="1">
      <alignment horizontal="right"/>
    </xf>
    <xf numFmtId="0" fontId="20" fillId="25" borderId="11" xfId="0" applyFont="1" applyFill="1" applyBorder="1" applyAlignment="1">
      <alignment horizontal="center"/>
    </xf>
    <xf numFmtId="0" fontId="14" fillId="25" borderId="0" xfId="0" applyFont="1" applyFill="1" applyBorder="1"/>
    <xf numFmtId="0" fontId="19" fillId="25" borderId="0" xfId="0" applyFont="1" applyFill="1" applyBorder="1"/>
    <xf numFmtId="0" fontId="33" fillId="26" borderId="0" xfId="62" applyFont="1" applyFill="1" applyBorder="1"/>
    <xf numFmtId="3" fontId="21" fillId="26" borderId="0" xfId="62" applyNumberFormat="1" applyFont="1" applyFill="1" applyBorder="1" applyAlignment="1">
      <alignment horizontal="right" indent="2"/>
    </xf>
    <xf numFmtId="0" fontId="65" fillId="26" borderId="0" xfId="62" applyFont="1" applyFill="1" applyBorder="1" applyAlignment="1"/>
    <xf numFmtId="0" fontId="22" fillId="26" borderId="0" xfId="62" applyFont="1" applyFill="1" applyBorder="1"/>
    <xf numFmtId="0" fontId="21" fillId="26" borderId="0" xfId="0" applyFont="1" applyFill="1" applyBorder="1" applyAlignment="1">
      <alignment horizontal="left"/>
    </xf>
    <xf numFmtId="0" fontId="25" fillId="26" borderId="0" xfId="70" applyFont="1" applyFill="1" applyBorder="1" applyAlignment="1">
      <alignment horizontal="left"/>
    </xf>
    <xf numFmtId="0" fontId="79" fillId="25" borderId="0" xfId="70" applyFont="1" applyFill="1" applyBorder="1" applyAlignment="1"/>
    <xf numFmtId="0" fontId="79" fillId="25" borderId="20" xfId="70" applyFont="1" applyFill="1" applyBorder="1" applyAlignment="1">
      <alignment horizontal="left" indent="1"/>
    </xf>
    <xf numFmtId="0" fontId="11" fillId="43" borderId="0" xfId="70" applyFill="1" applyBorder="1"/>
    <xf numFmtId="0" fontId="21" fillId="43" borderId="0" xfId="70" applyFont="1" applyFill="1" applyBorder="1"/>
    <xf numFmtId="165" fontId="21" fillId="44" borderId="0" xfId="40" applyNumberFormat="1" applyFont="1" applyFill="1" applyBorder="1" applyAlignment="1">
      <alignment horizontal="center" wrapText="1"/>
    </xf>
    <xf numFmtId="0" fontId="14" fillId="43" borderId="0" xfId="70" applyFont="1" applyFill="1" applyBorder="1"/>
    <xf numFmtId="0" fontId="11" fillId="34" borderId="0" xfId="70" applyFill="1" applyBorder="1"/>
    <xf numFmtId="165" fontId="11" fillId="34" borderId="0" xfId="70" applyNumberFormat="1" applyFill="1" applyBorder="1"/>
    <xf numFmtId="0" fontId="25" fillId="34" borderId="0" xfId="70" applyFont="1" applyFill="1" applyBorder="1" applyAlignment="1">
      <alignment horizontal="right"/>
    </xf>
    <xf numFmtId="0" fontId="14" fillId="34" borderId="0" xfId="70" applyFont="1" applyFill="1" applyBorder="1"/>
    <xf numFmtId="167" fontId="110" fillId="0" borderId="0" xfId="70" applyNumberFormat="1" applyFont="1" applyBorder="1" applyAlignment="1">
      <alignment vertical="center"/>
    </xf>
    <xf numFmtId="0" fontId="11" fillId="0" borderId="0" xfId="70" applyFill="1" applyAlignment="1">
      <alignment vertical="center"/>
    </xf>
    <xf numFmtId="0" fontId="11" fillId="0" borderId="20" xfId="70" applyFill="1" applyBorder="1" applyAlignment="1">
      <alignment vertical="center"/>
    </xf>
    <xf numFmtId="0" fontId="11" fillId="0" borderId="0" xfId="70" applyFill="1" applyBorder="1" applyAlignment="1">
      <alignment vertical="center"/>
    </xf>
    <xf numFmtId="0" fontId="11" fillId="26" borderId="0" xfId="70" applyFill="1" applyAlignment="1">
      <alignment vertical="center"/>
    </xf>
    <xf numFmtId="167" fontId="79" fillId="26" borderId="0" xfId="59" applyNumberFormat="1" applyFont="1" applyFill="1" applyBorder="1" applyAlignment="1">
      <alignment horizontal="right"/>
    </xf>
    <xf numFmtId="167" fontId="21" fillId="26" borderId="0" xfId="59" applyNumberFormat="1" applyFont="1" applyFill="1" applyBorder="1" applyAlignment="1">
      <alignment horizontal="right"/>
    </xf>
    <xf numFmtId="167" fontId="21" fillId="26" borderId="0" xfId="59" applyNumberFormat="1" applyFont="1" applyFill="1" applyBorder="1" applyAlignment="1">
      <alignment horizontal="right" indent="1"/>
    </xf>
    <xf numFmtId="2" fontId="18" fillId="26" borderId="0" xfId="62" applyNumberFormat="1" applyFont="1" applyFill="1" applyBorder="1" applyAlignment="1">
      <alignment horizontal="left" indent="1"/>
    </xf>
    <xf numFmtId="0" fontId="25" fillId="25" borderId="0" xfId="70" applyFont="1" applyFill="1" applyBorder="1" applyAlignment="1">
      <alignment horizontal="right"/>
    </xf>
    <xf numFmtId="0" fontId="11" fillId="25" borderId="20" xfId="70" applyFill="1" applyBorder="1" applyAlignment="1"/>
    <xf numFmtId="0" fontId="21" fillId="24" borderId="0" xfId="61" applyFont="1" applyFill="1" applyBorder="1" applyAlignment="1">
      <alignment horizontal="left"/>
    </xf>
    <xf numFmtId="0" fontId="101" fillId="27" borderId="0" xfId="61" applyFont="1" applyFill="1" applyBorder="1" applyAlignment="1">
      <alignment horizontal="left"/>
    </xf>
    <xf numFmtId="0" fontId="21" fillId="24" borderId="0" xfId="61" applyFont="1" applyFill="1" applyBorder="1" applyAlignment="1"/>
    <xf numFmtId="0" fontId="20" fillId="24" borderId="0" xfId="40" applyFont="1" applyFill="1" applyBorder="1" applyAlignment="1" applyProtection="1">
      <alignment horizontal="left" indent="1"/>
    </xf>
    <xf numFmtId="0" fontId="25" fillId="24" borderId="0" xfId="40" applyFont="1" applyFill="1" applyBorder="1" applyAlignment="1" applyProtection="1">
      <alignment horizontal="left" indent="1"/>
    </xf>
    <xf numFmtId="168" fontId="21" fillId="24" borderId="0" xfId="40" applyNumberFormat="1" applyFont="1" applyFill="1" applyBorder="1" applyAlignment="1" applyProtection="1">
      <alignment horizontal="right" wrapText="1"/>
    </xf>
    <xf numFmtId="0" fontId="20" fillId="24" borderId="0" xfId="40" applyFont="1" applyFill="1" applyBorder="1" applyProtection="1"/>
    <xf numFmtId="0" fontId="21" fillId="24" borderId="0" xfId="40" applyFont="1" applyFill="1" applyBorder="1" applyProtection="1"/>
    <xf numFmtId="0" fontId="79" fillId="24" borderId="0" xfId="40" applyFont="1" applyFill="1" applyBorder="1" applyProtection="1"/>
    <xf numFmtId="0" fontId="20" fillId="24" borderId="0" xfId="40" applyFont="1" applyFill="1" applyBorder="1" applyAlignment="1" applyProtection="1">
      <alignment horizontal="left"/>
    </xf>
    <xf numFmtId="166" fontId="80" fillId="0" borderId="0" xfId="70" applyNumberFormat="1" applyFont="1"/>
    <xf numFmtId="0" fontId="79" fillId="43" borderId="0" xfId="70" applyFont="1" applyFill="1" applyBorder="1" applyAlignment="1">
      <alignment horizontal="right"/>
    </xf>
    <xf numFmtId="167" fontId="79" fillId="25" borderId="0" xfId="59" applyNumberFormat="1" applyFont="1" applyFill="1" applyBorder="1" applyAlignment="1">
      <alignment horizontal="right" indent="1"/>
    </xf>
    <xf numFmtId="170" fontId="20" fillId="25" borderId="11" xfId="70" applyNumberFormat="1" applyFont="1" applyFill="1" applyBorder="1" applyAlignment="1">
      <alignment horizontal="center"/>
    </xf>
    <xf numFmtId="171" fontId="25" fillId="26" borderId="0" xfId="40" applyNumberFormat="1" applyFont="1" applyFill="1" applyBorder="1" applyAlignment="1">
      <alignment horizontal="right" wrapText="1"/>
    </xf>
    <xf numFmtId="0" fontId="20" fillId="25" borderId="11" xfId="70" applyFont="1" applyFill="1" applyBorder="1" applyAlignment="1" applyProtection="1">
      <alignment horizontal="center"/>
    </xf>
    <xf numFmtId="166" fontId="21" fillId="27" borderId="0" xfId="40" applyNumberFormat="1" applyFont="1" applyFill="1" applyBorder="1" applyAlignment="1">
      <alignment horizontal="right" wrapText="1" indent="1"/>
    </xf>
    <xf numFmtId="0" fontId="56" fillId="25" borderId="0" xfId="70" applyFont="1" applyFill="1" applyAlignment="1"/>
    <xf numFmtId="0" fontId="56" fillId="0" borderId="0" xfId="70" applyFont="1" applyBorder="1" applyAlignment="1"/>
    <xf numFmtId="0" fontId="14" fillId="25" borderId="0" xfId="70" applyFont="1" applyFill="1" applyBorder="1" applyAlignment="1"/>
    <xf numFmtId="0" fontId="56" fillId="0" borderId="0" xfId="70" applyFont="1" applyAlignment="1"/>
    <xf numFmtId="167" fontId="12" fillId="26" borderId="0" xfId="70" applyNumberFormat="1" applyFont="1" applyFill="1" applyBorder="1" applyAlignment="1">
      <alignment horizontal="right" indent="3"/>
    </xf>
    <xf numFmtId="167" fontId="101" fillId="26" borderId="0" xfId="70" applyNumberFormat="1" applyFont="1" applyFill="1" applyBorder="1" applyAlignment="1">
      <alignment horizontal="right" indent="3"/>
    </xf>
    <xf numFmtId="0" fontId="114" fillId="25" borderId="0" xfId="70" applyFont="1" applyFill="1" applyBorder="1" applyAlignment="1">
      <alignment horizontal="left" vertical="center"/>
    </xf>
    <xf numFmtId="0" fontId="0" fillId="25" borderId="22" xfId="51" applyFont="1" applyFill="1" applyBorder="1"/>
    <xf numFmtId="3" fontId="39" fillId="0" borderId="0" xfId="70" applyNumberFormat="1" applyFont="1" applyBorder="1" applyAlignment="1">
      <alignment vertical="center"/>
    </xf>
    <xf numFmtId="166" fontId="39" fillId="0" borderId="0" xfId="70" applyNumberFormat="1" applyFont="1" applyBorder="1" applyAlignment="1">
      <alignment vertical="center"/>
    </xf>
    <xf numFmtId="0" fontId="21" fillId="0" borderId="0" xfId="0" applyFont="1" applyAlignment="1">
      <alignment readingOrder="2"/>
    </xf>
    <xf numFmtId="0" fontId="21" fillId="24" borderId="0" xfId="40" applyFont="1" applyFill="1" applyBorder="1"/>
    <xf numFmtId="0" fontId="21" fillId="35" borderId="0" xfId="62" applyFont="1" applyFill="1" applyAlignment="1">
      <alignment vertical="center" wrapText="1"/>
    </xf>
    <xf numFmtId="0" fontId="97" fillId="37" borderId="0" xfId="62" applyFont="1" applyFill="1" applyBorder="1" applyAlignment="1">
      <alignment vertical="center"/>
    </xf>
    <xf numFmtId="0" fontId="12" fillId="35" borderId="0" xfId="62" applyFont="1" applyFill="1" applyAlignment="1">
      <alignment horizontal="left" vertical="center"/>
    </xf>
    <xf numFmtId="0" fontId="19" fillId="35" borderId="0" xfId="62" applyFont="1" applyFill="1" applyBorder="1" applyAlignment="1">
      <alignment horizontal="right" vertical="top" wrapText="1"/>
    </xf>
    <xf numFmtId="0" fontId="18" fillId="31" borderId="0" xfId="62" applyFont="1" applyFill="1" applyBorder="1" applyAlignment="1">
      <alignment horizontal="right"/>
    </xf>
    <xf numFmtId="0" fontId="19" fillId="35" borderId="38" xfId="62" applyFont="1" applyFill="1" applyBorder="1" applyAlignment="1">
      <alignment horizontal="right" vertical="top" wrapText="1"/>
    </xf>
    <xf numFmtId="0" fontId="20" fillId="35" borderId="0" xfId="62" applyFont="1" applyFill="1" applyBorder="1" applyAlignment="1">
      <alignment horizontal="right" vertical="center"/>
    </xf>
    <xf numFmtId="0" fontId="21" fillId="35" borderId="0" xfId="62" applyFont="1" applyFill="1" applyBorder="1" applyAlignment="1">
      <alignment horizontal="right" vertical="center" wrapText="1"/>
    </xf>
    <xf numFmtId="0" fontId="20" fillId="35" borderId="0" xfId="62" applyFont="1" applyFill="1" applyBorder="1" applyAlignment="1">
      <alignment horizontal="right" vertical="center" wrapText="1"/>
    </xf>
    <xf numFmtId="0" fontId="21" fillId="35" borderId="0" xfId="62" applyFont="1" applyFill="1" applyBorder="1" applyAlignment="1">
      <alignment horizontal="right" vertical="top" wrapText="1"/>
    </xf>
    <xf numFmtId="0" fontId="21" fillId="35" borderId="0" xfId="62" applyFont="1" applyFill="1" applyBorder="1" applyAlignment="1">
      <alignment horizontal="right" vertical="center"/>
    </xf>
    <xf numFmtId="0" fontId="21" fillId="35" borderId="0" xfId="62" applyFont="1" applyFill="1" applyBorder="1" applyAlignment="1">
      <alignment horizontal="right"/>
    </xf>
    <xf numFmtId="0" fontId="21" fillId="35" borderId="0" xfId="62" applyFont="1" applyFill="1" applyBorder="1" applyAlignment="1">
      <alignment horizontal="right" wrapText="1"/>
    </xf>
    <xf numFmtId="0" fontId="11" fillId="35" borderId="0" xfId="62" applyFill="1" applyBorder="1" applyAlignment="1">
      <alignment horizontal="right" vertical="center"/>
    </xf>
    <xf numFmtId="0" fontId="11" fillId="35" borderId="0" xfId="62" applyFill="1" applyBorder="1" applyAlignment="1">
      <alignment horizontal="right"/>
    </xf>
    <xf numFmtId="0" fontId="20" fillId="26" borderId="12" xfId="70" applyFont="1" applyFill="1" applyBorder="1" applyAlignment="1">
      <alignment horizontal="center"/>
    </xf>
    <xf numFmtId="0" fontId="11" fillId="26" borderId="0" xfId="52" applyFill="1" applyBorder="1"/>
    <xf numFmtId="0" fontId="20" fillId="25" borderId="0" xfId="52" applyFont="1" applyFill="1" applyBorder="1" applyAlignment="1">
      <alignment horizontal="left"/>
    </xf>
    <xf numFmtId="0" fontId="102" fillId="25" borderId="0" xfId="52" applyFont="1" applyFill="1" applyBorder="1" applyAlignment="1">
      <alignment horizontal="left"/>
    </xf>
    <xf numFmtId="0" fontId="20" fillId="25" borderId="0" xfId="51" applyFont="1" applyFill="1" applyBorder="1" applyAlignment="1">
      <alignment horizontal="right"/>
    </xf>
    <xf numFmtId="0" fontId="18" fillId="25" borderId="22" xfId="51" applyFont="1" applyFill="1" applyBorder="1" applyAlignment="1">
      <alignment horizontal="left"/>
    </xf>
    <xf numFmtId="0" fontId="50" fillId="25" borderId="22" xfId="51" applyFont="1" applyFill="1" applyBorder="1" applyAlignment="1">
      <alignment horizontal="left"/>
    </xf>
    <xf numFmtId="0" fontId="0" fillId="0" borderId="22" xfId="51" applyFont="1" applyBorder="1"/>
    <xf numFmtId="0" fontId="25" fillId="0" borderId="0" xfId="51" applyFont="1" applyBorder="1" applyAlignment="1">
      <alignment vertical="top"/>
    </xf>
    <xf numFmtId="0" fontId="14" fillId="25" borderId="0" xfId="51" applyFont="1" applyFill="1" applyBorder="1"/>
    <xf numFmtId="0" fontId="20" fillId="25" borderId="11" xfId="51" applyFont="1" applyFill="1" applyBorder="1" applyAlignment="1">
      <alignment horizontal="center" vertical="center"/>
    </xf>
    <xf numFmtId="0" fontId="20" fillId="25" borderId="0" xfId="51" applyFont="1" applyFill="1" applyBorder="1" applyAlignment="1">
      <alignment horizontal="center" vertical="center"/>
    </xf>
    <xf numFmtId="49" fontId="20" fillId="25" borderId="0" xfId="51" applyNumberFormat="1" applyFont="1" applyFill="1" applyBorder="1" applyAlignment="1">
      <alignment horizontal="center" vertical="center" wrapText="1"/>
    </xf>
    <xf numFmtId="0" fontId="18" fillId="26" borderId="0" xfId="51" applyFont="1" applyFill="1" applyBorder="1" applyAlignment="1">
      <alignment horizontal="center"/>
    </xf>
    <xf numFmtId="0" fontId="25" fillId="25" borderId="0" xfId="51" applyFont="1" applyFill="1" applyBorder="1" applyAlignment="1">
      <alignment horizontal="center"/>
    </xf>
    <xf numFmtId="1" fontId="25" fillId="25" borderId="10" xfId="51" applyNumberFormat="1" applyFont="1" applyFill="1" applyBorder="1" applyAlignment="1">
      <alignment horizontal="center"/>
    </xf>
    <xf numFmtId="3" fontId="25" fillId="24" borderId="0" xfId="61" applyNumberFormat="1" applyFont="1" applyFill="1" applyBorder="1" applyAlignment="1">
      <alignment horizontal="center" wrapText="1"/>
    </xf>
    <xf numFmtId="0" fontId="18" fillId="25" borderId="0" xfId="51" applyFont="1" applyFill="1" applyAlignment="1">
      <alignment horizontal="center"/>
    </xf>
    <xf numFmtId="0" fontId="18" fillId="0" borderId="0" xfId="51" applyFont="1" applyAlignment="1">
      <alignment horizontal="center"/>
    </xf>
    <xf numFmtId="166" fontId="21" fillId="27" borderId="0" xfId="61" applyNumberFormat="1" applyFont="1" applyFill="1" applyBorder="1" applyAlignment="1">
      <alignment horizontal="center" wrapText="1"/>
    </xf>
    <xf numFmtId="166" fontId="20" fillId="27" borderId="0" xfId="61" applyNumberFormat="1" applyFont="1" applyFill="1" applyBorder="1" applyAlignment="1">
      <alignment horizontal="center" wrapText="1"/>
    </xf>
    <xf numFmtId="0" fontId="20" fillId="39" borderId="0" xfId="61" applyFont="1" applyFill="1" applyBorder="1" applyAlignment="1">
      <alignment horizontal="left"/>
    </xf>
    <xf numFmtId="167" fontId="17" fillId="34" borderId="0" xfId="70" applyNumberFormat="1" applyFont="1" applyFill="1" applyBorder="1" applyAlignment="1">
      <alignment horizontal="right" indent="3"/>
    </xf>
    <xf numFmtId="4" fontId="20" fillId="39" borderId="0" xfId="61" applyNumberFormat="1" applyFont="1" applyFill="1" applyBorder="1" applyAlignment="1">
      <alignment horizontal="right" wrapText="1" indent="4"/>
    </xf>
    <xf numFmtId="4" fontId="101" fillId="27" borderId="0" xfId="61" applyNumberFormat="1" applyFont="1" applyFill="1" applyBorder="1" applyAlignment="1">
      <alignment horizontal="right" wrapText="1" indent="4"/>
    </xf>
    <xf numFmtId="166" fontId="115" fillId="27" borderId="0" xfId="61" applyNumberFormat="1" applyFont="1" applyFill="1" applyBorder="1" applyAlignment="1">
      <alignment horizontal="center" wrapText="1"/>
    </xf>
    <xf numFmtId="0" fontId="20" fillId="25" borderId="52" xfId="70" applyFont="1" applyFill="1" applyBorder="1" applyAlignment="1">
      <alignment horizontal="center"/>
    </xf>
    <xf numFmtId="0" fontId="20" fillId="25" borderId="11" xfId="70" applyFont="1" applyFill="1" applyBorder="1" applyAlignment="1">
      <alignment horizontal="center"/>
    </xf>
    <xf numFmtId="0" fontId="50" fillId="0" borderId="0" xfId="70" applyFont="1" applyProtection="1">
      <protection locked="0"/>
    </xf>
    <xf numFmtId="0" fontId="21" fillId="25" borderId="0" xfId="70" applyFont="1" applyFill="1" applyBorder="1" applyAlignment="1">
      <alignment vertical="center"/>
    </xf>
    <xf numFmtId="0" fontId="50" fillId="25" borderId="0" xfId="70" applyFont="1" applyFill="1" applyAlignment="1">
      <alignment vertical="center"/>
    </xf>
    <xf numFmtId="0" fontId="50" fillId="25" borderId="20" xfId="70" applyFont="1" applyFill="1" applyBorder="1" applyAlignment="1">
      <alignment vertical="center"/>
    </xf>
    <xf numFmtId="0" fontId="50" fillId="0" borderId="0" xfId="70" applyFont="1" applyAlignment="1">
      <alignment vertical="center"/>
    </xf>
    <xf numFmtId="0" fontId="12" fillId="25" borderId="0" xfId="70" applyFont="1" applyFill="1" applyAlignment="1">
      <alignment vertical="center"/>
    </xf>
    <xf numFmtId="0" fontId="12" fillId="25" borderId="20" xfId="70" applyFont="1" applyFill="1" applyBorder="1" applyAlignment="1">
      <alignment vertical="center"/>
    </xf>
    <xf numFmtId="0" fontId="12" fillId="0" borderId="0" xfId="70" applyFont="1" applyAlignment="1">
      <alignment vertical="center"/>
    </xf>
    <xf numFmtId="0" fontId="21" fillId="39" borderId="0" xfId="61" applyFont="1" applyFill="1" applyBorder="1" applyAlignment="1">
      <alignment horizontal="left" indent="1"/>
    </xf>
    <xf numFmtId="3" fontId="25" fillId="39" borderId="0" xfId="61" applyNumberFormat="1" applyFont="1" applyFill="1" applyBorder="1" applyAlignment="1">
      <alignment horizontal="center" wrapText="1"/>
    </xf>
    <xf numFmtId="0" fontId="21" fillId="39" borderId="0" xfId="61" applyFont="1" applyFill="1" applyBorder="1" applyAlignment="1"/>
    <xf numFmtId="0" fontId="50" fillId="25" borderId="0" xfId="70" applyFont="1" applyFill="1" applyProtection="1">
      <protection locked="0"/>
    </xf>
    <xf numFmtId="0" fontId="20" fillId="26" borderId="60" xfId="70" applyFont="1" applyFill="1" applyBorder="1" applyAlignment="1"/>
    <xf numFmtId="0" fontId="11" fillId="26" borderId="0" xfId="62" applyFill="1"/>
    <xf numFmtId="0" fontId="54" fillId="26" borderId="0" xfId="62" applyFont="1" applyFill="1"/>
    <xf numFmtId="0" fontId="50" fillId="25" borderId="19" xfId="70" applyFont="1" applyFill="1" applyBorder="1" applyProtection="1">
      <protection locked="0"/>
    </xf>
    <xf numFmtId="0" fontId="50" fillId="25" borderId="0" xfId="70" applyFont="1" applyFill="1" applyBorder="1" applyProtection="1">
      <protection locked="0"/>
    </xf>
    <xf numFmtId="0" fontId="25" fillId="24" borderId="0" xfId="40" applyFont="1" applyFill="1" applyBorder="1" applyProtection="1">
      <protection locked="0"/>
    </xf>
    <xf numFmtId="0" fontId="21" fillId="24" borderId="0" xfId="40" applyFont="1" applyFill="1" applyBorder="1" applyProtection="1">
      <protection locked="0"/>
    </xf>
    <xf numFmtId="167" fontId="21" fillId="25" borderId="0" xfId="70" applyNumberFormat="1" applyFont="1" applyFill="1" applyBorder="1" applyAlignment="1" applyProtection="1">
      <alignment horizontal="right"/>
      <protection locked="0"/>
    </xf>
    <xf numFmtId="0" fontId="15" fillId="25" borderId="0" xfId="70" applyFont="1" applyFill="1" applyBorder="1" applyProtection="1">
      <protection locked="0"/>
    </xf>
    <xf numFmtId="0" fontId="18" fillId="25" borderId="0" xfId="0" applyFont="1" applyFill="1" applyBorder="1" applyAlignment="1">
      <alignment horizontal="left" vertical="center"/>
    </xf>
    <xf numFmtId="49" fontId="59" fillId="36" borderId="0" xfId="40" applyNumberFormat="1" applyFont="1" applyFill="1" applyBorder="1" applyAlignment="1">
      <alignment horizontal="center" vertical="center" readingOrder="1"/>
    </xf>
    <xf numFmtId="2" fontId="51" fillId="26" borderId="0" xfId="70" applyNumberFormat="1" applyFont="1" applyFill="1" applyBorder="1" applyAlignment="1">
      <alignment horizontal="center"/>
    </xf>
    <xf numFmtId="0" fontId="20" fillId="25" borderId="0" xfId="0" applyFont="1" applyFill="1" applyBorder="1" applyAlignment="1">
      <alignment horizontal="center"/>
    </xf>
    <xf numFmtId="0" fontId="20" fillId="25" borderId="0" xfId="0" applyFont="1" applyFill="1" applyBorder="1" applyAlignment="1">
      <alignment horizontal="center"/>
    </xf>
    <xf numFmtId="3" fontId="22" fillId="0" borderId="0" xfId="70" applyNumberFormat="1" applyFont="1"/>
    <xf numFmtId="0" fontId="88" fillId="26" borderId="0" xfId="62" applyFont="1" applyFill="1" applyBorder="1" applyAlignment="1">
      <alignment horizontal="center" vertical="center"/>
    </xf>
    <xf numFmtId="1" fontId="79" fillId="25" borderId="0" xfId="62" applyNumberFormat="1" applyFont="1" applyFill="1" applyBorder="1" applyAlignment="1">
      <alignment horizontal="right"/>
    </xf>
    <xf numFmtId="3" fontId="79" fillId="25" borderId="0" xfId="62" applyNumberFormat="1" applyFont="1" applyFill="1" applyBorder="1" applyAlignment="1">
      <alignment horizontal="right"/>
    </xf>
    <xf numFmtId="0" fontId="54" fillId="0" borderId="0" xfId="62" applyFont="1" applyFill="1" applyBorder="1"/>
    <xf numFmtId="0" fontId="65" fillId="0" borderId="0" xfId="62" applyFont="1" applyFill="1" applyBorder="1" applyAlignment="1"/>
    <xf numFmtId="0" fontId="54" fillId="26" borderId="0" xfId="62" applyFont="1" applyFill="1" applyBorder="1"/>
    <xf numFmtId="0" fontId="20" fillId="26" borderId="0" xfId="62" applyFont="1" applyFill="1" applyBorder="1" applyAlignment="1">
      <alignment horizontal="left" indent="1"/>
    </xf>
    <xf numFmtId="0" fontId="11" fillId="26" borderId="0" xfId="62" applyFill="1" applyBorder="1"/>
    <xf numFmtId="0" fontId="79" fillId="26" borderId="0" xfId="62" applyFont="1" applyFill="1" applyBorder="1" applyAlignment="1">
      <alignment horizontal="left"/>
    </xf>
    <xf numFmtId="3" fontId="49" fillId="26" borderId="0" xfId="62" applyNumberFormat="1" applyFont="1" applyFill="1" applyBorder="1" applyAlignment="1">
      <alignment horizontal="right"/>
    </xf>
    <xf numFmtId="0" fontId="38" fillId="26" borderId="0" xfId="40" applyFont="1" applyFill="1" applyBorder="1"/>
    <xf numFmtId="0" fontId="25" fillId="26" borderId="0" xfId="62" applyFont="1" applyFill="1" applyBorder="1" applyAlignment="1">
      <alignment horizontal="justify" wrapText="1"/>
    </xf>
    <xf numFmtId="0" fontId="68" fillId="26" borderId="0" xfId="62" applyFont="1" applyFill="1" applyBorder="1" applyAlignment="1">
      <alignment horizontal="left" vertical="center" indent="1"/>
    </xf>
    <xf numFmtId="0" fontId="66" fillId="26" borderId="0" xfId="62" applyFont="1" applyFill="1" applyBorder="1" applyAlignment="1">
      <alignment vertical="center"/>
    </xf>
    <xf numFmtId="0" fontId="65" fillId="26" borderId="0" xfId="62" applyFont="1" applyFill="1" applyBorder="1" applyAlignment="1">
      <alignment vertical="center"/>
    </xf>
    <xf numFmtId="1" fontId="20" fillId="26" borderId="0" xfId="40" applyNumberFormat="1" applyFont="1" applyFill="1" applyBorder="1" applyAlignment="1">
      <alignment horizontal="center" wrapText="1"/>
    </xf>
    <xf numFmtId="165" fontId="20" fillId="26" borderId="0" xfId="40" applyNumberFormat="1" applyFont="1" applyFill="1" applyBorder="1" applyAlignment="1">
      <alignment horizontal="right" wrapText="1" indent="2"/>
    </xf>
    <xf numFmtId="0" fontId="65" fillId="26" borderId="0" xfId="62" applyFont="1" applyFill="1" applyBorder="1"/>
    <xf numFmtId="1" fontId="79" fillId="25" borderId="0" xfId="62" applyNumberFormat="1" applyFont="1" applyFill="1" applyBorder="1" applyAlignment="1">
      <alignment horizontal="center"/>
    </xf>
    <xf numFmtId="3" fontId="79" fillId="25" borderId="0" xfId="62" applyNumberFormat="1" applyFont="1" applyFill="1" applyBorder="1" applyAlignment="1">
      <alignment horizontal="center"/>
    </xf>
    <xf numFmtId="3" fontId="20" fillId="25" borderId="0" xfId="62" applyNumberFormat="1" applyFont="1" applyFill="1" applyBorder="1" applyAlignment="1">
      <alignment horizontal="center"/>
    </xf>
    <xf numFmtId="0" fontId="20" fillId="26" borderId="0" xfId="0" applyFont="1" applyFill="1" applyBorder="1" applyAlignment="1">
      <alignment horizontal="center"/>
    </xf>
    <xf numFmtId="1" fontId="79" fillId="26" borderId="0" xfId="62" applyNumberFormat="1" applyFont="1" applyFill="1" applyBorder="1" applyAlignment="1">
      <alignment horizontal="right"/>
    </xf>
    <xf numFmtId="3" fontId="20" fillId="26" borderId="0" xfId="62" applyNumberFormat="1" applyFont="1" applyFill="1" applyBorder="1" applyAlignment="1">
      <alignment horizontal="right" indent="2"/>
    </xf>
    <xf numFmtId="3" fontId="79" fillId="26" borderId="0" xfId="62" applyNumberFormat="1" applyFont="1" applyFill="1" applyBorder="1" applyAlignment="1">
      <alignment horizontal="right"/>
    </xf>
    <xf numFmtId="3" fontId="20" fillId="26" borderId="0" xfId="62" applyNumberFormat="1" applyFont="1" applyFill="1" applyBorder="1" applyAlignment="1">
      <alignment horizontal="right"/>
    </xf>
    <xf numFmtId="1" fontId="20" fillId="26" borderId="61" xfId="0" applyNumberFormat="1" applyFont="1" applyFill="1" applyBorder="1" applyAlignment="1"/>
    <xf numFmtId="1" fontId="79" fillId="26" borderId="0" xfId="62" applyNumberFormat="1" applyFont="1" applyFill="1" applyBorder="1" applyAlignment="1"/>
    <xf numFmtId="3" fontId="79" fillId="26" borderId="0" xfId="62" applyNumberFormat="1" applyFont="1" applyFill="1" applyBorder="1" applyAlignment="1"/>
    <xf numFmtId="1" fontId="20" fillId="26" borderId="61" xfId="0" applyNumberFormat="1" applyFont="1" applyFill="1" applyBorder="1" applyAlignment="1">
      <alignment horizontal="center"/>
    </xf>
    <xf numFmtId="1" fontId="79" fillId="26" borderId="0" xfId="62" applyNumberFormat="1" applyFont="1" applyFill="1" applyBorder="1" applyAlignment="1">
      <alignment horizontal="center"/>
    </xf>
    <xf numFmtId="3" fontId="20" fillId="26" borderId="0" xfId="62" applyNumberFormat="1" applyFont="1" applyFill="1" applyBorder="1" applyAlignment="1">
      <alignment horizontal="center"/>
    </xf>
    <xf numFmtId="3" fontId="79" fillId="26" borderId="0" xfId="62" applyNumberFormat="1" applyFont="1" applyFill="1" applyBorder="1" applyAlignment="1">
      <alignment horizontal="center"/>
    </xf>
    <xf numFmtId="1" fontId="20" fillId="25" borderId="61" xfId="0" applyNumberFormat="1" applyFont="1" applyFill="1" applyBorder="1" applyAlignment="1">
      <alignment horizontal="center"/>
    </xf>
    <xf numFmtId="3" fontId="79" fillId="25" borderId="0" xfId="62" applyNumberFormat="1" applyFont="1" applyFill="1" applyBorder="1" applyAlignment="1"/>
    <xf numFmtId="1" fontId="20" fillId="25" borderId="61" xfId="0" applyNumberFormat="1" applyFont="1" applyFill="1" applyBorder="1" applyAlignment="1">
      <alignment horizontal="right"/>
    </xf>
    <xf numFmtId="0" fontId="20" fillId="25" borderId="0" xfId="0" applyFont="1" applyFill="1" applyBorder="1" applyAlignment="1">
      <alignment horizontal="right"/>
    </xf>
    <xf numFmtId="3" fontId="12" fillId="26" borderId="0" xfId="70" applyNumberFormat="1" applyFont="1" applyFill="1" applyBorder="1"/>
    <xf numFmtId="0" fontId="85" fillId="26" borderId="0" xfId="70" applyFont="1" applyFill="1" applyBorder="1" applyAlignment="1">
      <alignment horizontal="left" vertical="center"/>
    </xf>
    <xf numFmtId="3" fontId="21" fillId="26" borderId="0" xfId="70" applyNumberFormat="1" applyFont="1" applyFill="1" applyBorder="1" applyAlignment="1">
      <alignment horizontal="right"/>
    </xf>
    <xf numFmtId="0" fontId="25" fillId="25" borderId="62" xfId="62" applyFont="1" applyFill="1" applyBorder="1" applyAlignment="1">
      <alignment vertical="top"/>
    </xf>
    <xf numFmtId="0" fontId="84" fillId="26" borderId="63" xfId="0" applyFont="1" applyFill="1" applyBorder="1" applyAlignment="1">
      <alignment horizontal="left" vertical="center" wrapText="1"/>
    </xf>
    <xf numFmtId="0" fontId="84" fillId="26" borderId="0" xfId="0" applyFont="1" applyFill="1" applyBorder="1" applyAlignment="1">
      <alignment horizontal="left" vertical="center" wrapText="1"/>
    </xf>
    <xf numFmtId="1" fontId="20" fillId="26" borderId="61" xfId="0" applyNumberFormat="1" applyFont="1" applyFill="1" applyBorder="1" applyAlignment="1">
      <alignment horizontal="right"/>
    </xf>
    <xf numFmtId="0" fontId="20" fillId="26" borderId="0" xfId="0" applyFont="1" applyFill="1" applyBorder="1" applyAlignment="1">
      <alignment horizontal="right"/>
    </xf>
    <xf numFmtId="0" fontId="79" fillId="26" borderId="0" xfId="62" applyFont="1" applyFill="1"/>
    <xf numFmtId="0" fontId="94" fillId="25" borderId="24" xfId="62" applyFont="1" applyFill="1" applyBorder="1" applyAlignment="1">
      <alignment horizontal="left" vertical="center" indent="1"/>
    </xf>
    <xf numFmtId="0" fontId="105" fillId="25" borderId="26" xfId="62" applyFont="1" applyFill="1" applyBorder="1" applyAlignment="1">
      <alignment vertical="center"/>
    </xf>
    <xf numFmtId="0" fontId="105" fillId="25" borderId="25" xfId="62" applyFont="1" applyFill="1" applyBorder="1" applyAlignment="1">
      <alignment vertical="center"/>
    </xf>
    <xf numFmtId="3" fontId="21" fillId="25" borderId="0" xfId="62" applyNumberFormat="1" applyFont="1" applyFill="1" applyBorder="1" applyAlignment="1">
      <alignment horizontal="center"/>
    </xf>
    <xf numFmtId="3" fontId="21" fillId="25" borderId="0" xfId="62" applyNumberFormat="1" applyFont="1" applyFill="1" applyBorder="1" applyAlignment="1">
      <alignment horizontal="right"/>
    </xf>
    <xf numFmtId="3" fontId="21" fillId="26" borderId="0" xfId="62" applyNumberFormat="1" applyFont="1" applyFill="1" applyBorder="1" applyAlignment="1"/>
    <xf numFmtId="3" fontId="21" fillId="26" borderId="0" xfId="62" applyNumberFormat="1" applyFont="1" applyFill="1" applyBorder="1" applyAlignment="1">
      <alignment horizontal="center"/>
    </xf>
    <xf numFmtId="3" fontId="21" fillId="26" borderId="0" xfId="62" applyNumberFormat="1" applyFont="1" applyFill="1" applyBorder="1" applyAlignment="1">
      <alignment horizontal="right"/>
    </xf>
    <xf numFmtId="3" fontId="21" fillId="25" borderId="0" xfId="62" applyNumberFormat="1" applyFont="1" applyFill="1" applyBorder="1" applyAlignment="1"/>
    <xf numFmtId="0" fontId="21" fillId="25" borderId="0" xfId="70" applyNumberFormat="1" applyFont="1" applyFill="1" applyBorder="1" applyAlignment="1">
      <alignment horizontal="right"/>
    </xf>
    <xf numFmtId="0" fontId="11" fillId="26" borderId="0" xfId="62" applyFill="1" applyBorder="1" applyAlignment="1">
      <alignment vertical="center"/>
    </xf>
    <xf numFmtId="0" fontId="11" fillId="25" borderId="19" xfId="62" applyFill="1" applyBorder="1" applyAlignment="1">
      <alignment vertical="center"/>
    </xf>
    <xf numFmtId="0" fontId="11" fillId="0" borderId="0" xfId="62" applyFill="1" applyBorder="1" applyAlignment="1">
      <alignment vertical="center"/>
    </xf>
    <xf numFmtId="0" fontId="65" fillId="25" borderId="0" xfId="62" applyFont="1" applyFill="1" applyAlignment="1">
      <alignment vertical="center"/>
    </xf>
    <xf numFmtId="0" fontId="20" fillId="25" borderId="0" xfId="62" applyFont="1" applyFill="1" applyBorder="1" applyAlignment="1">
      <alignment horizontal="left" vertical="center"/>
    </xf>
    <xf numFmtId="0" fontId="20" fillId="25" borderId="0" xfId="62" applyFont="1" applyFill="1" applyBorder="1" applyAlignment="1">
      <alignment horizontal="justify" vertical="center"/>
    </xf>
    <xf numFmtId="3" fontId="21" fillId="25" borderId="0" xfId="62" applyNumberFormat="1" applyFont="1" applyFill="1" applyBorder="1" applyAlignment="1">
      <alignment vertical="center"/>
    </xf>
    <xf numFmtId="0" fontId="20" fillId="25" borderId="0" xfId="62" applyFont="1" applyFill="1" applyBorder="1" applyAlignment="1">
      <alignment horizontal="left"/>
    </xf>
    <xf numFmtId="3" fontId="21" fillId="25" borderId="0" xfId="62" applyNumberFormat="1" applyFont="1" applyFill="1" applyBorder="1" applyAlignment="1">
      <alignment horizontal="center" vertical="center"/>
    </xf>
    <xf numFmtId="3" fontId="21" fillId="25" borderId="0" xfId="62" applyNumberFormat="1" applyFont="1" applyFill="1" applyBorder="1" applyAlignment="1">
      <alignment horizontal="right" vertical="center"/>
    </xf>
    <xf numFmtId="3" fontId="21" fillId="26" borderId="0" xfId="62" applyNumberFormat="1" applyFont="1" applyFill="1" applyBorder="1" applyAlignment="1">
      <alignment vertical="center"/>
    </xf>
    <xf numFmtId="3" fontId="21" fillId="26" borderId="0" xfId="62" applyNumberFormat="1" applyFont="1" applyFill="1" applyBorder="1" applyAlignment="1">
      <alignment horizontal="center" vertical="center"/>
    </xf>
    <xf numFmtId="3" fontId="21" fillId="26" borderId="0" xfId="62" applyNumberFormat="1" applyFont="1" applyFill="1" applyBorder="1" applyAlignment="1">
      <alignment horizontal="right" vertical="center"/>
    </xf>
    <xf numFmtId="165" fontId="21" fillId="27" borderId="20" xfId="40" applyNumberFormat="1" applyFont="1" applyFill="1" applyBorder="1" applyAlignment="1">
      <alignment horizontal="center" readingOrder="1"/>
    </xf>
    <xf numFmtId="165" fontId="21" fillId="27" borderId="0" xfId="40" applyNumberFormat="1" applyFont="1" applyFill="1" applyBorder="1" applyAlignment="1">
      <alignment horizontal="center" readingOrder="1"/>
    </xf>
    <xf numFmtId="0" fontId="79" fillId="25" borderId="0" xfId="70" applyFont="1" applyFill="1" applyBorder="1" applyAlignment="1">
      <alignment horizontal="left"/>
    </xf>
    <xf numFmtId="0" fontId="79" fillId="26" borderId="0" xfId="70" applyFont="1" applyFill="1" applyBorder="1" applyAlignment="1">
      <alignment horizontal="left"/>
    </xf>
    <xf numFmtId="0" fontId="20" fillId="25" borderId="0" xfId="70" applyFont="1" applyFill="1" applyBorder="1" applyAlignment="1">
      <alignment horizontal="left"/>
    </xf>
    <xf numFmtId="0" fontId="18" fillId="25" borderId="22" xfId="70" applyFont="1" applyFill="1" applyBorder="1" applyAlignment="1">
      <alignment horizontal="left"/>
    </xf>
    <xf numFmtId="0" fontId="25" fillId="24" borderId="0" xfId="40" applyFont="1" applyFill="1" applyBorder="1" applyAlignment="1" applyProtection="1">
      <alignment horizontal="left"/>
    </xf>
    <xf numFmtId="49" fontId="20" fillId="25" borderId="12" xfId="62" applyNumberFormat="1" applyFont="1" applyFill="1" applyBorder="1" applyAlignment="1">
      <alignment horizontal="center" vertical="center" wrapText="1"/>
    </xf>
    <xf numFmtId="0" fontId="20" fillId="25" borderId="0" xfId="70" applyFont="1" applyFill="1" applyBorder="1" applyAlignment="1">
      <alignment horizontal="left"/>
    </xf>
    <xf numFmtId="0" fontId="20" fillId="25" borderId="12" xfId="70" applyFont="1" applyFill="1" applyBorder="1" applyAlignment="1">
      <alignment horizontal="center"/>
    </xf>
    <xf numFmtId="0" fontId="56" fillId="25" borderId="0" xfId="70" applyFont="1" applyFill="1" applyAlignment="1">
      <alignment vertical="center"/>
    </xf>
    <xf numFmtId="0" fontId="56" fillId="25" borderId="20" xfId="70" applyFont="1" applyFill="1" applyBorder="1" applyAlignment="1">
      <alignment vertical="center"/>
    </xf>
    <xf numFmtId="0" fontId="15" fillId="25" borderId="0" xfId="70" applyFont="1" applyFill="1" applyBorder="1" applyAlignment="1">
      <alignment vertical="center"/>
    </xf>
    <xf numFmtId="0" fontId="56" fillId="25" borderId="0" xfId="70" applyFont="1" applyFill="1" applyBorder="1" applyAlignment="1">
      <alignment vertical="center"/>
    </xf>
    <xf numFmtId="0" fontId="56" fillId="0" borderId="0" xfId="70" applyFont="1" applyAlignment="1">
      <alignment vertical="center"/>
    </xf>
    <xf numFmtId="1" fontId="89" fillId="26" borderId="0" xfId="70" applyNumberFormat="1" applyFont="1" applyFill="1" applyBorder="1" applyAlignment="1">
      <alignment horizontal="right" vertical="center"/>
    </xf>
    <xf numFmtId="0" fontId="22" fillId="0" borderId="0" xfId="70" applyFont="1" applyAlignment="1"/>
    <xf numFmtId="0" fontId="11" fillId="0" borderId="0" xfId="219" applyFont="1"/>
    <xf numFmtId="0" fontId="20" fillId="25" borderId="0" xfId="0" applyFont="1" applyFill="1" applyBorder="1" applyAlignment="1">
      <alignment horizontal="center"/>
    </xf>
    <xf numFmtId="0" fontId="62" fillId="26" borderId="0" xfId="62" applyFont="1" applyFill="1" applyBorder="1"/>
    <xf numFmtId="0" fontId="20" fillId="26" borderId="51" xfId="70" applyFont="1" applyFill="1" applyBorder="1" applyAlignment="1"/>
    <xf numFmtId="167" fontId="21" fillId="27" borderId="66" xfId="40" applyNumberFormat="1" applyFont="1" applyFill="1" applyBorder="1" applyAlignment="1">
      <alignment horizontal="right" wrapText="1" indent="1"/>
    </xf>
    <xf numFmtId="167" fontId="79" fillId="27" borderId="67" xfId="40" applyNumberFormat="1" applyFont="1" applyFill="1" applyBorder="1" applyAlignment="1">
      <alignment horizontal="right" wrapText="1" indent="1"/>
    </xf>
    <xf numFmtId="167" fontId="21" fillId="27" borderId="67" xfId="40" applyNumberFormat="1" applyFont="1" applyFill="1" applyBorder="1" applyAlignment="1">
      <alignment horizontal="right" wrapText="1" indent="1"/>
    </xf>
    <xf numFmtId="167" fontId="21" fillId="27" borderId="67" xfId="40" applyNumberFormat="1" applyFont="1" applyFill="1" applyBorder="1" applyAlignment="1">
      <alignment horizontal="center" wrapText="1"/>
    </xf>
    <xf numFmtId="166" fontId="79" fillId="27" borderId="67" xfId="58" applyNumberFormat="1" applyFont="1" applyFill="1" applyBorder="1" applyAlignment="1">
      <alignment horizontal="right" wrapText="1" indent="1"/>
    </xf>
    <xf numFmtId="166" fontId="21" fillId="27" borderId="67" xfId="40" applyNumberFormat="1" applyFont="1" applyFill="1" applyBorder="1" applyAlignment="1">
      <alignment horizontal="right" wrapText="1" indent="1"/>
    </xf>
    <xf numFmtId="2" fontId="21" fillId="27" borderId="67" xfId="40" applyNumberFormat="1" applyFont="1" applyFill="1" applyBorder="1" applyAlignment="1">
      <alignment horizontal="right" wrapText="1" indent="1"/>
    </xf>
    <xf numFmtId="167" fontId="79" fillId="27" borderId="66" xfId="40" applyNumberFormat="1" applyFont="1" applyFill="1" applyBorder="1" applyAlignment="1">
      <alignment horizontal="right" wrapText="1" indent="1"/>
    </xf>
    <xf numFmtId="1" fontId="76" fillId="0" borderId="0" xfId="70" applyNumberFormat="1" applyFont="1"/>
    <xf numFmtId="0" fontId="26" fillId="25" borderId="0" xfId="0" applyFont="1" applyFill="1" applyBorder="1" applyAlignment="1"/>
    <xf numFmtId="165" fontId="21" fillId="24" borderId="0" xfId="40" applyNumberFormat="1" applyFont="1" applyFill="1" applyBorder="1" applyAlignment="1">
      <alignment wrapText="1"/>
    </xf>
    <xf numFmtId="0" fontId="21" fillId="25" borderId="0" xfId="0" applyFont="1" applyFill="1" applyBorder="1" applyAlignment="1">
      <alignment horizontal="left" indent="4"/>
    </xf>
    <xf numFmtId="0" fontId="21" fillId="26" borderId="0" xfId="0" applyFont="1" applyFill="1" applyBorder="1"/>
    <xf numFmtId="0" fontId="20" fillId="25" borderId="0" xfId="0" applyFont="1" applyFill="1" applyBorder="1" applyAlignment="1"/>
    <xf numFmtId="0" fontId="20" fillId="25" borderId="0" xfId="0" applyFont="1" applyFill="1" applyBorder="1" applyAlignment="1">
      <alignment horizontal="center"/>
    </xf>
    <xf numFmtId="0" fontId="19" fillId="25" borderId="0" xfId="0" applyFont="1" applyFill="1" applyBorder="1"/>
    <xf numFmtId="0" fontId="23" fillId="29" borderId="20" xfId="62" applyFont="1" applyFill="1" applyBorder="1" applyAlignment="1" applyProtection="1">
      <alignment horizontal="center" vertical="center"/>
    </xf>
    <xf numFmtId="0" fontId="100" fillId="34" borderId="0" xfId="68" applyFill="1" applyAlignment="1" applyProtection="1"/>
    <xf numFmtId="174" fontId="21" fillId="35" borderId="0" xfId="62" applyNumberFormat="1" applyFont="1" applyFill="1" applyAlignment="1">
      <alignment horizontal="right" vertical="center" wrapText="1"/>
    </xf>
    <xf numFmtId="167" fontId="79" fillId="26" borderId="10" xfId="0" applyNumberFormat="1" applyFont="1" applyFill="1" applyBorder="1" applyAlignment="1">
      <alignment horizontal="right" vertical="center" indent="2"/>
    </xf>
    <xf numFmtId="167" fontId="12" fillId="26" borderId="0" xfId="0" applyNumberFormat="1" applyFont="1" applyFill="1" applyBorder="1" applyAlignment="1">
      <alignment horizontal="right" indent="2"/>
    </xf>
    <xf numFmtId="166" fontId="79" fillId="26" borderId="10" xfId="0" applyNumberFormat="1" applyFont="1" applyFill="1" applyBorder="1" applyAlignment="1">
      <alignment horizontal="right" vertical="center" indent="2"/>
    </xf>
    <xf numFmtId="166" fontId="12" fillId="26" borderId="0" xfId="0" applyNumberFormat="1" applyFont="1" applyFill="1" applyBorder="1" applyAlignment="1">
      <alignment horizontal="right" indent="2"/>
    </xf>
    <xf numFmtId="0" fontId="96" fillId="31" borderId="0" xfId="62" applyFont="1" applyFill="1" applyBorder="1" applyAlignment="1">
      <alignment wrapText="1"/>
    </xf>
    <xf numFmtId="0" fontId="20" fillId="25" borderId="0" xfId="70" applyFont="1" applyFill="1" applyBorder="1" applyAlignment="1">
      <alignment horizontal="left"/>
    </xf>
    <xf numFmtId="0" fontId="22" fillId="25" borderId="0" xfId="70" applyFont="1" applyFill="1" applyAlignment="1"/>
    <xf numFmtId="0" fontId="22" fillId="25" borderId="20" xfId="70" applyFont="1" applyFill="1" applyBorder="1" applyAlignment="1"/>
    <xf numFmtId="0" fontId="22" fillId="25" borderId="0" xfId="70" applyFont="1" applyFill="1" applyBorder="1" applyAlignment="1"/>
    <xf numFmtId="0" fontId="79" fillId="25" borderId="0" xfId="70" applyFont="1" applyFill="1" applyBorder="1" applyAlignment="1">
      <alignment horizontal="left"/>
    </xf>
    <xf numFmtId="0" fontId="18" fillId="25" borderId="22" xfId="70" applyFont="1" applyFill="1" applyBorder="1" applyAlignment="1">
      <alignment horizontal="left"/>
    </xf>
    <xf numFmtId="3" fontId="121" fillId="26" borderId="0" xfId="70" applyNumberFormat="1" applyFont="1" applyFill="1" applyBorder="1" applyAlignment="1">
      <alignment horizontal="right"/>
    </xf>
    <xf numFmtId="1" fontId="121" fillId="26" borderId="0" xfId="70" applyNumberFormat="1" applyFont="1" applyFill="1" applyBorder="1" applyAlignment="1">
      <alignment horizontal="right"/>
    </xf>
    <xf numFmtId="0" fontId="122" fillId="26" borderId="0" xfId="70" applyFont="1" applyFill="1"/>
    <xf numFmtId="2" fontId="123" fillId="26" borderId="0" xfId="70" applyNumberFormat="1" applyFont="1" applyFill="1" applyBorder="1" applyAlignment="1">
      <alignment horizontal="center"/>
    </xf>
    <xf numFmtId="0" fontId="122" fillId="26" borderId="0" xfId="70" applyFont="1" applyFill="1" applyBorder="1"/>
    <xf numFmtId="0" fontId="20" fillId="26" borderId="11" xfId="70" applyFont="1" applyFill="1" applyBorder="1" applyAlignment="1">
      <alignment horizontal="center"/>
    </xf>
    <xf numFmtId="173" fontId="12" fillId="25" borderId="0" xfId="70" applyNumberFormat="1" applyFont="1" applyFill="1" applyBorder="1" applyAlignment="1">
      <alignment horizontal="left"/>
    </xf>
    <xf numFmtId="0" fontId="20" fillId="25" borderId="18" xfId="70" applyFont="1" applyFill="1" applyBorder="1" applyAlignment="1">
      <alignment horizontal="left"/>
    </xf>
    <xf numFmtId="0" fontId="18" fillId="25" borderId="23" xfId="70" applyFont="1" applyFill="1" applyBorder="1" applyAlignment="1">
      <alignment horizontal="left"/>
    </xf>
    <xf numFmtId="0" fontId="18" fillId="25" borderId="0" xfId="70" applyFont="1" applyFill="1" applyBorder="1" applyAlignment="1">
      <alignment horizontal="left"/>
    </xf>
    <xf numFmtId="0" fontId="20" fillId="25" borderId="49" xfId="70" applyFont="1" applyFill="1" applyBorder="1" applyAlignment="1">
      <alignment horizontal="center" vertical="center" wrapText="1"/>
    </xf>
    <xf numFmtId="0" fontId="79" fillId="25" borderId="0" xfId="78" applyFont="1" applyFill="1" applyBorder="1" applyAlignment="1">
      <alignment horizontal="left" vertical="center"/>
    </xf>
    <xf numFmtId="171" fontId="79" fillId="26" borderId="49" xfId="70" applyNumberFormat="1" applyFont="1" applyFill="1" applyBorder="1" applyAlignment="1">
      <alignment horizontal="right" vertical="center" wrapText="1"/>
    </xf>
    <xf numFmtId="166" fontId="79" fillId="26" borderId="49" xfId="70" applyNumberFormat="1" applyFont="1" applyFill="1" applyBorder="1" applyAlignment="1">
      <alignment horizontal="right" vertical="center" wrapText="1" indent="2"/>
    </xf>
    <xf numFmtId="3" fontId="79" fillId="26" borderId="0" xfId="70" applyNumberFormat="1" applyFont="1" applyFill="1" applyBorder="1" applyAlignment="1">
      <alignment horizontal="right" vertical="center" wrapText="1"/>
    </xf>
    <xf numFmtId="167" fontId="79" fillId="25" borderId="0" xfId="70" applyNumberFormat="1" applyFont="1" applyFill="1" applyBorder="1" applyAlignment="1">
      <alignment horizontal="right" vertical="center" wrapText="1" indent="2"/>
    </xf>
    <xf numFmtId="0" fontId="12" fillId="0" borderId="0" xfId="70" applyFont="1" applyFill="1" applyAlignment="1">
      <alignment vertical="center"/>
    </xf>
    <xf numFmtId="0" fontId="12" fillId="0" borderId="0" xfId="70" applyFont="1" applyFill="1" applyAlignment="1">
      <alignment vertical="top"/>
    </xf>
    <xf numFmtId="0" fontId="11" fillId="0" borderId="0" xfId="70" applyFill="1" applyBorder="1"/>
    <xf numFmtId="0" fontId="22" fillId="0" borderId="0" xfId="70" applyFont="1" applyFill="1" applyBorder="1"/>
    <xf numFmtId="0" fontId="21" fillId="0" borderId="0" xfId="70" applyFont="1" applyFill="1" applyBorder="1" applyAlignment="1"/>
    <xf numFmtId="49" fontId="21" fillId="0" borderId="0" xfId="70" applyNumberFormat="1" applyFont="1" applyFill="1" applyBorder="1" applyAlignment="1">
      <alignment horizontal="right"/>
    </xf>
    <xf numFmtId="0" fontId="25" fillId="0" borderId="0" xfId="70" applyFont="1" applyFill="1" applyBorder="1" applyAlignment="1">
      <alignment horizontal="right"/>
    </xf>
    <xf numFmtId="0" fontId="125" fillId="25" borderId="0" xfId="68" applyNumberFormat="1" applyFont="1" applyFill="1" applyBorder="1" applyAlignment="1" applyProtection="1">
      <alignment vertical="justify" wrapText="1"/>
      <protection locked="0"/>
    </xf>
    <xf numFmtId="0" fontId="18" fillId="0" borderId="0" xfId="70" applyFont="1" applyAlignment="1">
      <alignment horizontal="left"/>
    </xf>
    <xf numFmtId="2" fontId="79" fillId="24" borderId="0" xfId="40" applyNumberFormat="1" applyFont="1" applyFill="1" applyBorder="1" applyAlignment="1">
      <alignment horizontal="center" vertical="center" wrapText="1"/>
    </xf>
    <xf numFmtId="0" fontId="32" fillId="25" borderId="0" xfId="62" applyFont="1" applyFill="1" applyBorder="1" applyAlignment="1">
      <alignment horizontal="left" indent="1"/>
    </xf>
    <xf numFmtId="167" fontId="11" fillId="0" borderId="0" xfId="62" applyNumberFormat="1"/>
    <xf numFmtId="0" fontId="126" fillId="0" borderId="0" xfId="0" applyFont="1"/>
    <xf numFmtId="0" fontId="20" fillId="26" borderId="13" xfId="62" applyFont="1" applyFill="1" applyBorder="1" applyAlignment="1">
      <alignment horizontal="center" vertical="center"/>
    </xf>
    <xf numFmtId="49" fontId="59" fillId="27" borderId="0" xfId="40" applyNumberFormat="1" applyFont="1" applyFill="1" applyBorder="1" applyAlignment="1">
      <alignment horizontal="center" vertical="center" readingOrder="1"/>
    </xf>
    <xf numFmtId="0" fontId="120" fillId="24" borderId="0" xfId="40" applyFont="1" applyFill="1" applyBorder="1" applyAlignment="1">
      <alignment horizontal="left" vertical="center" indent="1"/>
    </xf>
    <xf numFmtId="0" fontId="47" fillId="25" borderId="0" xfId="62" applyFont="1" applyFill="1" applyBorder="1"/>
    <xf numFmtId="3" fontId="47" fillId="26" borderId="0" xfId="70" applyNumberFormat="1" applyFont="1" applyFill="1" applyBorder="1" applyAlignment="1">
      <alignment horizontal="right"/>
    </xf>
    <xf numFmtId="3" fontId="47" fillId="27" borderId="0" xfId="40" applyNumberFormat="1" applyFont="1" applyFill="1" applyBorder="1" applyAlignment="1">
      <alignment horizontal="right" wrapText="1"/>
    </xf>
    <xf numFmtId="0" fontId="128" fillId="26" borderId="0" xfId="70" applyFont="1" applyFill="1" applyBorder="1" applyAlignment="1">
      <alignment horizontal="left"/>
    </xf>
    <xf numFmtId="0" fontId="120" fillId="24" borderId="0" xfId="40" applyFont="1" applyFill="1" applyBorder="1" applyAlignment="1">
      <alignment horizontal="left" indent="1"/>
    </xf>
    <xf numFmtId="0" fontId="129" fillId="25" borderId="19" xfId="70" applyFont="1" applyFill="1" applyBorder="1"/>
    <xf numFmtId="0" fontId="121" fillId="27" borderId="0" xfId="40" applyFont="1" applyFill="1" applyBorder="1" applyAlignment="1"/>
    <xf numFmtId="0" fontId="47" fillId="0" borderId="0" xfId="70" applyFont="1"/>
    <xf numFmtId="0" fontId="57" fillId="25" borderId="0" xfId="70" applyFont="1" applyFill="1" applyBorder="1" applyAlignment="1">
      <alignment vertical="center"/>
    </xf>
    <xf numFmtId="0" fontId="122" fillId="25" borderId="0" xfId="70" applyFont="1" applyFill="1" applyBorder="1"/>
    <xf numFmtId="0" fontId="120" fillId="25" borderId="0" xfId="70" applyFont="1" applyFill="1" applyBorder="1"/>
    <xf numFmtId="3" fontId="120" fillId="27" borderId="0" xfId="40" applyNumberFormat="1" applyFont="1" applyFill="1" applyBorder="1" applyAlignment="1">
      <alignment horizontal="right" wrapText="1"/>
    </xf>
    <xf numFmtId="0" fontId="47" fillId="25" borderId="0" xfId="70" applyFont="1" applyFill="1" applyBorder="1" applyAlignment="1">
      <alignment horizontal="left" indent="2"/>
    </xf>
    <xf numFmtId="3" fontId="47" fillId="26" borderId="0" xfId="70" applyNumberFormat="1" applyFont="1" applyFill="1"/>
    <xf numFmtId="0" fontId="122" fillId="25" borderId="0" xfId="70" applyFont="1" applyFill="1" applyBorder="1" applyAlignment="1">
      <alignment vertical="center"/>
    </xf>
    <xf numFmtId="0" fontId="120" fillId="25" borderId="0" xfId="70" applyFont="1" applyFill="1" applyBorder="1" applyAlignment="1">
      <alignment vertical="center"/>
    </xf>
    <xf numFmtId="0" fontId="122" fillId="25" borderId="0" xfId="70" applyFont="1" applyFill="1" applyBorder="1" applyAlignment="1">
      <alignment vertical="top"/>
    </xf>
    <xf numFmtId="0" fontId="121" fillId="25" borderId="0" xfId="70" applyFont="1" applyFill="1" applyBorder="1" applyAlignment="1">
      <alignment horizontal="right"/>
    </xf>
    <xf numFmtId="167" fontId="79" fillId="27" borderId="76" xfId="40" applyNumberFormat="1" applyFont="1" applyFill="1" applyBorder="1" applyAlignment="1">
      <alignment horizontal="right" wrapText="1" indent="1"/>
    </xf>
    <xf numFmtId="167" fontId="21" fillId="27" borderId="76" xfId="40" applyNumberFormat="1" applyFont="1" applyFill="1" applyBorder="1" applyAlignment="1">
      <alignment horizontal="right" wrapText="1" indent="1"/>
    </xf>
    <xf numFmtId="167" fontId="21" fillId="27" borderId="66" xfId="40" applyNumberFormat="1" applyFont="1" applyFill="1" applyBorder="1" applyAlignment="1">
      <alignment horizontal="center" wrapText="1"/>
    </xf>
    <xf numFmtId="167" fontId="21" fillId="27" borderId="76" xfId="40" applyNumberFormat="1" applyFont="1" applyFill="1" applyBorder="1" applyAlignment="1">
      <alignment horizontal="center" wrapText="1"/>
    </xf>
    <xf numFmtId="177" fontId="32" fillId="27" borderId="66" xfId="220" applyNumberFormat="1" applyFont="1" applyFill="1" applyBorder="1" applyAlignment="1">
      <alignment horizontal="center" wrapText="1"/>
    </xf>
    <xf numFmtId="177" fontId="32" fillId="27" borderId="76" xfId="220" applyNumberFormat="1" applyFont="1" applyFill="1" applyBorder="1" applyAlignment="1">
      <alignment horizontal="center" wrapText="1"/>
    </xf>
    <xf numFmtId="166" fontId="79" fillId="27" borderId="66" xfId="58" applyNumberFormat="1" applyFont="1" applyFill="1" applyBorder="1" applyAlignment="1">
      <alignment horizontal="right" wrapText="1" indent="1"/>
    </xf>
    <xf numFmtId="166" fontId="79" fillId="27" borderId="76" xfId="58" applyNumberFormat="1" applyFont="1" applyFill="1" applyBorder="1" applyAlignment="1">
      <alignment horizontal="right" wrapText="1" indent="1"/>
    </xf>
    <xf numFmtId="166" fontId="21" fillId="27" borderId="66" xfId="40" applyNumberFormat="1" applyFont="1" applyFill="1" applyBorder="1" applyAlignment="1">
      <alignment horizontal="right" wrapText="1" indent="1"/>
    </xf>
    <xf numFmtId="166" fontId="21" fillId="27" borderId="76" xfId="40" applyNumberFormat="1" applyFont="1" applyFill="1" applyBorder="1" applyAlignment="1">
      <alignment horizontal="right" wrapText="1" indent="1"/>
    </xf>
    <xf numFmtId="2" fontId="21" fillId="27" borderId="66" xfId="40" applyNumberFormat="1" applyFont="1" applyFill="1" applyBorder="1" applyAlignment="1">
      <alignment horizontal="right" wrapText="1" indent="1"/>
    </xf>
    <xf numFmtId="2" fontId="21" fillId="27" borderId="76" xfId="40" applyNumberFormat="1" applyFont="1" applyFill="1" applyBorder="1" applyAlignment="1">
      <alignment horizontal="right" wrapText="1" indent="1"/>
    </xf>
    <xf numFmtId="49" fontId="20" fillId="25" borderId="57" xfId="62" applyNumberFormat="1" applyFont="1" applyFill="1" applyBorder="1" applyAlignment="1">
      <alignment horizontal="center" vertical="center" wrapText="1"/>
    </xf>
    <xf numFmtId="0" fontId="18" fillId="25" borderId="0" xfId="0" applyFont="1" applyFill="1" applyBorder="1" applyAlignment="1">
      <alignment horizontal="left"/>
    </xf>
    <xf numFmtId="0" fontId="20" fillId="25" borderId="0" xfId="70" applyFont="1" applyFill="1" applyBorder="1" applyAlignment="1">
      <alignment horizontal="left"/>
    </xf>
    <xf numFmtId="0" fontId="47" fillId="25" borderId="0" xfId="70" applyFont="1" applyFill="1" applyBorder="1" applyAlignment="1">
      <alignment horizontal="left"/>
    </xf>
    <xf numFmtId="0" fontId="51" fillId="26" borderId="0" xfId="70" applyFont="1" applyFill="1" applyBorder="1" applyAlignment="1">
      <alignment vertical="top"/>
    </xf>
    <xf numFmtId="177" fontId="32" fillId="27" borderId="0" xfId="220" applyNumberFormat="1" applyFont="1" applyFill="1" applyBorder="1" applyAlignment="1">
      <alignment horizontal="center" wrapText="1"/>
    </xf>
    <xf numFmtId="0" fontId="20" fillId="25" borderId="10" xfId="62" applyFont="1" applyFill="1" applyBorder="1" applyAlignment="1">
      <alignment horizontal="center"/>
    </xf>
    <xf numFmtId="0" fontId="11" fillId="0" borderId="10" xfId="62" applyBorder="1"/>
    <xf numFmtId="167" fontId="133" fillId="26" borderId="0" xfId="0" applyNumberFormat="1" applyFont="1" applyFill="1" applyBorder="1" applyAlignment="1">
      <alignment horizontal="right" indent="1"/>
    </xf>
    <xf numFmtId="0" fontId="11" fillId="25" borderId="18" xfId="70" applyFill="1" applyBorder="1" applyAlignment="1">
      <alignment horizontal="center"/>
    </xf>
    <xf numFmtId="0" fontId="20" fillId="25" borderId="18" xfId="70" applyFont="1" applyFill="1" applyBorder="1" applyAlignment="1">
      <alignment horizontal="center"/>
    </xf>
    <xf numFmtId="0" fontId="18" fillId="25" borderId="0" xfId="70" applyFont="1" applyFill="1" applyBorder="1" applyAlignment="1">
      <alignment vertical="center"/>
    </xf>
    <xf numFmtId="0" fontId="92" fillId="25" borderId="0" xfId="0" applyFont="1" applyFill="1" applyBorder="1" applyAlignment="1"/>
    <xf numFmtId="0" fontId="25" fillId="24" borderId="0" xfId="40" applyFont="1" applyFill="1" applyBorder="1" applyAlignment="1">
      <alignment wrapText="1"/>
    </xf>
    <xf numFmtId="0" fontId="14" fillId="25" borderId="0" xfId="0" applyFont="1" applyFill="1" applyBorder="1"/>
    <xf numFmtId="0" fontId="18" fillId="25" borderId="22" xfId="70" applyFont="1" applyFill="1" applyBorder="1" applyAlignment="1">
      <alignment horizontal="left"/>
    </xf>
    <xf numFmtId="0" fontId="18" fillId="25" borderId="0" xfId="70" applyFont="1" applyFill="1" applyBorder="1" applyAlignment="1">
      <alignment horizontal="left"/>
    </xf>
    <xf numFmtId="0" fontId="120" fillId="24" borderId="0" xfId="66" applyFont="1" applyFill="1" applyBorder="1" applyAlignment="1">
      <alignment horizontal="left" vertical="center"/>
    </xf>
    <xf numFmtId="0" fontId="57" fillId="25" borderId="0" xfId="63" applyFont="1" applyFill="1" applyBorder="1" applyAlignment="1">
      <alignment horizontal="left" vertical="center" wrapText="1"/>
    </xf>
    <xf numFmtId="171" fontId="120" fillId="26" borderId="0" xfId="70" applyNumberFormat="1" applyFont="1" applyFill="1" applyBorder="1" applyAlignment="1">
      <alignment horizontal="right" vertical="center" wrapText="1"/>
    </xf>
    <xf numFmtId="166" fontId="120" fillId="26" borderId="0" xfId="70" applyNumberFormat="1" applyFont="1" applyFill="1" applyBorder="1" applyAlignment="1">
      <alignment horizontal="right" vertical="center" wrapText="1" indent="2"/>
    </xf>
    <xf numFmtId="3" fontId="120" fillId="26" borderId="0" xfId="70" applyNumberFormat="1" applyFont="1" applyFill="1" applyBorder="1" applyAlignment="1">
      <alignment horizontal="right" vertical="center" wrapText="1"/>
    </xf>
    <xf numFmtId="167" fontId="120" fillId="25" borderId="0" xfId="70" applyNumberFormat="1" applyFont="1" applyFill="1" applyBorder="1" applyAlignment="1">
      <alignment horizontal="right" vertical="center" wrapText="1" indent="2"/>
    </xf>
    <xf numFmtId="0" fontId="47" fillId="25" borderId="0" xfId="70" applyFont="1" applyFill="1" applyBorder="1" applyAlignment="1">
      <alignment vertical="center"/>
    </xf>
    <xf numFmtId="0" fontId="120" fillId="25" borderId="0" xfId="63" applyFont="1" applyFill="1" applyBorder="1" applyAlignment="1">
      <alignment horizontal="left" vertical="center" wrapText="1"/>
    </xf>
    <xf numFmtId="0" fontId="120" fillId="24" borderId="0" xfId="40" applyFont="1" applyFill="1" applyBorder="1" applyAlignment="1">
      <alignment horizontal="left" vertical="center"/>
    </xf>
    <xf numFmtId="4" fontId="47" fillId="25" borderId="0" xfId="63" applyNumberFormat="1" applyFont="1" applyFill="1" applyBorder="1" applyAlignment="1">
      <alignment horizontal="left" vertical="center" wrapText="1"/>
    </xf>
    <xf numFmtId="171" fontId="47" fillId="26" borderId="0" xfId="70" applyNumberFormat="1" applyFont="1" applyFill="1" applyBorder="1" applyAlignment="1">
      <alignment horizontal="right" vertical="center" wrapText="1"/>
    </xf>
    <xf numFmtId="166" fontId="47" fillId="26" borderId="0" xfId="70" applyNumberFormat="1" applyFont="1" applyFill="1" applyBorder="1" applyAlignment="1">
      <alignment horizontal="right" vertical="center" wrapText="1" indent="2"/>
    </xf>
    <xf numFmtId="3" fontId="47" fillId="26" borderId="0" xfId="70" applyNumberFormat="1" applyFont="1" applyFill="1" applyBorder="1" applyAlignment="1">
      <alignment horizontal="right" vertical="center" wrapText="1"/>
    </xf>
    <xf numFmtId="167" fontId="47" fillId="25" borderId="0" xfId="70" applyNumberFormat="1" applyFont="1" applyFill="1" applyBorder="1" applyAlignment="1">
      <alignment horizontal="right" vertical="center" wrapText="1" indent="2"/>
    </xf>
    <xf numFmtId="4" fontId="47" fillId="26" borderId="0" xfId="63" applyNumberFormat="1" applyFont="1" applyFill="1" applyBorder="1" applyAlignment="1">
      <alignment horizontal="left" vertical="center" wrapText="1"/>
    </xf>
    <xf numFmtId="171" fontId="120" fillId="26" borderId="0" xfId="70" applyNumberFormat="1" applyFont="1" applyFill="1" applyBorder="1" applyAlignment="1">
      <alignment horizontal="right" vertical="center"/>
    </xf>
    <xf numFmtId="166" fontId="120" fillId="26" borderId="0" xfId="70" applyNumberFormat="1" applyFont="1" applyFill="1" applyBorder="1" applyAlignment="1">
      <alignment horizontal="right" vertical="center" indent="2"/>
    </xf>
    <xf numFmtId="0" fontId="120" fillId="27" borderId="0" xfId="66" applyFont="1" applyFill="1" applyBorder="1" applyAlignment="1">
      <alignment horizontal="left" vertical="center"/>
    </xf>
    <xf numFmtId="0" fontId="120" fillId="27" borderId="0" xfId="40" applyFont="1" applyFill="1" applyBorder="1" applyAlignment="1">
      <alignment vertical="center"/>
    </xf>
    <xf numFmtId="171" fontId="47" fillId="26" borderId="0" xfId="70" applyNumberFormat="1" applyFont="1" applyFill="1" applyBorder="1" applyAlignment="1">
      <alignment horizontal="right" vertical="center"/>
    </xf>
    <xf numFmtId="166" fontId="47" fillId="26" borderId="0" xfId="70" applyNumberFormat="1" applyFont="1" applyFill="1" applyBorder="1" applyAlignment="1">
      <alignment horizontal="right" vertical="center" indent="2"/>
    </xf>
    <xf numFmtId="0" fontId="47" fillId="26" borderId="0" xfId="70" applyFont="1" applyFill="1" applyAlignment="1">
      <alignment vertical="center" wrapText="1"/>
    </xf>
    <xf numFmtId="0" fontId="47" fillId="26" borderId="0" xfId="70" applyFont="1" applyFill="1" applyBorder="1" applyAlignment="1">
      <alignment vertical="center" wrapText="1"/>
    </xf>
    <xf numFmtId="0" fontId="47" fillId="26" borderId="0" xfId="63" applyFont="1" applyFill="1" applyBorder="1" applyAlignment="1">
      <alignment horizontal="left" vertical="center" wrapText="1"/>
    </xf>
    <xf numFmtId="0" fontId="47" fillId="26" borderId="0" xfId="70" quotePrefix="1" applyFont="1" applyFill="1" applyBorder="1" applyAlignment="1">
      <alignment vertical="center" wrapText="1"/>
    </xf>
    <xf numFmtId="0" fontId="47" fillId="25" borderId="0" xfId="70" quotePrefix="1" applyFont="1" applyFill="1" applyBorder="1" applyAlignment="1">
      <alignment vertical="center" wrapText="1"/>
    </xf>
    <xf numFmtId="0" fontId="47" fillId="25" borderId="0" xfId="70" applyFont="1" applyFill="1" applyBorder="1" applyAlignment="1">
      <alignment vertical="center" wrapText="1"/>
    </xf>
    <xf numFmtId="0" fontId="122" fillId="0" borderId="0" xfId="70" applyFont="1"/>
    <xf numFmtId="0" fontId="120" fillId="26" borderId="0" xfId="70" applyFont="1" applyFill="1" applyBorder="1" applyAlignment="1">
      <alignment horizontal="right" vertical="center"/>
    </xf>
    <xf numFmtId="0" fontId="57" fillId="25" borderId="0" xfId="70" applyFont="1" applyFill="1" applyBorder="1" applyAlignment="1">
      <alignment vertical="top"/>
    </xf>
    <xf numFmtId="0" fontId="47" fillId="25" borderId="0" xfId="70" applyFont="1" applyFill="1" applyBorder="1" applyAlignment="1">
      <alignment vertical="top"/>
    </xf>
    <xf numFmtId="1" fontId="47" fillId="25" borderId="0" xfId="70" applyNumberFormat="1" applyFont="1" applyFill="1" applyBorder="1" applyAlignment="1">
      <alignment vertical="top"/>
    </xf>
    <xf numFmtId="0" fontId="122" fillId="25" borderId="0" xfId="70" applyNumberFormat="1" applyFont="1" applyFill="1" applyBorder="1" applyAlignment="1">
      <alignment vertical="top"/>
    </xf>
    <xf numFmtId="0" fontId="122" fillId="26" borderId="32" xfId="62" applyFont="1" applyFill="1" applyBorder="1" applyAlignment="1">
      <alignment vertical="center"/>
    </xf>
    <xf numFmtId="0" fontId="127" fillId="26" borderId="31" xfId="62" applyFont="1" applyFill="1" applyBorder="1" applyAlignment="1">
      <alignment vertical="center"/>
    </xf>
    <xf numFmtId="0" fontId="79" fillId="25" borderId="0" xfId="62" applyFont="1" applyFill="1" applyBorder="1" applyAlignment="1">
      <alignment vertical="center"/>
    </xf>
    <xf numFmtId="0" fontId="20" fillId="25" borderId="12" xfId="0" applyFont="1" applyFill="1" applyBorder="1" applyAlignment="1">
      <alignment horizontal="center"/>
    </xf>
    <xf numFmtId="177" fontId="32" fillId="27" borderId="67" xfId="220" applyNumberFormat="1" applyFont="1" applyFill="1" applyBorder="1" applyAlignment="1">
      <alignment horizontal="center" wrapText="1"/>
    </xf>
    <xf numFmtId="0" fontId="11" fillId="0" borderId="0" xfId="62" applyAlignment="1">
      <alignment horizontal="right" vertical="center"/>
    </xf>
    <xf numFmtId="0" fontId="79" fillId="25" borderId="0" xfId="0" applyFont="1" applyFill="1" applyBorder="1" applyAlignment="1">
      <alignment horizontal="left"/>
    </xf>
    <xf numFmtId="0" fontId="14" fillId="25" borderId="0" xfId="0" applyFont="1" applyFill="1" applyBorder="1"/>
    <xf numFmtId="0" fontId="20" fillId="26" borderId="11" xfId="0" applyFont="1" applyFill="1" applyBorder="1" applyAlignment="1">
      <alignment horizontal="center"/>
    </xf>
    <xf numFmtId="0" fontId="20" fillId="26" borderId="13" xfId="62" applyFont="1" applyFill="1" applyBorder="1" applyAlignment="1">
      <alignment horizontal="center" vertical="center"/>
    </xf>
    <xf numFmtId="0" fontId="20" fillId="25" borderId="12" xfId="62" applyFont="1" applyFill="1" applyBorder="1" applyAlignment="1">
      <alignment horizontal="center"/>
    </xf>
    <xf numFmtId="166" fontId="12" fillId="26" borderId="0" xfId="0" applyNumberFormat="1" applyFont="1" applyFill="1" applyBorder="1" applyAlignment="1">
      <alignment horizontal="right" indent="1"/>
    </xf>
    <xf numFmtId="167" fontId="137" fillId="26" borderId="0" xfId="62" applyNumberFormat="1" applyFont="1" applyFill="1" applyBorder="1" applyAlignment="1">
      <alignment horizontal="right" indent="1"/>
    </xf>
    <xf numFmtId="167" fontId="137" fillId="26" borderId="10" xfId="62" applyNumberFormat="1" applyFont="1" applyFill="1" applyBorder="1" applyAlignment="1">
      <alignment horizontal="right" indent="1"/>
    </xf>
    <xf numFmtId="0" fontId="20" fillId="25" borderId="18" xfId="70" applyFont="1" applyFill="1" applyBorder="1" applyAlignment="1">
      <alignment horizontal="right"/>
    </xf>
    <xf numFmtId="3" fontId="87" fillId="26" borderId="0" xfId="70" applyNumberFormat="1" applyFont="1" applyFill="1" applyBorder="1" applyAlignment="1">
      <alignment horizontal="left"/>
    </xf>
    <xf numFmtId="3" fontId="120" fillId="27" borderId="0" xfId="40" applyNumberFormat="1" applyFont="1" applyFill="1" applyBorder="1" applyAlignment="1">
      <alignment vertical="center" wrapText="1"/>
    </xf>
    <xf numFmtId="3" fontId="131" fillId="26" borderId="0" xfId="70" applyNumberFormat="1" applyFont="1" applyFill="1" applyBorder="1" applyAlignment="1">
      <alignment horizontal="right"/>
    </xf>
    <xf numFmtId="3" fontId="17" fillId="25" borderId="0" xfId="70" applyNumberFormat="1" applyFont="1" applyFill="1" applyBorder="1" applyAlignment="1">
      <alignment horizontal="right"/>
    </xf>
    <xf numFmtId="3" fontId="12" fillId="25" borderId="0" xfId="70" applyNumberFormat="1" applyFont="1" applyFill="1" applyBorder="1" applyAlignment="1">
      <alignment horizontal="right"/>
    </xf>
    <xf numFmtId="3" fontId="17" fillId="26" borderId="0" xfId="70" applyNumberFormat="1" applyFont="1" applyFill="1" applyBorder="1" applyAlignment="1">
      <alignment horizontal="right" vertical="center"/>
    </xf>
    <xf numFmtId="3" fontId="12" fillId="26" borderId="0" xfId="70" applyNumberFormat="1" applyFont="1" applyFill="1" applyBorder="1" applyAlignment="1">
      <alignment horizontal="right" vertical="center"/>
    </xf>
    <xf numFmtId="3" fontId="17" fillId="26" borderId="0" xfId="70" applyNumberFormat="1" applyFont="1" applyFill="1" applyBorder="1" applyAlignment="1">
      <alignment horizontal="right"/>
    </xf>
    <xf numFmtId="3" fontId="12" fillId="26" borderId="0" xfId="70" applyNumberFormat="1" applyFont="1" applyFill="1" applyBorder="1" applyAlignment="1">
      <alignment horizontal="right"/>
    </xf>
    <xf numFmtId="165" fontId="119" fillId="36" borderId="0" xfId="40" applyNumberFormat="1" applyFont="1" applyFill="1" applyBorder="1" applyAlignment="1">
      <alignment vertical="center" readingOrder="1"/>
    </xf>
    <xf numFmtId="0" fontId="14" fillId="25" borderId="0" xfId="0" applyFont="1" applyFill="1" applyBorder="1"/>
    <xf numFmtId="3" fontId="87" fillId="26" borderId="0" xfId="70" applyNumberFormat="1" applyFont="1" applyFill="1" applyBorder="1" applyAlignment="1">
      <alignment horizontal="left"/>
    </xf>
    <xf numFmtId="0" fontId="20" fillId="25" borderId="12" xfId="51" applyFont="1" applyFill="1" applyBorder="1" applyAlignment="1">
      <alignment horizontal="center" vertical="center"/>
    </xf>
    <xf numFmtId="0" fontId="25" fillId="24" borderId="0" xfId="61" applyFont="1" applyFill="1" applyBorder="1" applyAlignment="1">
      <alignment horizontal="left" wrapText="1"/>
    </xf>
    <xf numFmtId="0" fontId="19" fillId="25" borderId="0" xfId="0" applyFont="1" applyFill="1" applyBorder="1"/>
    <xf numFmtId="0" fontId="42" fillId="25" borderId="0" xfId="0" applyFont="1" applyFill="1" applyBorder="1" applyAlignment="1">
      <alignment horizontal="left"/>
    </xf>
    <xf numFmtId="0" fontId="17" fillId="25" borderId="22" xfId="70" applyFont="1" applyFill="1" applyBorder="1" applyAlignment="1">
      <alignment horizontal="left"/>
    </xf>
    <xf numFmtId="0" fontId="12" fillId="25" borderId="22" xfId="70" applyFont="1" applyFill="1" applyBorder="1"/>
    <xf numFmtId="0" fontId="21" fillId="25" borderId="22" xfId="70" applyFont="1" applyFill="1" applyBorder="1"/>
    <xf numFmtId="0" fontId="129" fillId="25" borderId="0" xfId="70" applyFont="1" applyFill="1" applyBorder="1"/>
    <xf numFmtId="0" fontId="47" fillId="0" borderId="0" xfId="70" applyFont="1" applyBorder="1"/>
    <xf numFmtId="173" fontId="21" fillId="25" borderId="0" xfId="70" applyNumberFormat="1" applyFont="1" applyFill="1" applyBorder="1" applyAlignment="1"/>
    <xf numFmtId="0" fontId="122" fillId="25" borderId="20" xfId="70" applyFont="1" applyFill="1" applyBorder="1" applyAlignment="1">
      <alignment vertical="center"/>
    </xf>
    <xf numFmtId="0" fontId="23" fillId="37" borderId="77" xfId="70" applyFont="1" applyFill="1" applyBorder="1" applyAlignment="1">
      <alignment horizontal="center" vertical="center"/>
    </xf>
    <xf numFmtId="0" fontId="18" fillId="25" borderId="22" xfId="70" applyFont="1" applyFill="1" applyBorder="1" applyAlignment="1"/>
    <xf numFmtId="0" fontId="18" fillId="25" borderId="23" xfId="70" applyFont="1" applyFill="1" applyBorder="1" applyAlignment="1"/>
    <xf numFmtId="0" fontId="80" fillId="25" borderId="0" xfId="70" applyFont="1" applyFill="1" applyBorder="1"/>
    <xf numFmtId="0" fontId="83" fillId="25" borderId="0" xfId="70" applyFont="1" applyFill="1" applyBorder="1" applyAlignment="1">
      <alignment vertical="center"/>
    </xf>
    <xf numFmtId="0" fontId="33" fillId="25" borderId="0" xfId="70" applyFont="1" applyFill="1" applyBorder="1"/>
    <xf numFmtId="0" fontId="79" fillId="25" borderId="0" xfId="70" applyFont="1" applyFill="1" applyBorder="1"/>
    <xf numFmtId="3" fontId="11" fillId="26" borderId="19" xfId="70" applyNumberFormat="1" applyFill="1" applyBorder="1" applyAlignment="1">
      <alignment horizontal="center"/>
    </xf>
    <xf numFmtId="3" fontId="20" fillId="26" borderId="19" xfId="40" applyNumberFormat="1" applyFont="1" applyFill="1" applyBorder="1" applyAlignment="1">
      <alignment horizontal="right" wrapText="1"/>
    </xf>
    <xf numFmtId="165" fontId="79" fillId="26" borderId="19" xfId="40" applyNumberFormat="1" applyFont="1" applyFill="1" applyBorder="1" applyAlignment="1">
      <alignment horizontal="right" indent="1"/>
    </xf>
    <xf numFmtId="0" fontId="80" fillId="26" borderId="19" xfId="70" applyFont="1" applyFill="1" applyBorder="1"/>
    <xf numFmtId="0" fontId="11" fillId="26" borderId="19" xfId="70" applyFill="1" applyBorder="1"/>
    <xf numFmtId="166" fontId="80" fillId="26" borderId="19" xfId="70" applyNumberFormat="1" applyFont="1" applyFill="1" applyBorder="1" applyAlignment="1">
      <alignment horizontal="center" vertical="center"/>
    </xf>
    <xf numFmtId="166" fontId="11" fillId="26" borderId="19" xfId="70" applyNumberFormat="1" applyFont="1" applyFill="1" applyBorder="1" applyAlignment="1">
      <alignment horizontal="center" vertical="center"/>
    </xf>
    <xf numFmtId="0" fontId="83" fillId="26" borderId="19" xfId="70" applyFont="1" applyFill="1" applyBorder="1" applyAlignment="1">
      <alignment vertical="center"/>
    </xf>
    <xf numFmtId="166" fontId="33" fillId="26" borderId="19" xfId="70" applyNumberFormat="1" applyFont="1" applyFill="1" applyBorder="1" applyAlignment="1">
      <alignment horizontal="center" vertical="center"/>
    </xf>
    <xf numFmtId="166" fontId="79" fillId="26" borderId="19" xfId="70" applyNumberFormat="1" applyFont="1" applyFill="1" applyBorder="1" applyAlignment="1">
      <alignment horizontal="center" vertical="center"/>
    </xf>
    <xf numFmtId="0" fontId="125" fillId="25" borderId="19" xfId="68" applyNumberFormat="1" applyFont="1" applyFill="1" applyBorder="1" applyAlignment="1" applyProtection="1">
      <alignment vertical="justify" wrapText="1"/>
      <protection locked="0"/>
    </xf>
    <xf numFmtId="3" fontId="18" fillId="26" borderId="19" xfId="70" applyNumberFormat="1" applyFont="1" applyFill="1" applyBorder="1" applyAlignment="1">
      <alignment horizontal="center"/>
    </xf>
    <xf numFmtId="3" fontId="20" fillId="26" borderId="18" xfId="40" applyNumberFormat="1" applyFont="1" applyFill="1" applyBorder="1" applyAlignment="1">
      <alignment horizontal="right" wrapText="1"/>
    </xf>
    <xf numFmtId="0" fontId="0" fillId="26" borderId="23" xfId="51" applyFont="1" applyFill="1" applyBorder="1"/>
    <xf numFmtId="0" fontId="0" fillId="26" borderId="20" xfId="51" applyFont="1" applyFill="1" applyBorder="1"/>
    <xf numFmtId="0" fontId="11" fillId="26" borderId="20" xfId="51" applyFont="1" applyFill="1" applyBorder="1"/>
    <xf numFmtId="0" fontId="50" fillId="26" borderId="20" xfId="51" applyFont="1" applyFill="1" applyBorder="1"/>
    <xf numFmtId="0" fontId="103" fillId="27" borderId="20" xfId="61" applyFont="1" applyFill="1" applyBorder="1" applyAlignment="1">
      <alignment horizontal="left" indent="1"/>
    </xf>
    <xf numFmtId="0" fontId="104" fillId="26" borderId="20" xfId="51" applyFont="1" applyFill="1" applyBorder="1"/>
    <xf numFmtId="49" fontId="14" fillId="25" borderId="0" xfId="51" applyNumberFormat="1" applyFont="1" applyFill="1" applyBorder="1"/>
    <xf numFmtId="0" fontId="18" fillId="25" borderId="0" xfId="51" applyFont="1" applyFill="1" applyBorder="1" applyAlignment="1">
      <alignment horizontal="center"/>
    </xf>
    <xf numFmtId="0" fontId="19" fillId="26" borderId="0" xfId="51" applyFont="1" applyFill="1" applyBorder="1"/>
    <xf numFmtId="0" fontId="14" fillId="26" borderId="0" xfId="51" applyFont="1" applyFill="1" applyBorder="1"/>
    <xf numFmtId="0" fontId="37" fillId="26" borderId="0" xfId="51" applyFont="1" applyFill="1" applyBorder="1"/>
    <xf numFmtId="0" fontId="15" fillId="26" borderId="0" xfId="51" applyFont="1" applyFill="1" applyBorder="1"/>
    <xf numFmtId="0" fontId="74" fillId="26" borderId="0" xfId="51" applyFont="1" applyFill="1" applyBorder="1"/>
    <xf numFmtId="0" fontId="68" fillId="26" borderId="0" xfId="51" applyFont="1" applyFill="1" applyBorder="1"/>
    <xf numFmtId="0" fontId="18" fillId="25" borderId="0" xfId="51" applyFont="1" applyFill="1" applyBorder="1"/>
    <xf numFmtId="0" fontId="68" fillId="25" borderId="0" xfId="51" applyFont="1" applyFill="1" applyBorder="1"/>
    <xf numFmtId="173" fontId="21" fillId="25" borderId="0" xfId="52" applyNumberFormat="1" applyFont="1" applyFill="1" applyBorder="1" applyAlignment="1"/>
    <xf numFmtId="0" fontId="21" fillId="25" borderId="0" xfId="51" applyNumberFormat="1" applyFont="1" applyFill="1" applyBorder="1" applyAlignment="1"/>
    <xf numFmtId="0" fontId="23" fillId="29" borderId="20" xfId="52" applyFont="1" applyFill="1" applyBorder="1" applyAlignment="1">
      <alignment horizontal="center" vertical="center"/>
    </xf>
    <xf numFmtId="0" fontId="41" fillId="25" borderId="19" xfId="0" applyFont="1" applyFill="1" applyBorder="1" applyAlignment="1">
      <alignment vertical="center"/>
    </xf>
    <xf numFmtId="0" fontId="41" fillId="25" borderId="19" xfId="0" applyFont="1" applyFill="1" applyBorder="1"/>
    <xf numFmtId="0" fontId="20" fillId="26" borderId="18" xfId="0" applyFont="1" applyFill="1" applyBorder="1" applyAlignment="1"/>
    <xf numFmtId="4" fontId="47" fillId="26" borderId="0" xfId="70" applyNumberFormat="1" applyFont="1" applyFill="1" applyBorder="1" applyAlignment="1">
      <alignment horizontal="right" vertical="center"/>
    </xf>
    <xf numFmtId="0" fontId="121" fillId="27" borderId="0" xfId="40" applyFont="1" applyFill="1" applyBorder="1" applyAlignment="1">
      <alignment vertical="center"/>
    </xf>
    <xf numFmtId="0" fontId="11" fillId="25" borderId="20" xfId="70" applyFill="1" applyBorder="1" applyAlignment="1">
      <alignment vertical="top"/>
    </xf>
    <xf numFmtId="0" fontId="21" fillId="25" borderId="0" xfId="70" applyFont="1" applyFill="1" applyBorder="1" applyAlignment="1">
      <alignment vertical="top"/>
    </xf>
    <xf numFmtId="0" fontId="20" fillId="25" borderId="0" xfId="70" applyFont="1" applyFill="1" applyBorder="1" applyAlignment="1">
      <alignment horizontal="right" vertical="top"/>
    </xf>
    <xf numFmtId="0" fontId="121" fillId="27" borderId="0" xfId="40" applyFont="1" applyFill="1" applyBorder="1" applyAlignment="1">
      <alignment vertical="top"/>
    </xf>
    <xf numFmtId="165" fontId="21" fillId="27" borderId="48" xfId="40" applyNumberFormat="1" applyFont="1" applyFill="1" applyBorder="1" applyAlignment="1">
      <alignment horizontal="center" wrapText="1"/>
    </xf>
    <xf numFmtId="49" fontId="21" fillId="25" borderId="0" xfId="62" applyNumberFormat="1" applyFont="1" applyFill="1" applyBorder="1" applyAlignment="1">
      <alignment horizontal="right"/>
    </xf>
    <xf numFmtId="2" fontId="119" fillId="26" borderId="0" xfId="70" applyNumberFormat="1" applyFont="1" applyFill="1" applyBorder="1" applyAlignment="1">
      <alignment horizontal="center" vertical="center"/>
    </xf>
    <xf numFmtId="2" fontId="119" fillId="26" borderId="0" xfId="70" applyNumberFormat="1" applyFont="1" applyFill="1" applyBorder="1" applyAlignment="1">
      <alignment horizontal="center"/>
    </xf>
    <xf numFmtId="0" fontId="21" fillId="35" borderId="0" xfId="62" applyFont="1" applyFill="1" applyBorder="1" applyAlignment="1">
      <alignment vertical="center"/>
    </xf>
    <xf numFmtId="165" fontId="37" fillId="35" borderId="0" xfId="40" applyNumberFormat="1" applyFont="1" applyFill="1" applyBorder="1" applyAlignment="1">
      <alignment horizontal="left" vertical="center" wrapText="1"/>
    </xf>
    <xf numFmtId="0" fontId="21" fillId="35" borderId="0" xfId="62" applyFont="1" applyFill="1" applyBorder="1" applyAlignment="1">
      <alignment vertical="center" wrapText="1"/>
    </xf>
    <xf numFmtId="0" fontId="25" fillId="25" borderId="0" xfId="62" applyFont="1" applyFill="1" applyBorder="1" applyAlignment="1">
      <alignment vertical="center" wrapText="1"/>
    </xf>
    <xf numFmtId="0" fontId="18" fillId="26" borderId="0" xfId="0" applyFont="1" applyFill="1" applyBorder="1" applyAlignment="1">
      <alignment horizontal="right"/>
    </xf>
    <xf numFmtId="0" fontId="18" fillId="26" borderId="17" xfId="0" applyFont="1" applyFill="1" applyBorder="1" applyAlignment="1">
      <alignment vertical="center"/>
    </xf>
    <xf numFmtId="0" fontId="18" fillId="26" borderId="0" xfId="70" applyFont="1" applyFill="1" applyBorder="1" applyAlignment="1">
      <alignment horizontal="right"/>
    </xf>
    <xf numFmtId="0" fontId="11" fillId="26" borderId="17" xfId="70" applyFont="1" applyFill="1" applyBorder="1" applyAlignment="1">
      <alignment vertical="center"/>
    </xf>
    <xf numFmtId="0" fontId="17" fillId="26" borderId="0" xfId="70" applyFont="1" applyFill="1" applyBorder="1" applyAlignment="1">
      <alignment horizontal="center"/>
    </xf>
    <xf numFmtId="0" fontId="20" fillId="25" borderId="12" xfId="0" applyFont="1" applyFill="1" applyBorder="1" applyAlignment="1">
      <alignment horizontal="center"/>
    </xf>
    <xf numFmtId="0" fontId="20" fillId="25" borderId="51" xfId="70" applyFont="1" applyFill="1" applyBorder="1" applyAlignment="1"/>
    <xf numFmtId="0" fontId="20" fillId="25" borderId="79" xfId="0" applyFont="1" applyFill="1" applyBorder="1" applyAlignment="1">
      <alignment horizontal="center"/>
    </xf>
    <xf numFmtId="0" fontId="20" fillId="25" borderId="79" xfId="70" applyFont="1" applyFill="1" applyBorder="1" applyAlignment="1" applyProtection="1">
      <alignment horizontal="center"/>
    </xf>
    <xf numFmtId="0" fontId="20" fillId="25" borderId="52" xfId="0" applyFont="1" applyFill="1" applyBorder="1" applyAlignment="1">
      <alignment horizontal="center"/>
    </xf>
    <xf numFmtId="0" fontId="11" fillId="25" borderId="0" xfId="72" applyFill="1" applyBorder="1"/>
    <xf numFmtId="0" fontId="14" fillId="25" borderId="0" xfId="72" applyFont="1" applyFill="1" applyBorder="1"/>
    <xf numFmtId="0" fontId="23" fillId="0" borderId="0" xfId="71" applyFont="1" applyFill="1" applyBorder="1" applyAlignment="1">
      <alignment horizontal="center" vertical="center"/>
    </xf>
    <xf numFmtId="0" fontId="20" fillId="25" borderId="56" xfId="62" applyFont="1" applyFill="1" applyBorder="1" applyAlignment="1">
      <alignment horizontal="center"/>
    </xf>
    <xf numFmtId="0" fontId="20" fillId="25" borderId="66" xfId="62" applyFont="1" applyFill="1" applyBorder="1" applyAlignment="1">
      <alignment horizontal="center"/>
    </xf>
    <xf numFmtId="49" fontId="20" fillId="25" borderId="79" xfId="62" applyNumberFormat="1" applyFont="1" applyFill="1" applyBorder="1" applyAlignment="1">
      <alignment horizontal="center" vertical="center" wrapText="1"/>
    </xf>
    <xf numFmtId="0" fontId="19" fillId="25" borderId="0" xfId="0" applyFont="1" applyFill="1" applyBorder="1"/>
    <xf numFmtId="0" fontId="20" fillId="26" borderId="52" xfId="0" applyFont="1" applyFill="1" applyBorder="1" applyAlignment="1">
      <alignment horizontal="center"/>
    </xf>
    <xf numFmtId="0" fontId="79" fillId="25" borderId="0" xfId="70" applyFont="1" applyFill="1" applyBorder="1" applyAlignment="1">
      <alignment horizontal="left"/>
    </xf>
    <xf numFmtId="0" fontId="20" fillId="25" borderId="0" xfId="70" applyFont="1" applyFill="1" applyBorder="1" applyAlignment="1">
      <alignment horizontal="left"/>
    </xf>
    <xf numFmtId="0" fontId="18" fillId="25" borderId="22" xfId="70" applyFont="1" applyFill="1" applyBorder="1" applyAlignment="1">
      <alignment horizontal="left"/>
    </xf>
    <xf numFmtId="0" fontId="20" fillId="26" borderId="13" xfId="62" applyFont="1" applyFill="1" applyBorder="1" applyAlignment="1">
      <alignment horizontal="center" vertical="center"/>
    </xf>
    <xf numFmtId="0" fontId="20" fillId="26" borderId="81" xfId="70" applyFont="1" applyFill="1" applyBorder="1" applyAlignment="1">
      <alignment horizontal="center"/>
    </xf>
    <xf numFmtId="0" fontId="20" fillId="25" borderId="71" xfId="70" applyFont="1" applyFill="1" applyBorder="1" applyAlignment="1">
      <alignment horizontal="center" vertical="center" wrapText="1"/>
    </xf>
    <xf numFmtId="0" fontId="20" fillId="25" borderId="82" xfId="70" applyFont="1" applyFill="1" applyBorder="1" applyAlignment="1">
      <alignment horizontal="center" vertical="center" wrapText="1"/>
    </xf>
    <xf numFmtId="0" fontId="20" fillId="26" borderId="13" xfId="62" applyFont="1" applyFill="1" applyBorder="1" applyAlignment="1">
      <alignment horizontal="center" vertical="center"/>
    </xf>
    <xf numFmtId="0" fontId="20" fillId="25" borderId="68" xfId="0" applyFont="1" applyFill="1" applyBorder="1" applyAlignment="1">
      <alignment horizontal="center"/>
    </xf>
    <xf numFmtId="3" fontId="18" fillId="26" borderId="0" xfId="70" applyNumberFormat="1" applyFont="1" applyFill="1" applyBorder="1" applyAlignment="1">
      <alignment horizontal="right"/>
    </xf>
    <xf numFmtId="3" fontId="121" fillId="26" borderId="0" xfId="70" quotePrefix="1" applyNumberFormat="1" applyFont="1" applyFill="1" applyBorder="1" applyAlignment="1">
      <alignment horizontal="right"/>
    </xf>
    <xf numFmtId="0" fontId="20" fillId="25" borderId="79" xfId="62" applyFont="1" applyFill="1" applyBorder="1" applyAlignment="1">
      <alignment horizontal="center"/>
    </xf>
    <xf numFmtId="49" fontId="20" fillId="25" borderId="80" xfId="62" applyNumberFormat="1" applyFont="1" applyFill="1" applyBorder="1" applyAlignment="1">
      <alignment horizontal="center" vertical="center" wrapText="1"/>
    </xf>
    <xf numFmtId="0" fontId="20" fillId="25" borderId="80" xfId="62" applyFont="1" applyFill="1" applyBorder="1" applyAlignment="1">
      <alignment horizontal="center"/>
    </xf>
    <xf numFmtId="0" fontId="20" fillId="25" borderId="79" xfId="62" applyFont="1" applyFill="1" applyBorder="1" applyAlignment="1">
      <alignment horizontal="center"/>
    </xf>
    <xf numFmtId="0" fontId="38" fillId="25" borderId="0" xfId="62" applyFont="1" applyFill="1" applyBorder="1"/>
    <xf numFmtId="0" fontId="21" fillId="24" borderId="0" xfId="40" applyFont="1" applyFill="1" applyBorder="1" applyAlignment="1" applyProtection="1">
      <alignment horizontal="left" indent="1"/>
    </xf>
    <xf numFmtId="0" fontId="0" fillId="25" borderId="0" xfId="0" applyFill="1" applyBorder="1" applyProtection="1"/>
    <xf numFmtId="0" fontId="0" fillId="25" borderId="18" xfId="0" applyFill="1" applyBorder="1" applyProtection="1"/>
    <xf numFmtId="0" fontId="22" fillId="25" borderId="18" xfId="0" applyFont="1" applyFill="1" applyBorder="1" applyAlignment="1" applyProtection="1">
      <alignment horizontal="left"/>
    </xf>
    <xf numFmtId="0" fontId="0" fillId="26" borderId="0" xfId="0" applyFill="1" applyBorder="1" applyProtection="1"/>
    <xf numFmtId="0" fontId="0" fillId="25" borderId="0" xfId="0" applyFill="1" applyProtection="1"/>
    <xf numFmtId="0" fontId="0" fillId="0" borderId="0" xfId="0" applyProtection="1">
      <protection locked="0"/>
    </xf>
    <xf numFmtId="0" fontId="0" fillId="25" borderId="19" xfId="0" applyFill="1" applyBorder="1" applyProtection="1"/>
    <xf numFmtId="0" fontId="0" fillId="0" borderId="0" xfId="0" applyProtection="1"/>
    <xf numFmtId="0" fontId="69" fillId="25" borderId="0" xfId="0" applyFont="1" applyFill="1" applyBorder="1" applyProtection="1"/>
    <xf numFmtId="0" fontId="0" fillId="25" borderId="19" xfId="0" applyFill="1" applyBorder="1" applyAlignment="1" applyProtection="1">
      <alignment vertical="center"/>
    </xf>
    <xf numFmtId="0" fontId="0" fillId="25" borderId="0" xfId="0" applyFill="1" applyBorder="1" applyAlignment="1" applyProtection="1">
      <alignment vertical="center"/>
    </xf>
    <xf numFmtId="0" fontId="0" fillId="25" borderId="0" xfId="0" applyFill="1" applyAlignment="1" applyProtection="1">
      <alignment vertical="center"/>
    </xf>
    <xf numFmtId="0" fontId="0" fillId="0" borderId="0" xfId="0" applyAlignment="1" applyProtection="1">
      <alignment vertical="center"/>
      <protection locked="0"/>
    </xf>
    <xf numFmtId="0" fontId="22" fillId="25" borderId="0" xfId="0" applyFont="1" applyFill="1" applyBorder="1" applyProtection="1"/>
    <xf numFmtId="0" fontId="20" fillId="25" borderId="0" xfId="0" applyFont="1" applyFill="1" applyBorder="1" applyAlignment="1" applyProtection="1">
      <alignment horizontal="center" vertical="center"/>
    </xf>
    <xf numFmtId="0" fontId="20" fillId="25" borderId="13" xfId="0" applyFont="1" applyFill="1" applyBorder="1" applyAlignment="1" applyProtection="1">
      <alignment horizontal="right" vertical="center"/>
    </xf>
    <xf numFmtId="0" fontId="20" fillId="25" borderId="13" xfId="0" applyFont="1" applyFill="1" applyBorder="1" applyAlignment="1" applyProtection="1">
      <alignment horizontal="center" vertical="center"/>
    </xf>
    <xf numFmtId="0" fontId="20" fillId="25" borderId="13" xfId="0" applyFont="1" applyFill="1" applyBorder="1" applyAlignment="1" applyProtection="1">
      <alignment vertical="center"/>
    </xf>
    <xf numFmtId="0" fontId="20" fillId="25" borderId="13" xfId="0" applyFont="1" applyFill="1" applyBorder="1" applyAlignment="1" applyProtection="1">
      <alignment horizontal="center"/>
    </xf>
    <xf numFmtId="0" fontId="20" fillId="25" borderId="13" xfId="0" applyFont="1" applyFill="1" applyBorder="1" applyAlignment="1" applyProtection="1">
      <alignment horizontal="right"/>
    </xf>
    <xf numFmtId="0" fontId="20" fillId="25" borderId="13" xfId="0" applyFont="1" applyFill="1" applyBorder="1" applyAlignment="1" applyProtection="1"/>
    <xf numFmtId="0" fontId="19" fillId="25" borderId="0" xfId="0" applyFont="1" applyFill="1" applyBorder="1" applyProtection="1"/>
    <xf numFmtId="0" fontId="65" fillId="25" borderId="19" xfId="0" applyFont="1" applyFill="1" applyBorder="1" applyProtection="1"/>
    <xf numFmtId="0" fontId="65" fillId="25" borderId="0" xfId="0" applyFont="1" applyFill="1" applyBorder="1" applyProtection="1"/>
    <xf numFmtId="0" fontId="65" fillId="25" borderId="0" xfId="0" applyFont="1" applyFill="1" applyProtection="1"/>
    <xf numFmtId="0" fontId="65" fillId="0" borderId="0" xfId="0" applyFont="1" applyProtection="1">
      <protection locked="0"/>
    </xf>
    <xf numFmtId="0" fontId="14" fillId="25" borderId="0" xfId="0" applyFont="1" applyFill="1" applyBorder="1" applyProtection="1"/>
    <xf numFmtId="0" fontId="22" fillId="0" borderId="0" xfId="0" applyFont="1" applyBorder="1" applyProtection="1"/>
    <xf numFmtId="0" fontId="68" fillId="25" borderId="0" xfId="0" applyFont="1" applyFill="1" applyBorder="1" applyProtection="1"/>
    <xf numFmtId="0" fontId="66" fillId="25" borderId="19" xfId="0" applyFont="1" applyFill="1" applyBorder="1" applyProtection="1"/>
    <xf numFmtId="0" fontId="66" fillId="25" borderId="0" xfId="0" applyFont="1" applyFill="1" applyBorder="1" applyProtection="1"/>
    <xf numFmtId="0" fontId="72" fillId="25" borderId="0" xfId="0" applyFont="1" applyFill="1" applyBorder="1" applyProtection="1"/>
    <xf numFmtId="0" fontId="66" fillId="25" borderId="0" xfId="0" applyFont="1" applyFill="1" applyProtection="1"/>
    <xf numFmtId="0" fontId="66" fillId="0" borderId="0" xfId="0" applyFont="1" applyProtection="1">
      <protection locked="0"/>
    </xf>
    <xf numFmtId="0" fontId="50" fillId="25" borderId="19" xfId="0" applyFont="1" applyFill="1" applyBorder="1" applyProtection="1"/>
    <xf numFmtId="0" fontId="50" fillId="25" borderId="0" xfId="0" applyFont="1" applyFill="1" applyBorder="1" applyProtection="1"/>
    <xf numFmtId="3" fontId="21" fillId="25" borderId="0" xfId="0" applyNumberFormat="1" applyFont="1" applyFill="1" applyBorder="1" applyAlignment="1" applyProtection="1">
      <alignment horizontal="center"/>
    </xf>
    <xf numFmtId="0" fontId="15" fillId="25" borderId="0" xfId="0" applyFont="1" applyFill="1" applyBorder="1" applyProtection="1"/>
    <xf numFmtId="0" fontId="50" fillId="25" borderId="0" xfId="0" applyFont="1" applyFill="1" applyProtection="1"/>
    <xf numFmtId="0" fontId="50" fillId="0" borderId="0" xfId="0" applyFont="1" applyProtection="1">
      <protection locked="0"/>
    </xf>
    <xf numFmtId="0" fontId="20" fillId="25" borderId="11" xfId="0" applyFont="1" applyFill="1" applyBorder="1" applyAlignment="1" applyProtection="1">
      <alignment horizontal="center"/>
    </xf>
    <xf numFmtId="0" fontId="20" fillId="25" borderId="79" xfId="0" applyFont="1" applyFill="1" applyBorder="1" applyAlignment="1" applyProtection="1">
      <alignment horizontal="center"/>
    </xf>
    <xf numFmtId="167" fontId="79" fillId="25" borderId="0" xfId="0" applyNumberFormat="1" applyFont="1" applyFill="1" applyBorder="1" applyAlignment="1" applyProtection="1">
      <alignment horizontal="right"/>
    </xf>
    <xf numFmtId="167" fontId="79" fillId="26" borderId="0" xfId="0" applyNumberFormat="1" applyFont="1" applyFill="1" applyBorder="1" applyAlignment="1" applyProtection="1">
      <alignment horizontal="right"/>
    </xf>
    <xf numFmtId="0" fontId="64" fillId="25" borderId="0" xfId="0" applyFont="1" applyFill="1" applyBorder="1" applyAlignment="1" applyProtection="1">
      <alignment horizontal="left"/>
    </xf>
    <xf numFmtId="167" fontId="21" fillId="25" borderId="0" xfId="0" applyNumberFormat="1" applyFont="1" applyFill="1" applyBorder="1" applyAlignment="1" applyProtection="1">
      <alignment horizontal="right"/>
    </xf>
    <xf numFmtId="167" fontId="21" fillId="26" borderId="0" xfId="0" applyNumberFormat="1" applyFont="1" applyFill="1" applyBorder="1" applyAlignment="1" applyProtection="1">
      <alignment horizontal="right"/>
    </xf>
    <xf numFmtId="167" fontId="20" fillId="25" borderId="0" xfId="0" applyNumberFormat="1" applyFont="1" applyFill="1" applyBorder="1" applyAlignment="1" applyProtection="1">
      <alignment horizontal="right"/>
    </xf>
    <xf numFmtId="167" fontId="20" fillId="26" borderId="0" xfId="0" applyNumberFormat="1" applyFont="1" applyFill="1" applyBorder="1" applyAlignment="1" applyProtection="1">
      <alignment horizontal="right"/>
    </xf>
    <xf numFmtId="167" fontId="21" fillId="26" borderId="0" xfId="0" applyNumberFormat="1" applyFont="1" applyFill="1" applyBorder="1" applyAlignment="1" applyProtection="1">
      <alignment horizontal="right"/>
      <protection locked="0"/>
    </xf>
    <xf numFmtId="0" fontId="70" fillId="25" borderId="0" xfId="0" applyFont="1" applyFill="1" applyBorder="1" applyAlignment="1" applyProtection="1">
      <alignment horizontal="center"/>
    </xf>
    <xf numFmtId="0" fontId="38" fillId="25" borderId="0" xfId="0" applyFont="1" applyFill="1" applyBorder="1" applyProtection="1"/>
    <xf numFmtId="0" fontId="85" fillId="25" borderId="0" xfId="0" applyFont="1" applyFill="1" applyBorder="1" applyAlignment="1" applyProtection="1">
      <alignment horizontal="left"/>
    </xf>
    <xf numFmtId="1" fontId="21" fillId="25" borderId="0" xfId="0" applyNumberFormat="1" applyFont="1" applyFill="1" applyBorder="1" applyAlignment="1" applyProtection="1">
      <alignment horizontal="center"/>
    </xf>
    <xf numFmtId="0" fontId="0" fillId="26" borderId="18" xfId="0" applyFill="1" applyBorder="1" applyProtection="1"/>
    <xf numFmtId="0" fontId="20" fillId="25" borderId="18" xfId="0" applyFont="1" applyFill="1" applyBorder="1" applyAlignment="1" applyProtection="1">
      <alignment horizontal="right"/>
    </xf>
    <xf numFmtId="0" fontId="18" fillId="25" borderId="22" xfId="0" applyFont="1" applyFill="1" applyBorder="1" applyAlignment="1" applyProtection="1">
      <alignment horizontal="left"/>
    </xf>
    <xf numFmtId="0" fontId="25" fillId="25" borderId="22" xfId="0" applyFont="1" applyFill="1" applyBorder="1" applyProtection="1"/>
    <xf numFmtId="0" fontId="50" fillId="25" borderId="22" xfId="0" applyFont="1" applyFill="1" applyBorder="1" applyAlignment="1" applyProtection="1">
      <alignment horizontal="left"/>
    </xf>
    <xf numFmtId="0" fontId="0" fillId="25" borderId="22" xfId="0" applyFill="1" applyBorder="1" applyProtection="1"/>
    <xf numFmtId="0" fontId="0" fillId="25" borderId="21" xfId="0" applyFill="1" applyBorder="1" applyProtection="1"/>
    <xf numFmtId="0" fontId="25" fillId="0" borderId="0" xfId="0" applyFont="1" applyBorder="1" applyAlignment="1" applyProtection="1"/>
    <xf numFmtId="0" fontId="20" fillId="25" borderId="0" xfId="0" applyFont="1" applyFill="1" applyBorder="1" applyAlignment="1" applyProtection="1">
      <alignment horizontal="center"/>
    </xf>
    <xf numFmtId="0" fontId="0" fillId="25" borderId="0" xfId="0" applyFill="1" applyBorder="1" applyAlignment="1" applyProtection="1">
      <alignment vertical="justify"/>
    </xf>
    <xf numFmtId="0" fontId="14" fillId="25" borderId="19" xfId="0" applyFont="1" applyFill="1" applyBorder="1" applyProtection="1"/>
    <xf numFmtId="0" fontId="67" fillId="25" borderId="0" xfId="0" applyFont="1" applyFill="1" applyBorder="1" applyProtection="1"/>
    <xf numFmtId="0" fontId="68" fillId="25" borderId="19" xfId="0" applyFont="1" applyFill="1" applyBorder="1" applyProtection="1"/>
    <xf numFmtId="0" fontId="12" fillId="25" borderId="0" xfId="0" applyFont="1" applyFill="1" applyBorder="1" applyProtection="1"/>
    <xf numFmtId="0" fontId="22" fillId="25" borderId="0" xfId="0" applyFont="1" applyFill="1" applyProtection="1"/>
    <xf numFmtId="0" fontId="21" fillId="25" borderId="0" xfId="0" applyFont="1" applyFill="1" applyBorder="1" applyProtection="1"/>
    <xf numFmtId="0" fontId="19" fillId="25" borderId="19" xfId="0" applyFont="1" applyFill="1" applyBorder="1" applyProtection="1"/>
    <xf numFmtId="0" fontId="22" fillId="0" borderId="0" xfId="0" applyFont="1" applyProtection="1">
      <protection locked="0"/>
    </xf>
    <xf numFmtId="0" fontId="20" fillId="25" borderId="0" xfId="0" applyFont="1" applyFill="1" applyBorder="1" applyAlignment="1" applyProtection="1">
      <alignment horizontal="left"/>
    </xf>
    <xf numFmtId="0" fontId="15" fillId="25" borderId="19" xfId="0" applyFont="1" applyFill="1" applyBorder="1" applyProtection="1"/>
    <xf numFmtId="166" fontId="21" fillId="25" borderId="0" xfId="0" applyNumberFormat="1" applyFont="1" applyFill="1" applyBorder="1" applyAlignment="1" applyProtection="1">
      <alignment horizontal="center"/>
    </xf>
    <xf numFmtId="166" fontId="12" fillId="25" borderId="0" xfId="0" applyNumberFormat="1" applyFont="1" applyFill="1" applyBorder="1" applyAlignment="1" applyProtection="1">
      <alignment horizontal="center"/>
    </xf>
    <xf numFmtId="0" fontId="80" fillId="25" borderId="0" xfId="0" applyFont="1" applyFill="1" applyBorder="1" applyProtection="1"/>
    <xf numFmtId="168" fontId="79" fillId="25" borderId="0" xfId="0" applyNumberFormat="1" applyFont="1" applyFill="1" applyBorder="1" applyAlignment="1" applyProtection="1">
      <alignment horizontal="right"/>
    </xf>
    <xf numFmtId="168" fontId="79" fillId="26" borderId="0" xfId="0" applyNumberFormat="1" applyFont="1" applyFill="1" applyBorder="1" applyAlignment="1" applyProtection="1">
      <alignment horizontal="right"/>
    </xf>
    <xf numFmtId="168" fontId="21" fillId="25" borderId="0" xfId="0" applyNumberFormat="1" applyFont="1" applyFill="1" applyBorder="1" applyAlignment="1" applyProtection="1">
      <alignment horizontal="right"/>
    </xf>
    <xf numFmtId="168" fontId="21" fillId="26" borderId="0" xfId="0" applyNumberFormat="1" applyFont="1" applyFill="1" applyBorder="1" applyAlignment="1" applyProtection="1">
      <alignment horizontal="right"/>
    </xf>
    <xf numFmtId="168" fontId="20" fillId="25" borderId="0" xfId="0" applyNumberFormat="1" applyFont="1" applyFill="1" applyBorder="1" applyAlignment="1" applyProtection="1">
      <alignment horizontal="right"/>
    </xf>
    <xf numFmtId="168" fontId="20" fillId="26" borderId="0" xfId="0" applyNumberFormat="1" applyFont="1" applyFill="1" applyBorder="1" applyAlignment="1" applyProtection="1">
      <alignment horizontal="right"/>
    </xf>
    <xf numFmtId="0" fontId="21" fillId="25" borderId="0" xfId="0" applyFont="1" applyFill="1" applyBorder="1" applyAlignment="1" applyProtection="1">
      <alignment horizontal="left" indent="1"/>
    </xf>
    <xf numFmtId="0" fontId="37" fillId="25" borderId="19" xfId="0" applyFont="1" applyFill="1" applyBorder="1" applyProtection="1"/>
    <xf numFmtId="0" fontId="0" fillId="0" borderId="0" xfId="0" applyBorder="1" applyProtection="1"/>
    <xf numFmtId="0" fontId="85" fillId="25" borderId="0" xfId="0" applyFont="1" applyFill="1" applyBorder="1" applyAlignment="1" applyProtection="1">
      <alignment horizontal="left" vertical="center"/>
    </xf>
    <xf numFmtId="169" fontId="64" fillId="25" borderId="0" xfId="0" applyNumberFormat="1" applyFont="1" applyFill="1" applyBorder="1" applyAlignment="1" applyProtection="1">
      <alignment horizontal="center"/>
    </xf>
    <xf numFmtId="166" fontId="117" fillId="25" borderId="0" xfId="0" applyNumberFormat="1" applyFont="1" applyFill="1" applyBorder="1" applyAlignment="1" applyProtection="1">
      <alignment horizontal="center"/>
    </xf>
    <xf numFmtId="166" fontId="25" fillId="25" borderId="0" xfId="0" applyNumberFormat="1" applyFont="1" applyFill="1" applyBorder="1" applyAlignment="1" applyProtection="1">
      <alignment horizontal="right"/>
    </xf>
    <xf numFmtId="0" fontId="23" fillId="29" borderId="19" xfId="0" applyFont="1" applyFill="1" applyBorder="1" applyAlignment="1" applyProtection="1">
      <alignment horizontal="center" vertical="center"/>
    </xf>
    <xf numFmtId="0" fontId="0" fillId="25" borderId="18" xfId="0" applyFill="1" applyBorder="1" applyAlignment="1" applyProtection="1">
      <alignment horizontal="left"/>
    </xf>
    <xf numFmtId="0" fontId="18" fillId="25" borderId="23" xfId="0" applyFont="1" applyFill="1" applyBorder="1" applyAlignment="1" applyProtection="1">
      <alignment horizontal="left"/>
    </xf>
    <xf numFmtId="0" fontId="18" fillId="25" borderId="0" xfId="0" applyFont="1" applyFill="1" applyBorder="1" applyAlignment="1" applyProtection="1">
      <alignment horizontal="left"/>
    </xf>
    <xf numFmtId="0" fontId="50" fillId="25" borderId="0" xfId="0" applyFont="1" applyFill="1" applyBorder="1" applyAlignment="1" applyProtection="1">
      <alignment horizontal="left"/>
    </xf>
    <xf numFmtId="0" fontId="25" fillId="25" borderId="0" xfId="0" applyFont="1" applyFill="1" applyBorder="1" applyAlignment="1" applyProtection="1">
      <alignment horizontal="right"/>
    </xf>
    <xf numFmtId="0" fontId="18" fillId="25" borderId="20" xfId="0" applyFont="1" applyFill="1" applyBorder="1" applyAlignment="1" applyProtection="1">
      <alignment horizontal="left"/>
    </xf>
    <xf numFmtId="0" fontId="25" fillId="0" borderId="0" xfId="0" applyFont="1" applyBorder="1" applyAlignment="1" applyProtection="1">
      <alignment vertical="center"/>
    </xf>
    <xf numFmtId="0" fontId="0" fillId="25" borderId="20" xfId="0" applyFill="1" applyBorder="1" applyAlignment="1" applyProtection="1">
      <alignment vertical="center"/>
    </xf>
    <xf numFmtId="0" fontId="0" fillId="25" borderId="20" xfId="0" applyFill="1" applyBorder="1" applyProtection="1"/>
    <xf numFmtId="0" fontId="0" fillId="25" borderId="0" xfId="0" applyFill="1" applyBorder="1" applyAlignment="1" applyProtection="1"/>
    <xf numFmtId="0" fontId="20" fillId="25" borderId="0" xfId="0" applyFont="1" applyFill="1" applyBorder="1" applyAlignment="1" applyProtection="1">
      <alignment horizontal="center" vertical="distributed"/>
    </xf>
    <xf numFmtId="0" fontId="65" fillId="25" borderId="20" xfId="0" applyFont="1" applyFill="1" applyBorder="1" applyProtection="1"/>
    <xf numFmtId="0" fontId="32" fillId="25" borderId="0" xfId="0" applyFont="1" applyFill="1" applyProtection="1"/>
    <xf numFmtId="0" fontId="32" fillId="25" borderId="20" xfId="0" applyFont="1" applyFill="1" applyBorder="1" applyProtection="1"/>
    <xf numFmtId="0" fontId="32" fillId="25" borderId="0" xfId="0" applyFont="1" applyFill="1" applyBorder="1" applyProtection="1"/>
    <xf numFmtId="0" fontId="32" fillId="0" borderId="0" xfId="0" applyFont="1" applyProtection="1">
      <protection locked="0"/>
    </xf>
    <xf numFmtId="0" fontId="30" fillId="25" borderId="0" xfId="0" applyFont="1" applyFill="1" applyProtection="1"/>
    <xf numFmtId="0" fontId="22" fillId="25" borderId="20" xfId="0" applyFont="1" applyFill="1" applyBorder="1" applyProtection="1"/>
    <xf numFmtId="0" fontId="30" fillId="0" borderId="0" xfId="0" applyFont="1" applyProtection="1">
      <protection locked="0"/>
    </xf>
    <xf numFmtId="0" fontId="30" fillId="25" borderId="20" xfId="0" applyFont="1" applyFill="1" applyBorder="1" applyProtection="1"/>
    <xf numFmtId="0" fontId="33" fillId="25" borderId="20" xfId="0" applyFont="1" applyFill="1" applyBorder="1" applyProtection="1"/>
    <xf numFmtId="0" fontId="117" fillId="0" borderId="0" xfId="40" applyFont="1" applyFill="1" applyBorder="1" applyAlignment="1" applyProtection="1">
      <alignment horizontal="left" indent="1"/>
    </xf>
    <xf numFmtId="166" fontId="20" fillId="25" borderId="0" xfId="0" applyNumberFormat="1" applyFont="1" applyFill="1" applyBorder="1" applyAlignment="1" applyProtection="1">
      <alignment horizontal="center"/>
    </xf>
    <xf numFmtId="0" fontId="22" fillId="0" borderId="0" xfId="0" applyFont="1" applyProtection="1"/>
    <xf numFmtId="167" fontId="79" fillId="25" borderId="0" xfId="0" applyNumberFormat="1" applyFont="1" applyFill="1" applyBorder="1" applyAlignment="1" applyProtection="1">
      <alignment horizontal="right" indent="1"/>
    </xf>
    <xf numFmtId="167" fontId="79" fillId="26" borderId="0" xfId="0" applyNumberFormat="1" applyFont="1" applyFill="1" applyBorder="1" applyAlignment="1" applyProtection="1">
      <alignment horizontal="right" indent="1"/>
    </xf>
    <xf numFmtId="0" fontId="67" fillId="25" borderId="0" xfId="0" applyFont="1" applyFill="1" applyBorder="1" applyAlignment="1" applyProtection="1">
      <alignment horizontal="left"/>
    </xf>
    <xf numFmtId="167" fontId="21" fillId="25" borderId="0" xfId="0" applyNumberFormat="1" applyFont="1" applyFill="1" applyBorder="1" applyAlignment="1" applyProtection="1">
      <alignment horizontal="right" indent="1"/>
    </xf>
    <xf numFmtId="167" fontId="21" fillId="26" borderId="0" xfId="0" applyNumberFormat="1" applyFont="1" applyFill="1" applyBorder="1" applyAlignment="1" applyProtection="1">
      <alignment horizontal="right" indent="1"/>
    </xf>
    <xf numFmtId="167" fontId="20" fillId="25" borderId="0" xfId="0" applyNumberFormat="1" applyFont="1" applyFill="1" applyBorder="1" applyAlignment="1" applyProtection="1">
      <alignment horizontal="right" wrapText="1" indent="1"/>
    </xf>
    <xf numFmtId="168" fontId="20" fillId="25" borderId="0" xfId="0" applyNumberFormat="1" applyFont="1" applyFill="1" applyBorder="1" applyAlignment="1" applyProtection="1">
      <alignment horizontal="right" wrapText="1" indent="1"/>
    </xf>
    <xf numFmtId="168" fontId="20" fillId="26" borderId="0" xfId="0" applyNumberFormat="1" applyFont="1" applyFill="1" applyBorder="1" applyAlignment="1" applyProtection="1">
      <alignment horizontal="right" wrapText="1" indent="1"/>
    </xf>
    <xf numFmtId="167" fontId="21" fillId="25" borderId="0" xfId="0" applyNumberFormat="1" applyFont="1" applyFill="1" applyBorder="1" applyAlignment="1" applyProtection="1">
      <alignment horizontal="right" wrapText="1" indent="1"/>
    </xf>
    <xf numFmtId="168" fontId="21" fillId="25" borderId="0" xfId="0" applyNumberFormat="1" applyFont="1" applyFill="1" applyBorder="1" applyAlignment="1" applyProtection="1">
      <alignment horizontal="right" wrapText="1" indent="1"/>
    </xf>
    <xf numFmtId="168" fontId="21" fillId="26" borderId="0" xfId="0" applyNumberFormat="1" applyFont="1" applyFill="1" applyBorder="1" applyAlignment="1" applyProtection="1">
      <alignment horizontal="right" wrapText="1" indent="1"/>
    </xf>
    <xf numFmtId="0" fontId="118" fillId="25" borderId="0" xfId="0" applyFont="1" applyFill="1" applyProtection="1"/>
    <xf numFmtId="0" fontId="50" fillId="25" borderId="20" xfId="0" applyFont="1" applyFill="1" applyBorder="1" applyProtection="1"/>
    <xf numFmtId="165" fontId="71" fillId="25" borderId="0" xfId="0" applyNumberFormat="1" applyFont="1" applyFill="1" applyBorder="1" applyAlignment="1" applyProtection="1">
      <alignment horizontal="center"/>
    </xf>
    <xf numFmtId="0" fontId="118" fillId="0" borderId="0" xfId="0" applyFont="1" applyProtection="1">
      <protection locked="0"/>
    </xf>
    <xf numFmtId="0" fontId="23" fillId="29" borderId="20" xfId="0" applyFont="1" applyFill="1" applyBorder="1" applyAlignment="1" applyProtection="1">
      <alignment horizontal="center" vertical="center"/>
    </xf>
    <xf numFmtId="0" fontId="20" fillId="25" borderId="78" xfId="70" applyFont="1" applyFill="1" applyBorder="1" applyAlignment="1"/>
    <xf numFmtId="0" fontId="120" fillId="26" borderId="13" xfId="0" applyFont="1" applyFill="1" applyBorder="1" applyAlignment="1">
      <alignment wrapText="1"/>
    </xf>
    <xf numFmtId="0" fontId="20" fillId="26" borderId="13" xfId="70" applyFont="1" applyFill="1" applyBorder="1" applyAlignment="1"/>
    <xf numFmtId="0" fontId="120" fillId="26" borderId="13" xfId="0" applyFont="1" applyFill="1" applyBorder="1" applyAlignment="1">
      <alignment vertical="center"/>
    </xf>
    <xf numFmtId="0" fontId="20" fillId="26" borderId="13" xfId="70" applyFont="1" applyFill="1" applyBorder="1" applyAlignment="1">
      <alignment vertical="center"/>
    </xf>
    <xf numFmtId="0" fontId="120" fillId="26" borderId="13" xfId="0" applyFont="1" applyFill="1" applyBorder="1" applyAlignment="1">
      <alignment horizontal="right" wrapText="1"/>
    </xf>
    <xf numFmtId="0" fontId="11" fillId="26" borderId="0" xfId="63" applyFill="1" applyAlignment="1" applyProtection="1">
      <protection locked="0"/>
    </xf>
    <xf numFmtId="0" fontId="20" fillId="26" borderId="18" xfId="63" applyFont="1" applyFill="1" applyBorder="1" applyAlignment="1" applyProtection="1">
      <alignment horizontal="left" indent="6"/>
      <protection locked="0"/>
    </xf>
    <xf numFmtId="0" fontId="20" fillId="26" borderId="18" xfId="63" applyFont="1" applyFill="1" applyBorder="1" applyAlignment="1" applyProtection="1">
      <alignment horizontal="left"/>
      <protection locked="0"/>
    </xf>
    <xf numFmtId="0" fontId="82" fillId="0" borderId="0" xfId="323" applyFont="1" applyProtection="1">
      <protection locked="0"/>
    </xf>
    <xf numFmtId="0" fontId="11" fillId="0" borderId="0" xfId="63" applyAlignment="1" applyProtection="1">
      <protection locked="0"/>
    </xf>
    <xf numFmtId="0" fontId="18" fillId="26" borderId="0" xfId="63" applyFont="1" applyFill="1" applyBorder="1" applyAlignment="1" applyProtection="1">
      <alignment horizontal="left"/>
      <protection locked="0"/>
    </xf>
    <xf numFmtId="0" fontId="87" fillId="26" borderId="19" xfId="63" applyFont="1" applyFill="1" applyBorder="1" applyProtection="1">
      <protection locked="0"/>
    </xf>
    <xf numFmtId="0" fontId="133" fillId="0" borderId="0" xfId="323" applyFont="1" applyProtection="1">
      <protection locked="0"/>
    </xf>
    <xf numFmtId="0" fontId="21" fillId="25" borderId="0" xfId="63" applyFont="1" applyFill="1" applyBorder="1" applyAlignment="1" applyProtection="1">
      <alignment horizontal="center" vertical="center" wrapText="1"/>
      <protection locked="0"/>
    </xf>
    <xf numFmtId="0" fontId="11" fillId="25" borderId="0" xfId="63" applyFill="1" applyBorder="1" applyProtection="1">
      <protection locked="0"/>
    </xf>
    <xf numFmtId="0" fontId="50" fillId="26" borderId="31" xfId="63" applyFont="1" applyFill="1" applyBorder="1" applyAlignment="1" applyProtection="1">
      <alignment horizontal="left" vertical="center"/>
      <protection locked="0"/>
    </xf>
    <xf numFmtId="0" fontId="50" fillId="26" borderId="32" xfId="63" applyFont="1" applyFill="1" applyBorder="1" applyAlignment="1" applyProtection="1">
      <alignment horizontal="left" vertical="center"/>
      <protection locked="0"/>
    </xf>
    <xf numFmtId="0" fontId="50" fillId="26" borderId="33" xfId="63" applyFont="1" applyFill="1" applyBorder="1" applyAlignment="1" applyProtection="1">
      <alignment horizontal="left" vertical="center"/>
      <protection locked="0"/>
    </xf>
    <xf numFmtId="0" fontId="87" fillId="25" borderId="20" xfId="63" applyFont="1" applyFill="1" applyBorder="1" applyProtection="1">
      <protection locked="0"/>
    </xf>
    <xf numFmtId="0" fontId="21" fillId="0" borderId="0" xfId="63" applyFont="1" applyBorder="1" applyAlignment="1" applyProtection="1">
      <alignment horizontal="center" vertical="center" wrapText="1"/>
      <protection locked="0"/>
    </xf>
    <xf numFmtId="0" fontId="11" fillId="26" borderId="0" xfId="63" applyFill="1" applyBorder="1" applyAlignment="1" applyProtection="1">
      <protection locked="0"/>
    </xf>
    <xf numFmtId="0" fontId="11" fillId="48" borderId="0" xfId="63" applyFill="1" applyBorder="1" applyAlignment="1" applyProtection="1">
      <protection locked="0"/>
    </xf>
    <xf numFmtId="0" fontId="133" fillId="26" borderId="0" xfId="323" applyFont="1" applyFill="1" applyProtection="1">
      <protection locked="0"/>
    </xf>
    <xf numFmtId="0" fontId="133" fillId="48" borderId="0" xfId="323" applyFont="1" applyFill="1" applyProtection="1">
      <protection locked="0"/>
    </xf>
    <xf numFmtId="0" fontId="141" fillId="48" borderId="0" xfId="323" applyFont="1" applyFill="1" applyAlignment="1" applyProtection="1">
      <alignment wrapText="1"/>
      <protection locked="0"/>
    </xf>
    <xf numFmtId="0" fontId="133" fillId="26" borderId="0" xfId="323" applyFont="1" applyFill="1" applyProtection="1"/>
    <xf numFmtId="0" fontId="133" fillId="48" borderId="0" xfId="323" applyFont="1" applyFill="1" applyProtection="1"/>
    <xf numFmtId="0" fontId="87" fillId="26" borderId="19" xfId="63" applyFont="1" applyFill="1" applyBorder="1" applyProtection="1"/>
    <xf numFmtId="0" fontId="144" fillId="48" borderId="87" xfId="323" applyFont="1" applyFill="1" applyBorder="1" applyAlignment="1" applyProtection="1">
      <alignment horizontal="left" vertical="top"/>
    </xf>
    <xf numFmtId="0" fontId="133" fillId="48" borderId="88" xfId="323" applyFont="1" applyFill="1" applyBorder="1" applyProtection="1"/>
    <xf numFmtId="0" fontId="133" fillId="48" borderId="89" xfId="323" applyFont="1" applyFill="1" applyBorder="1" applyProtection="1"/>
    <xf numFmtId="0" fontId="133" fillId="48" borderId="86" xfId="323" applyFont="1" applyFill="1" applyBorder="1" applyProtection="1"/>
    <xf numFmtId="0" fontId="133" fillId="48" borderId="0" xfId="323" applyFont="1" applyFill="1" applyBorder="1" applyProtection="1"/>
    <xf numFmtId="0" fontId="133" fillId="48" borderId="92" xfId="323" applyFont="1" applyFill="1" applyBorder="1" applyProtection="1"/>
    <xf numFmtId="0" fontId="133" fillId="48" borderId="87" xfId="323" applyFont="1" applyFill="1" applyBorder="1" applyProtection="1"/>
    <xf numFmtId="0" fontId="133" fillId="48" borderId="88" xfId="323" applyFont="1" applyFill="1" applyBorder="1" applyAlignment="1" applyProtection="1">
      <alignment vertical="center" wrapText="1"/>
    </xf>
    <xf numFmtId="0" fontId="133" fillId="48" borderId="89" xfId="323" applyFont="1" applyFill="1" applyBorder="1" applyAlignment="1" applyProtection="1">
      <alignment vertical="center" wrapText="1"/>
    </xf>
    <xf numFmtId="0" fontId="133" fillId="48" borderId="86" xfId="323" applyFont="1" applyFill="1" applyBorder="1" applyAlignment="1" applyProtection="1">
      <alignment vertical="center" wrapText="1"/>
    </xf>
    <xf numFmtId="0" fontId="133" fillId="48" borderId="0" xfId="323" applyFont="1" applyFill="1" applyBorder="1" applyAlignment="1" applyProtection="1">
      <alignment vertical="center" wrapText="1"/>
    </xf>
    <xf numFmtId="0" fontId="133" fillId="48" borderId="92" xfId="323" applyFont="1" applyFill="1" applyBorder="1" applyAlignment="1" applyProtection="1">
      <alignment vertical="center" wrapText="1"/>
    </xf>
    <xf numFmtId="0" fontId="133" fillId="48" borderId="95" xfId="323" applyFont="1" applyFill="1" applyBorder="1" applyProtection="1"/>
    <xf numFmtId="9" fontId="105" fillId="48" borderId="0" xfId="324" applyNumberFormat="1" applyFont="1" applyFill="1" applyBorder="1" applyAlignment="1" applyProtection="1"/>
    <xf numFmtId="9" fontId="105" fillId="48" borderId="92" xfId="324" applyNumberFormat="1" applyFont="1" applyFill="1" applyBorder="1" applyAlignment="1" applyProtection="1"/>
    <xf numFmtId="0" fontId="133" fillId="48" borderId="96" xfId="323" applyFont="1" applyFill="1" applyBorder="1" applyProtection="1"/>
    <xf numFmtId="0" fontId="133" fillId="48" borderId="0" xfId="323" applyFont="1" applyFill="1" applyBorder="1" applyAlignment="1" applyProtection="1"/>
    <xf numFmtId="166" fontId="133" fillId="48" borderId="92" xfId="323" applyNumberFormat="1" applyFont="1" applyFill="1" applyBorder="1" applyAlignment="1" applyProtection="1">
      <alignment horizontal="center"/>
    </xf>
    <xf numFmtId="0" fontId="133" fillId="48" borderId="0" xfId="323" applyFont="1" applyFill="1" applyBorder="1" applyAlignment="1" applyProtection="1">
      <alignment horizontal="center" vertical="center"/>
    </xf>
    <xf numFmtId="9" fontId="105" fillId="48" borderId="86" xfId="324" applyNumberFormat="1" applyFont="1" applyFill="1" applyBorder="1" applyAlignment="1" applyProtection="1"/>
    <xf numFmtId="1" fontId="133" fillId="48" borderId="0" xfId="323" applyNumberFormat="1" applyFont="1" applyFill="1" applyBorder="1" applyAlignment="1" applyProtection="1">
      <alignment horizontal="center"/>
    </xf>
    <xf numFmtId="177" fontId="149" fillId="48" borderId="96" xfId="58" applyNumberFormat="1" applyFont="1" applyFill="1" applyBorder="1" applyAlignment="1" applyProtection="1">
      <alignment horizontal="left"/>
    </xf>
    <xf numFmtId="0" fontId="133" fillId="48" borderId="97" xfId="323" applyFont="1" applyFill="1" applyBorder="1" applyProtection="1"/>
    <xf numFmtId="0" fontId="133" fillId="48" borderId="98" xfId="323" applyFont="1" applyFill="1" applyBorder="1" applyProtection="1"/>
    <xf numFmtId="0" fontId="133" fillId="48" borderId="99" xfId="323" applyFont="1" applyFill="1" applyBorder="1" applyProtection="1"/>
    <xf numFmtId="0" fontId="79" fillId="26" borderId="79" xfId="63" applyFont="1" applyFill="1" applyBorder="1" applyAlignment="1" applyProtection="1">
      <alignment horizontal="center" vertical="center"/>
      <protection locked="0"/>
    </xf>
    <xf numFmtId="0" fontId="96" fillId="49" borderId="102" xfId="323" applyFont="1" applyFill="1" applyBorder="1" applyAlignment="1" applyProtection="1">
      <alignment horizontal="center" vertical="center"/>
      <protection locked="0"/>
    </xf>
    <xf numFmtId="0" fontId="82" fillId="26" borderId="0" xfId="323" applyFont="1" applyFill="1" applyProtection="1">
      <protection locked="0"/>
    </xf>
    <xf numFmtId="0" fontId="150" fillId="26" borderId="0" xfId="323" applyFont="1" applyFill="1" applyAlignment="1" applyProtection="1">
      <alignment horizontal="right" vertical="center"/>
      <protection locked="0"/>
    </xf>
    <xf numFmtId="0" fontId="150" fillId="0" borderId="0" xfId="323" applyFont="1" applyAlignment="1" applyProtection="1">
      <alignment horizontal="right" vertical="center"/>
      <protection locked="0"/>
    </xf>
    <xf numFmtId="0" fontId="38" fillId="26" borderId="0" xfId="63" applyFont="1" applyFill="1" applyBorder="1" applyAlignment="1" applyProtection="1">
      <protection locked="0"/>
    </xf>
    <xf numFmtId="0" fontId="20" fillId="26" borderId="0" xfId="70" applyFont="1" applyFill="1" applyBorder="1" applyAlignment="1" applyProtection="1">
      <alignment horizontal="center" vertical="center" wrapText="1"/>
      <protection locked="0"/>
    </xf>
    <xf numFmtId="0" fontId="50" fillId="26" borderId="0" xfId="70" applyFont="1" applyFill="1" applyBorder="1" applyProtection="1">
      <protection locked="0"/>
    </xf>
    <xf numFmtId="0" fontId="25" fillId="26" borderId="0" xfId="63" applyFont="1" applyFill="1" applyBorder="1" applyAlignment="1" applyProtection="1">
      <alignment horizontal="left"/>
      <protection locked="0"/>
    </xf>
    <xf numFmtId="0" fontId="11" fillId="26" borderId="0" xfId="63" applyFont="1" applyFill="1" applyAlignment="1" applyProtection="1">
      <alignment vertical="center"/>
      <protection locked="0"/>
    </xf>
    <xf numFmtId="0" fontId="20" fillId="0" borderId="0" xfId="70" applyFont="1" applyBorder="1" applyAlignment="1" applyProtection="1">
      <alignment horizontal="center" vertical="center" wrapText="1"/>
      <protection locked="0"/>
    </xf>
    <xf numFmtId="0" fontId="23" fillId="30" borderId="19" xfId="63" applyFont="1" applyFill="1" applyBorder="1" applyAlignment="1" applyProtection="1">
      <alignment horizontal="center" vertical="center"/>
      <protection locked="0"/>
    </xf>
    <xf numFmtId="177" fontId="147" fillId="48" borderId="96" xfId="58" applyNumberFormat="1" applyFont="1" applyFill="1" applyBorder="1" applyAlignment="1" applyProtection="1">
      <alignment horizontal="left" vertical="top"/>
    </xf>
    <xf numFmtId="1" fontId="20" fillId="25" borderId="13" xfId="0" applyNumberFormat="1" applyFont="1" applyFill="1" applyBorder="1" applyAlignment="1">
      <alignment horizontal="center"/>
    </xf>
    <xf numFmtId="1" fontId="20" fillId="25" borderId="13" xfId="0" applyNumberFormat="1" applyFont="1" applyFill="1" applyBorder="1" applyAlignment="1">
      <alignment horizontal="center" wrapText="1"/>
    </xf>
    <xf numFmtId="0" fontId="18" fillId="25" borderId="22" xfId="62" applyFont="1" applyFill="1" applyBorder="1" applyAlignment="1">
      <alignment horizontal="left"/>
    </xf>
    <xf numFmtId="0" fontId="20" fillId="25" borderId="13" xfId="70" applyFont="1" applyFill="1" applyBorder="1" applyAlignment="1"/>
    <xf numFmtId="0" fontId="18" fillId="26" borderId="0" xfId="62" applyFont="1" applyFill="1" applyBorder="1" applyAlignment="1">
      <alignment horizontal="left"/>
    </xf>
    <xf numFmtId="0" fontId="18" fillId="25" borderId="0" xfId="62" applyFont="1" applyFill="1" applyBorder="1" applyAlignment="1">
      <alignment horizontal="left" vertical="center"/>
    </xf>
    <xf numFmtId="0" fontId="11" fillId="25" borderId="19" xfId="72" applyFill="1" applyBorder="1" applyAlignment="1">
      <alignment vertical="center"/>
    </xf>
    <xf numFmtId="0" fontId="11" fillId="25" borderId="0" xfId="72" applyFill="1" applyBorder="1" applyAlignment="1">
      <alignment vertical="center"/>
    </xf>
    <xf numFmtId="0" fontId="91" fillId="25" borderId="0" xfId="71" applyFont="1" applyFill="1" applyBorder="1" applyAlignment="1">
      <alignment horizontal="left" vertical="center"/>
    </xf>
    <xf numFmtId="3" fontId="82" fillId="24" borderId="0" xfId="40" applyNumberFormat="1" applyFont="1" applyFill="1" applyBorder="1" applyAlignment="1">
      <alignment horizontal="left" vertical="center" wrapText="1" indent="1"/>
    </xf>
    <xf numFmtId="0" fontId="14" fillId="25" borderId="19" xfId="72" applyFont="1" applyFill="1" applyBorder="1"/>
    <xf numFmtId="0" fontId="139" fillId="25" borderId="0" xfId="62" applyFont="1" applyFill="1" applyBorder="1" applyAlignment="1">
      <alignment horizontal="center" vertical="center"/>
    </xf>
    <xf numFmtId="0" fontId="21" fillId="25" borderId="79" xfId="62" applyFont="1" applyFill="1" applyBorder="1" applyAlignment="1">
      <alignment horizontal="center" vertical="center" wrapText="1"/>
    </xf>
    <xf numFmtId="0" fontId="21" fillId="26" borderId="79" xfId="62" applyFont="1" applyFill="1" applyBorder="1" applyAlignment="1">
      <alignment horizontal="center" vertical="center" wrapText="1"/>
    </xf>
    <xf numFmtId="0" fontId="56" fillId="25" borderId="0" xfId="62" applyFont="1" applyFill="1" applyAlignment="1">
      <alignment vertical="center"/>
    </xf>
    <xf numFmtId="0" fontId="56" fillId="25" borderId="0" xfId="62" applyFont="1" applyFill="1" applyBorder="1" applyAlignment="1">
      <alignment vertical="center"/>
    </xf>
    <xf numFmtId="178" fontId="79" fillId="26" borderId="0" xfId="71" applyNumberFormat="1" applyFont="1" applyFill="1" applyBorder="1" applyAlignment="1">
      <alignment horizontal="right" vertical="center"/>
    </xf>
    <xf numFmtId="0" fontId="14" fillId="25" borderId="19" xfId="72" applyFont="1" applyFill="1" applyBorder="1" applyAlignment="1">
      <alignment vertical="center"/>
    </xf>
    <xf numFmtId="0" fontId="56" fillId="0" borderId="0" xfId="62" applyFont="1" applyAlignment="1">
      <alignment vertical="center"/>
    </xf>
    <xf numFmtId="0" fontId="20" fillId="27" borderId="0" xfId="325" applyFont="1" applyFill="1" applyBorder="1" applyAlignment="1">
      <alignment horizontal="left"/>
    </xf>
    <xf numFmtId="178" fontId="82" fillId="26" borderId="0" xfId="71" applyNumberFormat="1" applyFont="1" applyFill="1" applyBorder="1" applyAlignment="1">
      <alignment horizontal="right" vertical="center"/>
    </xf>
    <xf numFmtId="3" fontId="14" fillId="25" borderId="0" xfId="72" applyNumberFormat="1" applyFont="1" applyFill="1" applyBorder="1"/>
    <xf numFmtId="3" fontId="54" fillId="0" borderId="0" xfId="62" applyNumberFormat="1" applyFont="1"/>
    <xf numFmtId="0" fontId="14" fillId="0" borderId="0" xfId="62" applyFont="1"/>
    <xf numFmtId="0" fontId="20" fillId="27" borderId="0" xfId="325" applyFont="1" applyFill="1" applyBorder="1" applyAlignment="1">
      <alignment horizontal="left" indent="1"/>
    </xf>
    <xf numFmtId="0" fontId="18" fillId="25" borderId="0" xfId="62" applyFont="1" applyFill="1" applyAlignment="1"/>
    <xf numFmtId="0" fontId="18" fillId="0" borderId="0" xfId="62" applyFont="1" applyBorder="1" applyAlignment="1"/>
    <xf numFmtId="0" fontId="18" fillId="25" borderId="19" xfId="72" applyFont="1" applyFill="1" applyBorder="1" applyAlignment="1"/>
    <xf numFmtId="0" fontId="18" fillId="25" borderId="0" xfId="72" applyFont="1" applyFill="1" applyBorder="1" applyAlignment="1"/>
    <xf numFmtId="0" fontId="18" fillId="0" borderId="0" xfId="62" applyFont="1" applyAlignment="1"/>
    <xf numFmtId="167" fontId="65" fillId="0" borderId="0" xfId="0" applyNumberFormat="1" applyFont="1" applyProtection="1">
      <protection locked="0"/>
    </xf>
    <xf numFmtId="0" fontId="20" fillId="26" borderId="13" xfId="70" applyFont="1" applyFill="1" applyBorder="1" applyAlignment="1">
      <alignment horizontal="left"/>
    </xf>
    <xf numFmtId="166" fontId="50" fillId="0" borderId="0" xfId="0" applyNumberFormat="1" applyFont="1" applyProtection="1">
      <protection locked="0"/>
    </xf>
    <xf numFmtId="166" fontId="0" fillId="0" borderId="0" xfId="0" applyNumberFormat="1" applyProtection="1">
      <protection locked="0"/>
    </xf>
    <xf numFmtId="0" fontId="111" fillId="0" borderId="0" xfId="70" applyFont="1"/>
    <xf numFmtId="0" fontId="111" fillId="0" borderId="0" xfId="70" applyFont="1" applyBorder="1"/>
    <xf numFmtId="0" fontId="111" fillId="0" borderId="0" xfId="70" applyFont="1" applyBorder="1" applyAlignment="1">
      <alignment vertical="center"/>
    </xf>
    <xf numFmtId="0" fontId="111" fillId="0" borderId="0" xfId="70" applyFont="1" applyAlignment="1">
      <alignment vertical="center"/>
    </xf>
    <xf numFmtId="0" fontId="111" fillId="0" borderId="0" xfId="70" applyFont="1" applyFill="1" applyBorder="1" applyAlignment="1">
      <alignment vertical="center"/>
    </xf>
    <xf numFmtId="0" fontId="111" fillId="0" borderId="0" xfId="70" applyFont="1" applyFill="1" applyAlignment="1">
      <alignment vertical="center"/>
    </xf>
    <xf numFmtId="0" fontId="96" fillId="0" borderId="0" xfId="70" applyFont="1" applyBorder="1" applyAlignment="1">
      <alignment wrapText="1"/>
    </xf>
    <xf numFmtId="167" fontId="111" fillId="0" borderId="0" xfId="70" applyNumberFormat="1" applyFont="1" applyBorder="1" applyAlignment="1">
      <alignment vertical="center"/>
    </xf>
    <xf numFmtId="166" fontId="111" fillId="0" borderId="0" xfId="70" applyNumberFormat="1" applyFont="1" applyBorder="1" applyAlignment="1">
      <alignment vertical="center"/>
    </xf>
    <xf numFmtId="0" fontId="111" fillId="0" borderId="0" xfId="70" applyFont="1" applyFill="1"/>
    <xf numFmtId="0" fontId="111" fillId="25" borderId="0" xfId="70" applyFont="1" applyFill="1"/>
    <xf numFmtId="0" fontId="95" fillId="0" borderId="0" xfId="70" applyFont="1" applyAlignment="1"/>
    <xf numFmtId="0" fontId="111" fillId="0" borderId="0" xfId="70" applyFont="1" applyFill="1" applyBorder="1"/>
    <xf numFmtId="0" fontId="0" fillId="0" borderId="0" xfId="51" applyFont="1" applyAlignment="1">
      <alignment vertical="top"/>
    </xf>
    <xf numFmtId="1" fontId="151" fillId="0" borderId="0" xfId="323" applyNumberFormat="1" applyFont="1" applyAlignment="1" applyProtection="1">
      <alignment horizontal="center" vertical="center"/>
      <protection hidden="1"/>
    </xf>
    <xf numFmtId="0" fontId="2" fillId="48" borderId="0" xfId="323" applyFill="1" applyProtection="1">
      <protection hidden="1"/>
    </xf>
    <xf numFmtId="0" fontId="152" fillId="0" borderId="0" xfId="323" applyFont="1" applyAlignment="1" applyProtection="1">
      <alignment horizontal="left" vertical="top"/>
      <protection hidden="1"/>
    </xf>
    <xf numFmtId="0" fontId="152" fillId="0" borderId="103" xfId="323" applyFont="1" applyBorder="1" applyAlignment="1" applyProtection="1">
      <alignment horizontal="center" vertical="center" wrapText="1"/>
      <protection hidden="1"/>
    </xf>
    <xf numFmtId="0" fontId="100" fillId="0" borderId="103" xfId="68" applyBorder="1" applyAlignment="1" applyProtection="1">
      <protection hidden="1"/>
    </xf>
    <xf numFmtId="0" fontId="2" fillId="0" borderId="103" xfId="323" applyBorder="1" applyProtection="1">
      <protection hidden="1"/>
    </xf>
    <xf numFmtId="0" fontId="2" fillId="0" borderId="0" xfId="323" applyProtection="1">
      <protection hidden="1"/>
    </xf>
    <xf numFmtId="0" fontId="2" fillId="47" borderId="104" xfId="323" applyFill="1" applyBorder="1" applyProtection="1">
      <protection hidden="1"/>
    </xf>
    <xf numFmtId="0" fontId="2" fillId="34" borderId="103" xfId="323" applyFill="1" applyBorder="1" applyProtection="1">
      <protection hidden="1"/>
    </xf>
    <xf numFmtId="0" fontId="2" fillId="0" borderId="105" xfId="323" applyBorder="1" applyProtection="1">
      <protection hidden="1"/>
    </xf>
    <xf numFmtId="1" fontId="153" fillId="0" borderId="0" xfId="323" applyNumberFormat="1" applyFont="1" applyAlignment="1" applyProtection="1">
      <alignment horizontal="center" vertical="center"/>
      <protection hidden="1"/>
    </xf>
    <xf numFmtId="0" fontId="2" fillId="0" borderId="0" xfId="323" applyAlignment="1" applyProtection="1">
      <alignment horizontal="right"/>
      <protection hidden="1"/>
    </xf>
    <xf numFmtId="1" fontId="2" fillId="0" borderId="0" xfId="323" applyNumberFormat="1" applyProtection="1">
      <protection hidden="1"/>
    </xf>
    <xf numFmtId="0" fontId="2" fillId="47" borderId="106" xfId="323" applyFill="1" applyBorder="1" applyProtection="1">
      <protection hidden="1"/>
    </xf>
    <xf numFmtId="0" fontId="2" fillId="34" borderId="0" xfId="323" applyFill="1" applyBorder="1" applyProtection="1">
      <protection hidden="1"/>
    </xf>
    <xf numFmtId="0" fontId="152" fillId="0" borderId="0" xfId="323" applyFont="1" applyBorder="1" applyAlignment="1" applyProtection="1">
      <alignment vertical="center"/>
      <protection hidden="1"/>
    </xf>
    <xf numFmtId="0" fontId="2" fillId="0" borderId="0" xfId="323" applyBorder="1" applyProtection="1">
      <protection hidden="1"/>
    </xf>
    <xf numFmtId="1" fontId="2" fillId="0" borderId="0" xfId="323" applyNumberFormat="1" applyBorder="1" applyProtection="1">
      <protection hidden="1"/>
    </xf>
    <xf numFmtId="0" fontId="2" fillId="0" borderId="107" xfId="323" applyBorder="1" applyProtection="1">
      <protection hidden="1"/>
    </xf>
    <xf numFmtId="0" fontId="2" fillId="47" borderId="0" xfId="323" applyFill="1" applyBorder="1" applyProtection="1">
      <protection hidden="1"/>
    </xf>
    <xf numFmtId="0" fontId="2" fillId="0" borderId="0" xfId="323" applyFont="1" applyBorder="1" applyProtection="1">
      <protection hidden="1"/>
    </xf>
    <xf numFmtId="0" fontId="2" fillId="0" borderId="106" xfId="323" applyBorder="1" applyAlignment="1" applyProtection="1">
      <alignment vertical="top"/>
      <protection hidden="1"/>
    </xf>
    <xf numFmtId="0" fontId="2" fillId="48" borderId="0" xfId="323" applyFill="1" applyBorder="1" applyProtection="1">
      <protection hidden="1"/>
    </xf>
    <xf numFmtId="1" fontId="100" fillId="0" borderId="0" xfId="68" applyNumberFormat="1" applyAlignment="1" applyProtection="1">
      <alignment vertical="top"/>
      <protection hidden="1"/>
    </xf>
    <xf numFmtId="0" fontId="155" fillId="0" borderId="0" xfId="323" applyFont="1" applyBorder="1" applyAlignment="1" applyProtection="1">
      <alignment vertical="center"/>
      <protection hidden="1"/>
    </xf>
    <xf numFmtId="1" fontId="2" fillId="0" borderId="0" xfId="323" applyNumberFormat="1" applyFont="1" applyProtection="1">
      <protection hidden="1"/>
    </xf>
    <xf numFmtId="1" fontId="100" fillId="0" borderId="0" xfId="68" applyNumberFormat="1" applyAlignment="1" applyProtection="1">
      <protection hidden="1"/>
    </xf>
    <xf numFmtId="0" fontId="2" fillId="0" borderId="106" xfId="323" applyBorder="1" applyProtection="1">
      <protection hidden="1"/>
    </xf>
    <xf numFmtId="1" fontId="156" fillId="0" borderId="0" xfId="323" applyNumberFormat="1" applyFont="1" applyFill="1" applyBorder="1" applyAlignment="1" applyProtection="1">
      <alignment horizontal="right"/>
      <protection hidden="1"/>
    </xf>
    <xf numFmtId="0" fontId="156" fillId="0" borderId="0" xfId="323" applyNumberFormat="1" applyFont="1" applyFill="1" applyBorder="1" applyAlignment="1" applyProtection="1">
      <protection hidden="1"/>
    </xf>
    <xf numFmtId="1" fontId="156" fillId="0" borderId="0" xfId="323" applyNumberFormat="1" applyFont="1" applyFill="1" applyBorder="1" applyAlignment="1" applyProtection="1">
      <protection hidden="1"/>
    </xf>
    <xf numFmtId="166" fontId="156" fillId="0" borderId="0" xfId="323" applyNumberFormat="1" applyFont="1" applyFill="1" applyBorder="1" applyAlignment="1" applyProtection="1">
      <alignment horizontal="right"/>
      <protection hidden="1"/>
    </xf>
    <xf numFmtId="1" fontId="2" fillId="0" borderId="0" xfId="323" applyNumberFormat="1" applyFont="1" applyBorder="1" applyProtection="1">
      <protection hidden="1"/>
    </xf>
    <xf numFmtId="1" fontId="2" fillId="0" borderId="107" xfId="323" applyNumberFormat="1" applyFont="1" applyBorder="1" applyProtection="1">
      <protection hidden="1"/>
    </xf>
    <xf numFmtId="1" fontId="2" fillId="0" borderId="107" xfId="323" applyNumberFormat="1" applyBorder="1" applyProtection="1">
      <protection hidden="1"/>
    </xf>
    <xf numFmtId="166" fontId="2" fillId="0" borderId="0" xfId="323" applyNumberFormat="1" applyBorder="1" applyProtection="1">
      <protection hidden="1"/>
    </xf>
    <xf numFmtId="0" fontId="2" fillId="0" borderId="108" xfId="323" applyBorder="1" applyProtection="1">
      <protection hidden="1"/>
    </xf>
    <xf numFmtId="0" fontId="2" fillId="0" borderId="109" xfId="323" applyBorder="1" applyProtection="1">
      <protection hidden="1"/>
    </xf>
    <xf numFmtId="1" fontId="2" fillId="0" borderId="109" xfId="323" applyNumberFormat="1" applyBorder="1" applyProtection="1">
      <protection hidden="1"/>
    </xf>
    <xf numFmtId="9" fontId="2" fillId="0" borderId="109" xfId="58" applyFont="1" applyBorder="1" applyProtection="1">
      <protection hidden="1"/>
    </xf>
    <xf numFmtId="0" fontId="2" fillId="0" borderId="110" xfId="323" applyBorder="1" applyProtection="1">
      <protection hidden="1"/>
    </xf>
    <xf numFmtId="0" fontId="2" fillId="0" borderId="0" xfId="323" applyFont="1" applyProtection="1">
      <protection hidden="1"/>
    </xf>
    <xf numFmtId="0" fontId="158" fillId="0" borderId="0" xfId="323" applyNumberFormat="1" applyFont="1" applyFill="1" applyBorder="1" applyAlignment="1" applyProtection="1">
      <protection hidden="1"/>
    </xf>
    <xf numFmtId="0" fontId="157" fillId="0" borderId="0" xfId="323" applyFont="1" applyProtection="1">
      <protection hidden="1"/>
    </xf>
    <xf numFmtId="0" fontId="159" fillId="0" borderId="0" xfId="323" applyFont="1" applyProtection="1">
      <protection hidden="1"/>
    </xf>
    <xf numFmtId="0" fontId="21" fillId="35" borderId="0" xfId="62" applyFont="1" applyFill="1" applyBorder="1" applyAlignment="1">
      <alignment vertical="center"/>
    </xf>
    <xf numFmtId="165" fontId="37" fillId="35" borderId="58" xfId="40" applyNumberFormat="1" applyFont="1" applyFill="1" applyBorder="1" applyAlignment="1">
      <alignment horizontal="left" vertical="center" wrapText="1"/>
    </xf>
    <xf numFmtId="165" fontId="37" fillId="35" borderId="0" xfId="40" applyNumberFormat="1" applyFont="1" applyFill="1" applyBorder="1" applyAlignment="1">
      <alignment horizontal="left" vertical="center" wrapText="1"/>
    </xf>
    <xf numFmtId="165" fontId="37" fillId="35" borderId="59" xfId="40" applyNumberFormat="1" applyFont="1" applyFill="1" applyBorder="1" applyAlignment="1">
      <alignment horizontal="left" vertical="center" wrapText="1"/>
    </xf>
    <xf numFmtId="0" fontId="21" fillId="35" borderId="0" xfId="62" applyFont="1" applyFill="1" applyBorder="1" applyAlignment="1">
      <alignment vertical="center" wrapText="1"/>
    </xf>
    <xf numFmtId="172" fontId="113" fillId="32" borderId="0" xfId="62" applyNumberFormat="1" applyFont="1" applyFill="1" applyBorder="1" applyAlignment="1">
      <alignment horizontal="center" vertical="center" wrapText="1"/>
    </xf>
    <xf numFmtId="172" fontId="113" fillId="32" borderId="0" xfId="62" applyNumberFormat="1" applyFont="1" applyFill="1" applyBorder="1" applyAlignment="1">
      <alignment horizontal="center" vertical="center"/>
    </xf>
    <xf numFmtId="165" fontId="37" fillId="35" borderId="65" xfId="40" applyNumberFormat="1" applyFont="1" applyFill="1" applyBorder="1" applyAlignment="1">
      <alignment horizontal="left" vertical="center" wrapText="1"/>
    </xf>
    <xf numFmtId="165" fontId="21" fillId="35" borderId="0" xfId="40" applyNumberFormat="1" applyFont="1" applyFill="1" applyBorder="1" applyAlignment="1">
      <alignment horizontal="justify" vertical="center" wrapText="1"/>
    </xf>
    <xf numFmtId="165" fontId="21" fillId="35" borderId="0" xfId="40" applyNumberFormat="1" applyFont="1" applyFill="1" applyBorder="1" applyAlignment="1">
      <alignment horizontal="justify" wrapText="1"/>
    </xf>
    <xf numFmtId="0" fontId="21" fillId="35" borderId="0" xfId="62" applyFont="1" applyFill="1" applyBorder="1" applyAlignment="1"/>
    <xf numFmtId="0" fontId="96" fillId="31" borderId="0" xfId="62" applyFont="1" applyFill="1" applyBorder="1" applyAlignment="1">
      <alignment horizontal="left" wrapText="1"/>
    </xf>
    <xf numFmtId="0" fontId="52" fillId="35" borderId="0" xfId="62" applyFont="1" applyFill="1" applyAlignment="1">
      <alignment horizontal="center" vertical="center"/>
    </xf>
    <xf numFmtId="0" fontId="19" fillId="25" borderId="0" xfId="0" applyFont="1" applyFill="1" applyBorder="1" applyAlignment="1">
      <alignment horizontal="justify" vertical="top" wrapText="1"/>
    </xf>
    <xf numFmtId="0" fontId="28" fillId="25" borderId="0" xfId="0" applyFont="1" applyFill="1" applyBorder="1" applyAlignment="1">
      <alignment horizontal="justify" vertical="top" wrapText="1"/>
    </xf>
    <xf numFmtId="0" fontId="26" fillId="25" borderId="18" xfId="0" applyFont="1" applyFill="1" applyBorder="1" applyAlignment="1">
      <alignment horizontal="right" indent="6"/>
    </xf>
    <xf numFmtId="0" fontId="20" fillId="25" borderId="0" xfId="0" applyFont="1" applyFill="1" applyBorder="1" applyAlignment="1"/>
    <xf numFmtId="0" fontId="26" fillId="25" borderId="0" xfId="0" applyFont="1" applyFill="1" applyBorder="1" applyAlignment="1"/>
    <xf numFmtId="172" fontId="21" fillId="24" borderId="0" xfId="40" applyNumberFormat="1" applyFont="1" applyFill="1" applyBorder="1" applyAlignment="1">
      <alignment horizontal="left" wrapText="1"/>
    </xf>
    <xf numFmtId="172" fontId="31" fillId="24" borderId="0" xfId="40" applyNumberFormat="1" applyFont="1" applyFill="1" applyBorder="1" applyAlignment="1">
      <alignment horizontal="left" wrapText="1"/>
    </xf>
    <xf numFmtId="0" fontId="18" fillId="25" borderId="0" xfId="0" applyFont="1" applyFill="1" applyBorder="1" applyAlignment="1"/>
    <xf numFmtId="173" fontId="21" fillId="25" borderId="0" xfId="0" applyNumberFormat="1" applyFont="1" applyFill="1" applyBorder="1" applyAlignment="1">
      <alignment horizontal="left"/>
    </xf>
    <xf numFmtId="165" fontId="26" fillId="27" borderId="0" xfId="40" applyNumberFormat="1" applyFont="1" applyFill="1" applyBorder="1" applyAlignment="1">
      <alignment horizontal="left" wrapText="1"/>
    </xf>
    <xf numFmtId="165" fontId="26" fillId="24" borderId="0" xfId="40" applyNumberFormat="1" applyFont="1" applyFill="1" applyBorder="1" applyAlignment="1">
      <alignment wrapText="1"/>
    </xf>
    <xf numFmtId="165" fontId="32" fillId="24" borderId="0" xfId="40" applyNumberFormat="1" applyFont="1" applyFill="1" applyBorder="1" applyAlignment="1">
      <alignment horizontal="left" wrapText="1"/>
    </xf>
    <xf numFmtId="165" fontId="20" fillId="24" borderId="0" xfId="40" applyNumberFormat="1" applyFont="1" applyFill="1" applyBorder="1" applyAlignment="1">
      <alignment horizontal="left" wrapText="1"/>
    </xf>
    <xf numFmtId="165" fontId="21" fillId="24" borderId="0" xfId="40" applyNumberFormat="1" applyFont="1" applyFill="1" applyBorder="1" applyAlignment="1">
      <alignment wrapText="1"/>
    </xf>
    <xf numFmtId="165" fontId="21" fillId="27" borderId="0" xfId="40" applyNumberFormat="1" applyFont="1" applyFill="1" applyBorder="1" applyAlignment="1">
      <alignment wrapText="1"/>
    </xf>
    <xf numFmtId="0" fontId="20" fillId="25" borderId="18" xfId="0" applyFont="1" applyFill="1" applyBorder="1" applyAlignment="1">
      <alignment horizontal="left" indent="5" readingOrder="1"/>
    </xf>
    <xf numFmtId="0" fontId="26" fillId="25" borderId="18" xfId="0" applyFont="1" applyFill="1" applyBorder="1" applyAlignment="1">
      <alignment horizontal="left" indent="5" readingOrder="1"/>
    </xf>
    <xf numFmtId="0" fontId="21" fillId="0" borderId="0" xfId="0" applyFont="1" applyBorder="1" applyAlignment="1">
      <alignment horizontal="justify" readingOrder="1"/>
    </xf>
    <xf numFmtId="0" fontId="20" fillId="25" borderId="0" xfId="0" applyFont="1" applyFill="1" applyBorder="1" applyAlignment="1">
      <alignment horizontal="justify" vertical="center" readingOrder="1"/>
    </xf>
    <xf numFmtId="0" fontId="20" fillId="25" borderId="0" xfId="0" applyNumberFormat="1" applyFont="1" applyFill="1" applyBorder="1" applyAlignment="1">
      <alignment horizontal="justify" vertical="center" readingOrder="1"/>
    </xf>
    <xf numFmtId="0" fontId="20" fillId="25" borderId="0" xfId="0" applyFont="1" applyFill="1" applyBorder="1" applyAlignment="1">
      <alignment horizontal="justify" vertical="center" wrapText="1" readingOrder="1"/>
    </xf>
    <xf numFmtId="173" fontId="21" fillId="25" borderId="0" xfId="0" applyNumberFormat="1" applyFont="1" applyFill="1" applyBorder="1" applyAlignment="1">
      <alignment horizontal="right"/>
    </xf>
    <xf numFmtId="173" fontId="21" fillId="25" borderId="19" xfId="0" applyNumberFormat="1" applyFont="1" applyFill="1" applyBorder="1" applyAlignment="1">
      <alignment horizontal="right"/>
    </xf>
    <xf numFmtId="0" fontId="20" fillId="26" borderId="0" xfId="0" applyFont="1" applyFill="1" applyBorder="1" applyAlignment="1">
      <alignment horizontal="justify" vertical="center" wrapText="1" readingOrder="1"/>
    </xf>
    <xf numFmtId="165" fontId="123" fillId="24" borderId="20" xfId="40" applyNumberFormat="1" applyFont="1" applyFill="1" applyBorder="1" applyAlignment="1">
      <alignment horizontal="justify" readingOrder="1"/>
    </xf>
    <xf numFmtId="165" fontId="123" fillId="24" borderId="0" xfId="40" applyNumberFormat="1" applyFont="1" applyFill="1" applyBorder="1" applyAlignment="1">
      <alignment horizontal="justify" readingOrder="1"/>
    </xf>
    <xf numFmtId="0" fontId="21" fillId="25" borderId="0" xfId="0" applyFont="1" applyFill="1" applyBorder="1" applyAlignment="1">
      <alignment horizontal="justify" vertical="center" readingOrder="1"/>
    </xf>
    <xf numFmtId="174" fontId="21" fillId="26" borderId="20" xfId="62" applyNumberFormat="1" applyFont="1" applyFill="1" applyBorder="1" applyAlignment="1">
      <alignment horizontal="right" vertical="center" wrapText="1"/>
    </xf>
    <xf numFmtId="174" fontId="21" fillId="26" borderId="0" xfId="62" applyNumberFormat="1" applyFont="1" applyFill="1" applyBorder="1" applyAlignment="1">
      <alignment horizontal="right" vertical="center" wrapText="1"/>
    </xf>
    <xf numFmtId="0" fontId="79" fillId="25" borderId="0" xfId="0" applyFont="1" applyFill="1" applyBorder="1" applyAlignment="1" applyProtection="1">
      <alignment horizontal="left"/>
    </xf>
    <xf numFmtId="167" fontId="79" fillId="26" borderId="0" xfId="0" applyNumberFormat="1" applyFont="1" applyFill="1" applyBorder="1" applyAlignment="1" applyProtection="1">
      <alignment horizontal="right" indent="2"/>
    </xf>
    <xf numFmtId="0" fontId="20" fillId="25" borderId="18" xfId="0" applyFont="1" applyFill="1" applyBorder="1" applyAlignment="1" applyProtection="1">
      <alignment horizontal="right" indent="5"/>
    </xf>
    <xf numFmtId="0" fontId="25" fillId="25" borderId="0" xfId="0" applyFont="1" applyFill="1" applyBorder="1" applyAlignment="1" applyProtection="1">
      <alignment horizontal="right"/>
    </xf>
    <xf numFmtId="0" fontId="50" fillId="26" borderId="15" xfId="0" applyFont="1" applyFill="1" applyBorder="1" applyAlignment="1" applyProtection="1">
      <alignment horizontal="left" vertical="center"/>
    </xf>
    <xf numFmtId="0" fontId="50" fillId="26" borderId="16" xfId="0" applyFont="1" applyFill="1" applyBorder="1" applyAlignment="1" applyProtection="1">
      <alignment horizontal="left" vertical="center"/>
    </xf>
    <xf numFmtId="0" fontId="50" fillId="26" borderId="17" xfId="0" applyFont="1" applyFill="1" applyBorder="1" applyAlignment="1" applyProtection="1">
      <alignment horizontal="left" vertical="center"/>
    </xf>
    <xf numFmtId="0" fontId="25" fillId="0" borderId="0" xfId="0" applyFont="1" applyBorder="1" applyAlignment="1" applyProtection="1">
      <alignment vertical="justify" wrapText="1"/>
    </xf>
    <xf numFmtId="0" fontId="0" fillId="0" borderId="0" xfId="0" applyBorder="1" applyAlignment="1" applyProtection="1">
      <alignment vertical="justify" wrapText="1"/>
    </xf>
    <xf numFmtId="0" fontId="0" fillId="0" borderId="0" xfId="0" applyAlignment="1" applyProtection="1">
      <alignment vertical="justify" wrapText="1"/>
    </xf>
    <xf numFmtId="0" fontId="20" fillId="26" borderId="52" xfId="0" applyFont="1" applyFill="1" applyBorder="1" applyAlignment="1" applyProtection="1">
      <alignment horizontal="center"/>
    </xf>
    <xf numFmtId="167" fontId="21" fillId="27" borderId="0" xfId="40" applyNumberFormat="1" applyFont="1" applyFill="1" applyBorder="1" applyAlignment="1" applyProtection="1">
      <alignment horizontal="right" wrapText="1" indent="2"/>
    </xf>
    <xf numFmtId="167" fontId="79" fillId="27" borderId="0" xfId="40" applyNumberFormat="1" applyFont="1" applyFill="1" applyBorder="1" applyAlignment="1" applyProtection="1">
      <alignment horizontal="right" wrapText="1" indent="2"/>
    </xf>
    <xf numFmtId="168" fontId="21" fillId="27" borderId="0" xfId="40" applyNumberFormat="1" applyFont="1" applyFill="1" applyBorder="1" applyAlignment="1" applyProtection="1">
      <alignment horizontal="right" wrapText="1" indent="2"/>
    </xf>
    <xf numFmtId="173" fontId="21" fillId="25" borderId="0" xfId="0" applyNumberFormat="1" applyFont="1" applyFill="1" applyBorder="1" applyAlignment="1" applyProtection="1">
      <alignment horizontal="left"/>
    </xf>
    <xf numFmtId="0" fontId="84" fillId="26" borderId="15" xfId="0" applyFont="1" applyFill="1" applyBorder="1" applyAlignment="1" applyProtection="1">
      <alignment horizontal="left" vertical="center"/>
    </xf>
    <xf numFmtId="0" fontId="84" fillId="26" borderId="16" xfId="0" applyFont="1" applyFill="1" applyBorder="1" applyAlignment="1" applyProtection="1">
      <alignment horizontal="left" vertical="center"/>
    </xf>
    <xf numFmtId="0" fontId="84" fillId="26" borderId="17" xfId="0" applyFont="1" applyFill="1" applyBorder="1" applyAlignment="1" applyProtection="1">
      <alignment horizontal="left" vertical="center"/>
    </xf>
    <xf numFmtId="167" fontId="79" fillId="25" borderId="0" xfId="0" applyNumberFormat="1" applyFont="1" applyFill="1" applyBorder="1" applyAlignment="1" applyProtection="1">
      <alignment horizontal="right" indent="2"/>
    </xf>
    <xf numFmtId="0" fontId="20" fillId="25" borderId="18" xfId="0" applyFont="1" applyFill="1" applyBorder="1" applyAlignment="1" applyProtection="1">
      <alignment horizontal="left" indent="4"/>
    </xf>
    <xf numFmtId="0" fontId="25" fillId="25" borderId="0" xfId="0" applyFont="1" applyFill="1" applyBorder="1" applyAlignment="1" applyProtection="1">
      <alignment vertical="justify" wrapText="1"/>
    </xf>
    <xf numFmtId="0" fontId="0" fillId="25" borderId="0" xfId="0" applyFill="1" applyBorder="1" applyAlignment="1" applyProtection="1">
      <alignment vertical="justify" wrapText="1"/>
    </xf>
    <xf numFmtId="167" fontId="21" fillId="46" borderId="0" xfId="60" applyNumberFormat="1" applyFont="1" applyFill="1" applyBorder="1" applyAlignment="1" applyProtection="1">
      <alignment horizontal="right" wrapText="1" indent="2"/>
    </xf>
    <xf numFmtId="167" fontId="21" fillId="42" borderId="0" xfId="60" applyNumberFormat="1" applyFont="1" applyFill="1" applyBorder="1" applyAlignment="1" applyProtection="1">
      <alignment horizontal="right" wrapText="1" indent="2"/>
    </xf>
    <xf numFmtId="167" fontId="21" fillId="24" borderId="0" xfId="40" applyNumberFormat="1" applyFont="1" applyFill="1" applyBorder="1" applyAlignment="1" applyProtection="1">
      <alignment horizontal="right" wrapText="1" indent="2"/>
    </xf>
    <xf numFmtId="0" fontId="20" fillId="24" borderId="0" xfId="40" applyFont="1" applyFill="1" applyBorder="1" applyAlignment="1" applyProtection="1">
      <alignment horizontal="left" indent="2"/>
    </xf>
    <xf numFmtId="168" fontId="20" fillId="24" borderId="0" xfId="40" applyNumberFormat="1" applyFont="1" applyFill="1" applyBorder="1" applyAlignment="1" applyProtection="1">
      <alignment horizontal="right" wrapText="1" indent="2"/>
    </xf>
    <xf numFmtId="168" fontId="20" fillId="27" borderId="0" xfId="40" applyNumberFormat="1" applyFont="1" applyFill="1" applyBorder="1" applyAlignment="1" applyProtection="1">
      <alignment horizontal="right" wrapText="1" indent="2"/>
    </xf>
    <xf numFmtId="168" fontId="21" fillId="24" borderId="0" xfId="40" applyNumberFormat="1" applyFont="1" applyFill="1" applyBorder="1" applyAlignment="1" applyProtection="1">
      <alignment horizontal="right" wrapText="1" indent="2"/>
    </xf>
    <xf numFmtId="168" fontId="82" fillId="24" borderId="0" xfId="40" applyNumberFormat="1" applyFont="1" applyFill="1" applyBorder="1" applyAlignment="1" applyProtection="1">
      <alignment horizontal="right" wrapText="1" indent="2"/>
    </xf>
    <xf numFmtId="168" fontId="82" fillId="27" borderId="0" xfId="40" applyNumberFormat="1" applyFont="1" applyFill="1" applyBorder="1" applyAlignment="1" applyProtection="1">
      <alignment horizontal="right" wrapText="1" indent="2"/>
    </xf>
    <xf numFmtId="169" fontId="21" fillId="27" borderId="0" xfId="40" applyNumberFormat="1" applyFont="1" applyFill="1" applyBorder="1" applyAlignment="1" applyProtection="1">
      <alignment horizontal="right" wrapText="1" indent="2"/>
    </xf>
    <xf numFmtId="0" fontId="21" fillId="24" borderId="0" xfId="40" applyFont="1" applyFill="1" applyBorder="1" applyAlignment="1" applyProtection="1">
      <alignment horizontal="left" indent="1"/>
    </xf>
    <xf numFmtId="166" fontId="21" fillId="25" borderId="0" xfId="0" applyNumberFormat="1" applyFont="1" applyFill="1" applyBorder="1" applyAlignment="1" applyProtection="1">
      <alignment horizontal="right" indent="2"/>
    </xf>
    <xf numFmtId="166" fontId="21" fillId="26" borderId="0" xfId="0" applyNumberFormat="1" applyFont="1" applyFill="1" applyBorder="1" applyAlignment="1" applyProtection="1">
      <alignment horizontal="right" indent="2"/>
    </xf>
    <xf numFmtId="0" fontId="20" fillId="24" borderId="0" xfId="40" applyFont="1" applyFill="1" applyBorder="1" applyAlignment="1" applyProtection="1">
      <alignment horizontal="left" wrapText="1"/>
    </xf>
    <xf numFmtId="169" fontId="21" fillId="24" borderId="0" xfId="40" applyNumberFormat="1" applyFont="1" applyFill="1" applyBorder="1" applyAlignment="1" applyProtection="1">
      <alignment horizontal="right" wrapText="1" indent="2"/>
    </xf>
    <xf numFmtId="173" fontId="21" fillId="25" borderId="0" xfId="0" applyNumberFormat="1" applyFont="1" applyFill="1" applyBorder="1" applyAlignment="1" applyProtection="1">
      <alignment horizontal="right"/>
    </xf>
    <xf numFmtId="166" fontId="79" fillId="25" borderId="0" xfId="0" applyNumberFormat="1" applyFont="1" applyFill="1" applyBorder="1" applyAlignment="1" applyProtection="1">
      <alignment horizontal="right" indent="2"/>
    </xf>
    <xf numFmtId="166" fontId="79" fillId="26" borderId="0" xfId="0" applyNumberFormat="1" applyFont="1" applyFill="1" applyBorder="1" applyAlignment="1" applyProtection="1">
      <alignment horizontal="right" indent="2"/>
    </xf>
    <xf numFmtId="0" fontId="20" fillId="25" borderId="18" xfId="0" applyFont="1" applyFill="1" applyBorder="1" applyAlignment="1" applyProtection="1">
      <alignment horizontal="right" indent="6"/>
    </xf>
    <xf numFmtId="0" fontId="50" fillId="26" borderId="15" xfId="0" applyFont="1" applyFill="1" applyBorder="1" applyAlignment="1" applyProtection="1">
      <alignment horizontal="left"/>
    </xf>
    <xf numFmtId="0" fontId="50" fillId="26" borderId="16" xfId="0" applyFont="1" applyFill="1" applyBorder="1" applyAlignment="1" applyProtection="1">
      <alignment horizontal="left"/>
    </xf>
    <xf numFmtId="0" fontId="50" fillId="26" borderId="17" xfId="0" applyFont="1" applyFill="1" applyBorder="1" applyAlignment="1" applyProtection="1">
      <alignment horizontal="left"/>
    </xf>
    <xf numFmtId="166" fontId="21" fillId="24" borderId="0" xfId="40" applyNumberFormat="1" applyFont="1" applyFill="1" applyBorder="1" applyAlignment="1" applyProtection="1">
      <alignment horizontal="right" wrapText="1" indent="2"/>
    </xf>
    <xf numFmtId="166" fontId="21" fillId="27" borderId="0" xfId="40" applyNumberFormat="1" applyFont="1" applyFill="1" applyBorder="1" applyAlignment="1" applyProtection="1">
      <alignment horizontal="right" wrapText="1" indent="2"/>
    </xf>
    <xf numFmtId="166" fontId="32" fillId="25" borderId="0" xfId="0" applyNumberFormat="1" applyFont="1" applyFill="1" applyBorder="1" applyAlignment="1" applyProtection="1">
      <alignment horizontal="right" indent="2"/>
    </xf>
    <xf numFmtId="166" fontId="32" fillId="26" borderId="0" xfId="0" applyNumberFormat="1" applyFont="1" applyFill="1" applyBorder="1" applyAlignment="1" applyProtection="1">
      <alignment horizontal="right" indent="2"/>
    </xf>
    <xf numFmtId="0" fontId="85" fillId="25" borderId="0" xfId="0" applyFont="1" applyFill="1" applyBorder="1" applyAlignment="1" applyProtection="1">
      <alignment horizontal="center"/>
    </xf>
    <xf numFmtId="0" fontId="0" fillId="25" borderId="0" xfId="0" applyFill="1" applyAlignment="1" applyProtection="1">
      <alignment vertical="justify" wrapText="1"/>
    </xf>
    <xf numFmtId="0" fontId="25" fillId="25" borderId="0" xfId="62" applyFont="1" applyFill="1" applyBorder="1" applyAlignment="1">
      <alignment vertical="top" wrapText="1"/>
    </xf>
    <xf numFmtId="0" fontId="88" fillId="26" borderId="0" xfId="62" applyFont="1" applyFill="1" applyBorder="1" applyAlignment="1">
      <alignment horizontal="center" vertical="center"/>
    </xf>
    <xf numFmtId="0" fontId="88" fillId="26" borderId="0" xfId="62" applyFont="1" applyFill="1" applyBorder="1" applyAlignment="1">
      <alignment horizontal="left" vertical="center"/>
    </xf>
    <xf numFmtId="0" fontId="25" fillId="26" borderId="0" xfId="62" applyFont="1" applyFill="1" applyBorder="1" applyAlignment="1">
      <alignment horizontal="justify" wrapText="1"/>
    </xf>
    <xf numFmtId="0" fontId="88" fillId="25" borderId="24" xfId="62" applyFont="1" applyFill="1" applyBorder="1" applyAlignment="1">
      <alignment horizontal="left" vertical="center"/>
    </xf>
    <xf numFmtId="0" fontId="88" fillId="25" borderId="25" xfId="62" applyFont="1" applyFill="1" applyBorder="1" applyAlignment="1">
      <alignment horizontal="left" vertical="center"/>
    </xf>
    <xf numFmtId="0" fontId="25" fillId="25" borderId="0" xfId="62" applyFont="1" applyFill="1" applyBorder="1" applyAlignment="1">
      <alignment wrapText="1"/>
    </xf>
    <xf numFmtId="0" fontId="25" fillId="25" borderId="0" xfId="62" applyFont="1" applyFill="1" applyBorder="1" applyAlignment="1">
      <alignment vertical="center" wrapText="1"/>
    </xf>
    <xf numFmtId="0" fontId="25" fillId="25" borderId="19" xfId="62" applyFont="1" applyFill="1" applyBorder="1" applyAlignment="1">
      <alignment vertical="center" wrapText="1"/>
    </xf>
    <xf numFmtId="0" fontId="84" fillId="26" borderId="24" xfId="0" applyFont="1" applyFill="1" applyBorder="1" applyAlignment="1">
      <alignment horizontal="left" vertical="center" wrapText="1"/>
    </xf>
    <xf numFmtId="0" fontId="84" fillId="26" borderId="26" xfId="0" applyFont="1" applyFill="1" applyBorder="1" applyAlignment="1">
      <alignment horizontal="left" vertical="center" wrapText="1"/>
    </xf>
    <xf numFmtId="0" fontId="84" fillId="26" borderId="25" xfId="0" applyFont="1" applyFill="1" applyBorder="1" applyAlignment="1">
      <alignment horizontal="left" vertical="center" wrapText="1"/>
    </xf>
    <xf numFmtId="0" fontId="20" fillId="25" borderId="0" xfId="62" applyFont="1" applyFill="1" applyBorder="1" applyAlignment="1">
      <alignment horizontal="left" indent="6"/>
    </xf>
    <xf numFmtId="0" fontId="79" fillId="25" borderId="0" xfId="0" applyFont="1" applyFill="1" applyBorder="1" applyAlignment="1">
      <alignment horizontal="left"/>
    </xf>
    <xf numFmtId="0" fontId="38" fillId="24" borderId="0" xfId="40" applyFont="1" applyFill="1" applyBorder="1" applyAlignment="1">
      <alignment horizontal="justify" wrapText="1"/>
    </xf>
    <xf numFmtId="0" fontId="25" fillId="24" borderId="0" xfId="40" applyFont="1" applyFill="1" applyBorder="1" applyAlignment="1">
      <alignment horizontal="justify" wrapText="1"/>
    </xf>
    <xf numFmtId="0" fontId="20" fillId="26" borderId="18" xfId="0" applyFont="1" applyFill="1" applyBorder="1" applyAlignment="1">
      <alignment horizontal="right" indent="6"/>
    </xf>
    <xf numFmtId="0" fontId="18" fillId="25" borderId="23" xfId="0" applyFont="1" applyFill="1" applyBorder="1" applyAlignment="1">
      <alignment horizontal="left"/>
    </xf>
    <xf numFmtId="0" fontId="18" fillId="25" borderId="22" xfId="0" applyFont="1" applyFill="1" applyBorder="1" applyAlignment="1">
      <alignment horizontal="left"/>
    </xf>
    <xf numFmtId="0" fontId="18" fillId="25" borderId="0" xfId="0" applyFont="1" applyFill="1" applyBorder="1" applyAlignment="1">
      <alignment horizontal="left"/>
    </xf>
    <xf numFmtId="0" fontId="25" fillId="25" borderId="0" xfId="0" applyFont="1" applyFill="1" applyBorder="1" applyAlignment="1">
      <alignment horizontal="left" vertical="top"/>
    </xf>
    <xf numFmtId="0" fontId="14" fillId="25" borderId="0" xfId="0" applyFont="1" applyFill="1" applyBorder="1"/>
    <xf numFmtId="0" fontId="38" fillId="24" borderId="0" xfId="40" applyNumberFormat="1" applyFont="1" applyFill="1" applyBorder="1" applyAlignment="1">
      <alignment horizontal="justify" vertical="center" wrapText="1"/>
    </xf>
    <xf numFmtId="0" fontId="25" fillId="24" borderId="0" xfId="40" applyNumberFormat="1" applyFont="1" applyFill="1" applyBorder="1" applyAlignment="1">
      <alignment horizontal="justify" vertical="center" wrapText="1"/>
    </xf>
    <xf numFmtId="0" fontId="25" fillId="24" borderId="0" xfId="40" applyFont="1" applyFill="1" applyBorder="1" applyAlignment="1">
      <alignment horizontal="justify" vertical="top" wrapText="1"/>
    </xf>
    <xf numFmtId="173" fontId="21" fillId="25" borderId="0" xfId="70" applyNumberFormat="1" applyFont="1" applyFill="1" applyBorder="1" applyAlignment="1">
      <alignment horizontal="right"/>
    </xf>
    <xf numFmtId="0" fontId="20" fillId="25" borderId="18" xfId="70" applyFont="1" applyFill="1" applyBorder="1" applyAlignment="1">
      <alignment horizontal="left" indent="6"/>
    </xf>
    <xf numFmtId="0" fontId="20" fillId="25" borderId="0" xfId="70" applyFont="1" applyFill="1" applyBorder="1" applyAlignment="1">
      <alignment horizontal="left" indent="6"/>
    </xf>
    <xf numFmtId="0" fontId="25" fillId="25" borderId="0" xfId="70" applyFont="1" applyFill="1" applyBorder="1" applyAlignment="1">
      <alignment horizontal="left" vertical="top"/>
    </xf>
    <xf numFmtId="0" fontId="79" fillId="25" borderId="0" xfId="70" applyFont="1" applyFill="1" applyBorder="1" applyAlignment="1">
      <alignment horizontal="left"/>
    </xf>
    <xf numFmtId="0" fontId="79" fillId="25" borderId="0" xfId="78" applyFont="1" applyFill="1" applyBorder="1" applyAlignment="1">
      <alignment horizontal="left" vertical="center"/>
    </xf>
    <xf numFmtId="0" fontId="121" fillId="24" borderId="0" xfId="40" applyFont="1" applyFill="1" applyBorder="1" applyAlignment="1">
      <alignment horizontal="justify" vertical="top" wrapText="1"/>
    </xf>
    <xf numFmtId="173" fontId="12" fillId="25" borderId="0" xfId="70" applyNumberFormat="1" applyFont="1" applyFill="1" applyBorder="1" applyAlignment="1">
      <alignment horizontal="left"/>
    </xf>
    <xf numFmtId="0" fontId="20" fillId="25" borderId="18" xfId="70" applyFont="1" applyFill="1" applyBorder="1" applyAlignment="1">
      <alignment horizontal="left"/>
    </xf>
    <xf numFmtId="0" fontId="25" fillId="25" borderId="22" xfId="70" applyFont="1" applyFill="1" applyBorder="1" applyAlignment="1">
      <alignment horizontal="center"/>
    </xf>
    <xf numFmtId="0" fontId="25" fillId="25" borderId="53" xfId="70" applyFont="1" applyFill="1" applyBorder="1" applyAlignment="1">
      <alignment horizontal="center"/>
    </xf>
    <xf numFmtId="0" fontId="127" fillId="26" borderId="27" xfId="70" applyFont="1" applyFill="1" applyBorder="1" applyAlignment="1">
      <alignment horizontal="left" vertical="center"/>
    </xf>
    <xf numFmtId="0" fontId="127" fillId="26" borderId="28" xfId="70" applyFont="1" applyFill="1" applyBorder="1" applyAlignment="1">
      <alignment horizontal="left" vertical="center"/>
    </xf>
    <xf numFmtId="0" fontId="127" fillId="26" borderId="29" xfId="70" applyFont="1" applyFill="1" applyBorder="1" applyAlignment="1">
      <alignment horizontal="left" vertical="center"/>
    </xf>
    <xf numFmtId="0" fontId="116" fillId="26" borderId="69" xfId="70" applyFont="1" applyFill="1" applyBorder="1" applyAlignment="1">
      <alignment horizontal="center" vertical="center"/>
    </xf>
    <xf numFmtId="0" fontId="116" fillId="26" borderId="70" xfId="70" applyFont="1" applyFill="1" applyBorder="1" applyAlignment="1">
      <alignment horizontal="center" vertical="center"/>
    </xf>
    <xf numFmtId="0" fontId="116" fillId="26" borderId="73" xfId="70" applyFont="1" applyFill="1" applyBorder="1" applyAlignment="1">
      <alignment horizontal="center" vertical="center"/>
    </xf>
    <xf numFmtId="0" fontId="116" fillId="26" borderId="74" xfId="70" applyFont="1" applyFill="1" applyBorder="1" applyAlignment="1">
      <alignment horizontal="center" vertical="center"/>
    </xf>
    <xf numFmtId="0" fontId="20" fillId="25" borderId="13" xfId="70" applyFont="1" applyFill="1" applyBorder="1" applyAlignment="1">
      <alignment horizontal="center" vertical="center" wrapText="1"/>
    </xf>
    <xf numFmtId="0" fontId="20" fillId="25" borderId="71" xfId="70" applyFont="1" applyFill="1" applyBorder="1" applyAlignment="1">
      <alignment horizontal="center" vertical="center" wrapText="1"/>
    </xf>
    <xf numFmtId="0" fontId="20" fillId="25" borderId="82" xfId="70" applyFont="1" applyFill="1" applyBorder="1" applyAlignment="1">
      <alignment horizontal="center" vertical="center" wrapText="1"/>
    </xf>
    <xf numFmtId="0" fontId="20" fillId="25" borderId="72" xfId="70" applyFont="1" applyFill="1" applyBorder="1" applyAlignment="1">
      <alignment horizontal="center" vertical="center" wrapText="1"/>
    </xf>
    <xf numFmtId="0" fontId="20" fillId="25" borderId="75" xfId="70" applyFont="1" applyFill="1" applyBorder="1" applyAlignment="1">
      <alignment horizontal="center" vertical="center" wrapText="1"/>
    </xf>
    <xf numFmtId="0" fontId="141" fillId="30" borderId="93" xfId="323" applyFont="1" applyFill="1" applyBorder="1" applyAlignment="1" applyProtection="1">
      <alignment horizontal="center" vertical="center"/>
    </xf>
    <xf numFmtId="0" fontId="141" fillId="30" borderId="94" xfId="323" applyFont="1" applyFill="1" applyBorder="1" applyAlignment="1" applyProtection="1">
      <alignment horizontal="center" vertical="center"/>
    </xf>
    <xf numFmtId="0" fontId="142" fillId="48" borderId="83" xfId="323" applyFont="1" applyFill="1" applyBorder="1" applyAlignment="1" applyProtection="1">
      <alignment horizontal="right" vertical="center" wrapText="1"/>
    </xf>
    <xf numFmtId="0" fontId="142" fillId="48" borderId="84" xfId="323" applyFont="1" applyFill="1" applyBorder="1" applyAlignment="1" applyProtection="1">
      <alignment horizontal="right" vertical="center" wrapText="1"/>
    </xf>
    <xf numFmtId="0" fontId="142" fillId="48" borderId="85" xfId="323" applyFont="1" applyFill="1" applyBorder="1" applyAlignment="1" applyProtection="1">
      <alignment horizontal="right" vertical="center" wrapText="1"/>
    </xf>
    <xf numFmtId="0" fontId="143" fillId="30" borderId="86" xfId="323" applyFont="1" applyFill="1" applyBorder="1" applyAlignment="1" applyProtection="1">
      <alignment horizontal="center" vertical="center" wrapText="1"/>
    </xf>
    <xf numFmtId="0" fontId="143" fillId="30" borderId="0" xfId="323" applyFont="1" applyFill="1" applyBorder="1" applyAlignment="1" applyProtection="1">
      <alignment horizontal="center" vertical="center" wrapText="1"/>
    </xf>
    <xf numFmtId="0" fontId="145" fillId="49" borderId="87" xfId="323" applyFont="1" applyFill="1" applyBorder="1" applyAlignment="1" applyProtection="1">
      <alignment horizontal="center" vertical="center" wrapText="1"/>
    </xf>
    <xf numFmtId="0" fontId="145" fillId="49" borderId="88" xfId="323" applyFont="1" applyFill="1" applyBorder="1" applyAlignment="1" applyProtection="1">
      <alignment horizontal="center" vertical="center" wrapText="1"/>
    </xf>
    <xf numFmtId="0" fontId="145" fillId="49" borderId="89" xfId="323" applyFont="1" applyFill="1" applyBorder="1" applyAlignment="1" applyProtection="1">
      <alignment horizontal="center" vertical="center" wrapText="1"/>
    </xf>
    <xf numFmtId="0" fontId="146" fillId="49" borderId="90" xfId="323" applyFont="1" applyFill="1" applyBorder="1" applyAlignment="1" applyProtection="1">
      <alignment horizontal="center" vertical="center" wrapText="1"/>
    </xf>
    <xf numFmtId="0" fontId="146" fillId="49" borderId="91" xfId="323" applyFont="1" applyFill="1" applyBorder="1" applyAlignment="1" applyProtection="1">
      <alignment horizontal="center" vertical="center"/>
    </xf>
    <xf numFmtId="173" fontId="21" fillId="25" borderId="0" xfId="62" applyNumberFormat="1" applyFont="1" applyFill="1" applyBorder="1" applyAlignment="1">
      <alignment horizontal="right"/>
    </xf>
    <xf numFmtId="9" fontId="105" fillId="48" borderId="0" xfId="324" applyNumberFormat="1" applyFont="1" applyFill="1" applyBorder="1" applyAlignment="1" applyProtection="1">
      <alignment horizontal="center"/>
    </xf>
    <xf numFmtId="1" fontId="148" fillId="48" borderId="0" xfId="324" applyNumberFormat="1" applyFont="1" applyFill="1" applyBorder="1" applyAlignment="1" applyProtection="1">
      <alignment horizontal="center"/>
    </xf>
    <xf numFmtId="1" fontId="148" fillId="48" borderId="96" xfId="324" applyNumberFormat="1" applyFont="1" applyFill="1" applyBorder="1" applyAlignment="1" applyProtection="1">
      <alignment horizontal="center"/>
    </xf>
    <xf numFmtId="0" fontId="146" fillId="49" borderId="100" xfId="323" applyFont="1" applyFill="1" applyBorder="1" applyAlignment="1" applyProtection="1">
      <alignment horizontal="center" vertical="center" wrapText="1"/>
      <protection locked="0"/>
    </xf>
    <xf numFmtId="0" fontId="146" fillId="49" borderId="101" xfId="323" applyFont="1" applyFill="1" applyBorder="1" applyAlignment="1" applyProtection="1">
      <alignment horizontal="center" vertical="center" wrapText="1"/>
      <protection locked="0"/>
    </xf>
    <xf numFmtId="0" fontId="157" fillId="45" borderId="106" xfId="323" applyFont="1" applyFill="1" applyBorder="1" applyAlignment="1" applyProtection="1">
      <alignment horizontal="center"/>
      <protection hidden="1"/>
    </xf>
    <xf numFmtId="0" fontId="157" fillId="45" borderId="0" xfId="323" applyFont="1" applyFill="1" applyBorder="1" applyAlignment="1" applyProtection="1">
      <alignment horizontal="center"/>
      <protection hidden="1"/>
    </xf>
    <xf numFmtId="1" fontId="2" fillId="0" borderId="0" xfId="323" applyNumberFormat="1" applyFont="1" applyAlignment="1" applyProtection="1">
      <alignment horizontal="left" vertical="top" wrapText="1"/>
      <protection hidden="1"/>
    </xf>
    <xf numFmtId="0" fontId="155" fillId="0" borderId="0" xfId="323" applyFont="1" applyBorder="1" applyAlignment="1" applyProtection="1">
      <alignment horizontal="center" vertical="center"/>
      <protection hidden="1"/>
    </xf>
    <xf numFmtId="0" fontId="155" fillId="0" borderId="107" xfId="323" applyFont="1" applyBorder="1" applyAlignment="1" applyProtection="1">
      <alignment horizontal="center" vertical="center"/>
      <protection hidden="1"/>
    </xf>
    <xf numFmtId="0" fontId="79" fillId="24" borderId="0" xfId="40" applyFont="1" applyFill="1" applyBorder="1" applyAlignment="1">
      <alignment vertical="center" wrapText="1"/>
    </xf>
    <xf numFmtId="173" fontId="21" fillId="25" borderId="0" xfId="62" applyNumberFormat="1" applyFont="1" applyFill="1" applyBorder="1" applyAlignment="1">
      <alignment horizontal="left"/>
    </xf>
    <xf numFmtId="0" fontId="127" fillId="26" borderId="31" xfId="62" applyFont="1" applyFill="1" applyBorder="1" applyAlignment="1">
      <alignment horizontal="left" vertical="center" wrapText="1"/>
    </xf>
    <xf numFmtId="0" fontId="127" fillId="26" borderId="32" xfId="62" applyFont="1" applyFill="1" applyBorder="1" applyAlignment="1">
      <alignment horizontal="left" vertical="center" wrapText="1"/>
    </xf>
    <xf numFmtId="0" fontId="127" fillId="26" borderId="33" xfId="62" applyFont="1" applyFill="1" applyBorder="1" applyAlignment="1">
      <alignment horizontal="left" vertical="center" wrapText="1"/>
    </xf>
    <xf numFmtId="0" fontId="25" fillId="24" borderId="51" xfId="40" applyFont="1" applyFill="1" applyBorder="1" applyAlignment="1">
      <alignment horizontal="left" vertical="top"/>
    </xf>
    <xf numFmtId="0" fontId="25" fillId="24" borderId="0" xfId="40" applyFont="1" applyFill="1" applyBorder="1" applyAlignment="1">
      <alignment horizontal="left" vertical="top"/>
    </xf>
    <xf numFmtId="0" fontId="20" fillId="0" borderId="79" xfId="53" applyFont="1" applyBorder="1" applyAlignment="1">
      <alignment horizontal="center" vertical="center" wrapText="1"/>
    </xf>
    <xf numFmtId="0" fontId="20" fillId="0" borderId="57" xfId="53" applyFont="1" applyBorder="1" applyAlignment="1">
      <alignment horizontal="center" vertical="center" wrapText="1"/>
    </xf>
    <xf numFmtId="0" fontId="20" fillId="0" borderId="12" xfId="53" applyFont="1" applyBorder="1" applyAlignment="1">
      <alignment horizontal="center" vertical="center" wrapText="1"/>
    </xf>
    <xf numFmtId="165" fontId="21" fillId="27" borderId="48" xfId="40" applyNumberFormat="1" applyFont="1" applyFill="1" applyBorder="1" applyAlignment="1">
      <alignment horizontal="center" wrapText="1"/>
    </xf>
    <xf numFmtId="165" fontId="25" fillId="27" borderId="48" xfId="40" applyNumberFormat="1" applyFont="1" applyFill="1" applyBorder="1" applyAlignment="1">
      <alignment horizontal="right" wrapText="1"/>
    </xf>
    <xf numFmtId="0" fontId="38" fillId="25" borderId="0" xfId="62" applyFont="1" applyFill="1" applyBorder="1" applyAlignment="1">
      <alignment horizontal="left" vertical="center"/>
    </xf>
    <xf numFmtId="0" fontId="20" fillId="25" borderId="18" xfId="62" applyFont="1" applyFill="1" applyBorder="1" applyAlignment="1">
      <alignment horizontal="right" indent="6"/>
    </xf>
    <xf numFmtId="0" fontId="25" fillId="24" borderId="51" xfId="40" applyFont="1" applyFill="1" applyBorder="1" applyAlignment="1">
      <alignment vertical="justify" wrapText="1"/>
    </xf>
    <xf numFmtId="0" fontId="25" fillId="24" borderId="0" xfId="40" applyFont="1" applyFill="1" applyBorder="1" applyAlignment="1">
      <alignment vertical="justify" wrapText="1"/>
    </xf>
    <xf numFmtId="0" fontId="25" fillId="25" borderId="51" xfId="62" applyFont="1" applyFill="1" applyBorder="1" applyAlignment="1">
      <alignment horizontal="left" vertical="top"/>
    </xf>
    <xf numFmtId="0" fontId="25" fillId="25" borderId="0" xfId="62" applyFont="1" applyFill="1" applyBorder="1" applyAlignment="1">
      <alignment horizontal="left" vertical="top"/>
    </xf>
    <xf numFmtId="0" fontId="79" fillId="25" borderId="0" xfId="62" applyFont="1" applyFill="1" applyBorder="1" applyAlignment="1">
      <alignment horizontal="left" vertical="center" wrapText="1"/>
    </xf>
    <xf numFmtId="0" fontId="20" fillId="25" borderId="80" xfId="62" applyFont="1" applyFill="1" applyBorder="1" applyAlignment="1">
      <alignment horizontal="center"/>
    </xf>
    <xf numFmtId="0" fontId="20" fillId="25" borderId="79" xfId="62" applyFont="1" applyFill="1" applyBorder="1" applyAlignment="1">
      <alignment horizontal="center"/>
    </xf>
    <xf numFmtId="0" fontId="20" fillId="25" borderId="57" xfId="62" applyFont="1" applyFill="1" applyBorder="1" applyAlignment="1">
      <alignment horizontal="center"/>
    </xf>
    <xf numFmtId="0" fontId="20" fillId="26" borderId="12" xfId="53" applyFont="1" applyFill="1" applyBorder="1" applyAlignment="1">
      <alignment horizontal="center" vertical="center" wrapText="1"/>
    </xf>
    <xf numFmtId="0" fontId="79" fillId="25" borderId="0" xfId="0" applyFont="1" applyFill="1" applyBorder="1" applyAlignment="1">
      <alignment horizontal="left" vertical="center"/>
    </xf>
    <xf numFmtId="0" fontId="92" fillId="25" borderId="0" xfId="0" applyFont="1" applyFill="1" applyBorder="1" applyAlignment="1">
      <alignment horizontal="center"/>
    </xf>
    <xf numFmtId="0" fontId="50" fillId="26" borderId="31" xfId="0" applyFont="1" applyFill="1" applyBorder="1" applyAlignment="1">
      <alignment horizontal="left" vertical="center"/>
    </xf>
    <xf numFmtId="0" fontId="50" fillId="26" borderId="32" xfId="0" applyFont="1" applyFill="1" applyBorder="1" applyAlignment="1">
      <alignment horizontal="left" vertical="center"/>
    </xf>
    <xf numFmtId="0" fontId="50" fillId="26" borderId="33" xfId="0" applyFont="1" applyFill="1" applyBorder="1" applyAlignment="1">
      <alignment horizontal="left" vertical="center"/>
    </xf>
    <xf numFmtId="0" fontId="25" fillId="0" borderId="0" xfId="0" applyFont="1" applyBorder="1" applyAlignment="1">
      <alignment vertical="justify" wrapText="1"/>
    </xf>
    <xf numFmtId="0" fontId="0" fillId="0" borderId="0" xfId="0" applyBorder="1" applyAlignment="1">
      <alignment vertical="justify" wrapText="1"/>
    </xf>
    <xf numFmtId="0" fontId="20" fillId="25" borderId="79" xfId="0" applyFont="1" applyFill="1" applyBorder="1" applyAlignment="1">
      <alignment horizontal="center"/>
    </xf>
    <xf numFmtId="0" fontId="20" fillId="25" borderId="68" xfId="0" applyFont="1" applyFill="1" applyBorder="1" applyAlignment="1">
      <alignment horizontal="center"/>
    </xf>
    <xf numFmtId="0" fontId="20" fillId="25" borderId="18" xfId="0" applyFont="1" applyFill="1" applyBorder="1" applyAlignment="1">
      <alignment horizontal="left" indent="6"/>
    </xf>
    <xf numFmtId="0" fontId="120" fillId="25" borderId="0" xfId="70" applyFont="1" applyFill="1" applyBorder="1" applyAlignment="1">
      <alignment horizontal="left" indent="1"/>
    </xf>
    <xf numFmtId="0" fontId="20" fillId="25" borderId="0" xfId="70" applyFont="1" applyFill="1" applyBorder="1" applyAlignment="1">
      <alignment horizontal="left" indent="1"/>
    </xf>
    <xf numFmtId="0" fontId="21" fillId="25" borderId="0" xfId="70" applyFont="1" applyFill="1" applyBorder="1" applyAlignment="1">
      <alignment horizontal="left" indent="1"/>
    </xf>
    <xf numFmtId="0" fontId="51" fillId="25" borderId="36" xfId="70" applyFont="1" applyFill="1" applyBorder="1" applyAlignment="1">
      <alignment horizontal="justify" vertical="top" wrapText="1"/>
    </xf>
    <xf numFmtId="0" fontId="25" fillId="26" borderId="51" xfId="70" applyFont="1" applyFill="1" applyBorder="1" applyAlignment="1">
      <alignment vertical="justify" wrapText="1"/>
    </xf>
    <xf numFmtId="0" fontId="25" fillId="26" borderId="0" xfId="70" applyFont="1" applyFill="1" applyBorder="1" applyAlignment="1">
      <alignment vertical="justify" wrapText="1"/>
    </xf>
    <xf numFmtId="0" fontId="79" fillId="26" borderId="0" xfId="70" applyFont="1" applyFill="1" applyBorder="1" applyAlignment="1">
      <alignment horizontal="left"/>
    </xf>
    <xf numFmtId="0" fontId="50" fillId="26" borderId="31" xfId="70" applyFont="1" applyFill="1" applyBorder="1" applyAlignment="1">
      <alignment horizontal="left" vertical="center"/>
    </xf>
    <xf numFmtId="0" fontId="50" fillId="26" borderId="32" xfId="70" applyFont="1" applyFill="1" applyBorder="1" applyAlignment="1">
      <alignment horizontal="left" vertical="center"/>
    </xf>
    <xf numFmtId="0" fontId="50" fillId="26" borderId="33" xfId="70" applyFont="1" applyFill="1" applyBorder="1" applyAlignment="1">
      <alignment horizontal="left" vertical="center"/>
    </xf>
    <xf numFmtId="0" fontId="79" fillId="25" borderId="0" xfId="70" applyFont="1" applyFill="1" applyBorder="1" applyAlignment="1">
      <alignment horizontal="left" vertical="center"/>
    </xf>
    <xf numFmtId="0" fontId="94" fillId="26" borderId="34" xfId="70" applyFont="1" applyFill="1" applyBorder="1" applyAlignment="1">
      <alignment horizontal="left" vertical="center"/>
    </xf>
    <xf numFmtId="0" fontId="94" fillId="26" borderId="37" xfId="70" applyFont="1" applyFill="1" applyBorder="1" applyAlignment="1">
      <alignment horizontal="left" vertical="center"/>
    </xf>
    <xf numFmtId="0" fontId="94" fillId="26" borderId="35" xfId="70" applyFont="1" applyFill="1" applyBorder="1" applyAlignment="1">
      <alignment horizontal="left" vertical="center"/>
    </xf>
    <xf numFmtId="0" fontId="91" fillId="25" borderId="0" xfId="70" applyFont="1" applyFill="1" applyBorder="1" applyAlignment="1">
      <alignment horizontal="left" vertical="center"/>
    </xf>
    <xf numFmtId="0" fontId="123" fillId="25" borderId="0" xfId="70" applyFont="1" applyFill="1" applyBorder="1" applyAlignment="1">
      <alignment horizontal="justify"/>
    </xf>
    <xf numFmtId="0" fontId="20" fillId="25" borderId="0" xfId="70" applyFont="1" applyFill="1" applyBorder="1" applyAlignment="1">
      <alignment horizontal="left"/>
    </xf>
    <xf numFmtId="0" fontId="84" fillId="26" borderId="31" xfId="70" applyFont="1" applyFill="1" applyBorder="1" applyAlignment="1">
      <alignment horizontal="left" vertical="center"/>
    </xf>
    <xf numFmtId="0" fontId="84" fillId="26" borderId="32" xfId="70" applyFont="1" applyFill="1" applyBorder="1" applyAlignment="1">
      <alignment horizontal="left" vertical="center"/>
    </xf>
    <xf numFmtId="0" fontId="84" fillId="26" borderId="33" xfId="70" applyFont="1" applyFill="1" applyBorder="1" applyAlignment="1">
      <alignment horizontal="left" vertical="center"/>
    </xf>
    <xf numFmtId="0" fontId="25" fillId="0" borderId="64" xfId="70" applyFont="1" applyBorder="1" applyAlignment="1">
      <alignment vertical="justify"/>
    </xf>
    <xf numFmtId="0" fontId="25" fillId="0" borderId="0" xfId="70" applyFont="1" applyBorder="1" applyAlignment="1">
      <alignment vertical="justify"/>
    </xf>
    <xf numFmtId="0" fontId="20" fillId="25" borderId="49" xfId="70" applyFont="1" applyFill="1" applyBorder="1" applyAlignment="1">
      <alignment horizontal="center"/>
    </xf>
    <xf numFmtId="0" fontId="20" fillId="25" borderId="18" xfId="70" applyFont="1" applyFill="1" applyBorder="1" applyAlignment="1">
      <alignment horizontal="right"/>
    </xf>
    <xf numFmtId="0" fontId="25" fillId="26" borderId="64" xfId="70" applyFont="1" applyFill="1" applyBorder="1" applyAlignment="1">
      <alignment horizontal="left" vertical="top"/>
    </xf>
    <xf numFmtId="0" fontId="25" fillId="26" borderId="0" xfId="70" applyFont="1" applyFill="1" applyBorder="1" applyAlignment="1">
      <alignment horizontal="left" vertical="top"/>
    </xf>
    <xf numFmtId="0" fontId="20" fillId="0" borderId="0" xfId="70" applyFont="1" applyBorder="1" applyAlignment="1">
      <alignment horizontal="left" indent="1"/>
    </xf>
    <xf numFmtId="0" fontId="20" fillId="25" borderId="13" xfId="70" applyFont="1" applyFill="1" applyBorder="1" applyAlignment="1">
      <alignment horizontal="center" wrapText="1"/>
    </xf>
    <xf numFmtId="0" fontId="17" fillId="26" borderId="13" xfId="62" applyFont="1" applyFill="1" applyBorder="1" applyAlignment="1">
      <alignment horizontal="center"/>
    </xf>
    <xf numFmtId="3" fontId="82" fillId="25" borderId="0" xfId="62" applyNumberFormat="1" applyFont="1" applyFill="1" applyBorder="1" applyAlignment="1">
      <alignment horizontal="right" vertical="center" indent="2"/>
    </xf>
    <xf numFmtId="3" fontId="82" fillId="26" borderId="0" xfId="62" applyNumberFormat="1" applyFont="1" applyFill="1" applyBorder="1" applyAlignment="1">
      <alignment horizontal="right" vertical="center" indent="2"/>
    </xf>
    <xf numFmtId="0" fontId="20" fillId="25" borderId="18" xfId="71" applyFont="1" applyFill="1" applyBorder="1" applyAlignment="1">
      <alignment horizontal="left" indent="5"/>
    </xf>
    <xf numFmtId="0" fontId="18" fillId="25" borderId="22" xfId="62" applyFont="1" applyFill="1" applyBorder="1" applyAlignment="1">
      <alignment horizontal="left"/>
    </xf>
    <xf numFmtId="3" fontId="79" fillId="27" borderId="0" xfId="40" applyNumberFormat="1" applyFont="1" applyFill="1" applyBorder="1" applyAlignment="1">
      <alignment horizontal="left" vertical="center" wrapText="1"/>
    </xf>
    <xf numFmtId="3" fontId="79" fillId="25" borderId="0" xfId="62" applyNumberFormat="1" applyFont="1" applyFill="1" applyBorder="1" applyAlignment="1">
      <alignment horizontal="right" vertical="center" indent="2"/>
    </xf>
    <xf numFmtId="3" fontId="79" fillId="26" borderId="0" xfId="62" applyNumberFormat="1" applyFont="1" applyFill="1" applyBorder="1" applyAlignment="1">
      <alignment horizontal="right" vertical="center" indent="2"/>
    </xf>
    <xf numFmtId="0" fontId="84" fillId="26" borderId="31" xfId="62" applyFont="1" applyFill="1" applyBorder="1" applyAlignment="1">
      <alignment horizontal="left" vertical="center"/>
    </xf>
    <xf numFmtId="0" fontId="84" fillId="26" borderId="32" xfId="62" applyFont="1" applyFill="1" applyBorder="1" applyAlignment="1">
      <alignment horizontal="left" vertical="center"/>
    </xf>
    <xf numFmtId="0" fontId="84" fillId="26" borderId="33" xfId="62" applyFont="1" applyFill="1" applyBorder="1" applyAlignment="1">
      <alignment horizontal="left" vertical="center"/>
    </xf>
    <xf numFmtId="0" fontId="18" fillId="25" borderId="51" xfId="62" applyFont="1" applyFill="1" applyBorder="1" applyAlignment="1">
      <alignment horizontal="left" vertical="top"/>
    </xf>
    <xf numFmtId="0" fontId="18" fillId="25" borderId="0" xfId="62" applyFont="1" applyFill="1" applyBorder="1" applyAlignment="1">
      <alignment horizontal="left" vertical="top"/>
    </xf>
    <xf numFmtId="0" fontId="17" fillId="25" borderId="13" xfId="62" applyFont="1" applyFill="1" applyBorder="1" applyAlignment="1">
      <alignment horizontal="center"/>
    </xf>
    <xf numFmtId="3" fontId="79" fillId="24" borderId="0" xfId="40" applyNumberFormat="1" applyFont="1" applyFill="1" applyBorder="1" applyAlignment="1">
      <alignment horizontal="left" vertical="center" wrapText="1"/>
    </xf>
    <xf numFmtId="0" fontId="139" fillId="25" borderId="0" xfId="62" applyFont="1" applyFill="1" applyBorder="1" applyAlignment="1">
      <alignment horizontal="center" vertical="center"/>
    </xf>
    <xf numFmtId="0" fontId="20" fillId="25" borderId="79" xfId="62" applyFont="1" applyFill="1" applyBorder="1" applyAlignment="1">
      <alignment horizontal="center" vertical="center" wrapText="1"/>
    </xf>
    <xf numFmtId="0" fontId="20" fillId="26" borderId="79" xfId="62" applyFont="1" applyFill="1" applyBorder="1" applyAlignment="1">
      <alignment horizontal="center" vertical="center" wrapText="1"/>
    </xf>
    <xf numFmtId="0" fontId="79" fillId="25" borderId="0" xfId="62" applyFont="1" applyFill="1" applyBorder="1" applyAlignment="1">
      <alignment horizontal="left" vertical="center"/>
    </xf>
    <xf numFmtId="0" fontId="25" fillId="25" borderId="0" xfId="62" applyFont="1" applyFill="1" applyBorder="1" applyAlignment="1">
      <alignment horizontal="left" wrapText="1"/>
    </xf>
    <xf numFmtId="173" fontId="21" fillId="25" borderId="0" xfId="70" applyNumberFormat="1" applyFont="1" applyFill="1" applyBorder="1" applyAlignment="1">
      <alignment horizontal="left"/>
    </xf>
    <xf numFmtId="0" fontId="50" fillId="26" borderId="44" xfId="70" applyFont="1" applyFill="1" applyBorder="1" applyAlignment="1">
      <alignment horizontal="left" vertical="center"/>
    </xf>
    <xf numFmtId="0" fontId="50" fillId="26" borderId="45" xfId="70" applyFont="1" applyFill="1" applyBorder="1" applyAlignment="1">
      <alignment horizontal="left" vertical="center"/>
    </xf>
    <xf numFmtId="0" fontId="50" fillId="26" borderId="46" xfId="70" applyFont="1" applyFill="1" applyBorder="1" applyAlignment="1">
      <alignment horizontal="left" vertical="center"/>
    </xf>
    <xf numFmtId="0" fontId="38" fillId="25" borderId="10" xfId="62" applyFont="1" applyFill="1" applyBorder="1" applyAlignment="1">
      <alignment horizontal="center" vertical="center" wrapText="1"/>
    </xf>
    <xf numFmtId="0" fontId="38" fillId="25" borderId="11" xfId="62" applyFont="1" applyFill="1" applyBorder="1" applyAlignment="1">
      <alignment horizontal="center" vertical="center" wrapText="1"/>
    </xf>
    <xf numFmtId="0" fontId="79" fillId="43" borderId="0" xfId="70" applyFont="1" applyFill="1" applyBorder="1" applyAlignment="1">
      <alignment horizontal="left"/>
    </xf>
    <xf numFmtId="0" fontId="25" fillId="27" borderId="0" xfId="40" applyFont="1" applyFill="1" applyBorder="1" applyAlignment="1">
      <alignment horizontal="left" wrapText="1"/>
    </xf>
    <xf numFmtId="0" fontId="20" fillId="26" borderId="13" xfId="62" applyFont="1" applyFill="1" applyBorder="1" applyAlignment="1">
      <alignment horizontal="center" vertical="center"/>
    </xf>
    <xf numFmtId="0" fontId="20" fillId="25" borderId="18" xfId="70" applyFont="1" applyFill="1" applyBorder="1" applyAlignment="1">
      <alignment horizontal="right" indent="6"/>
    </xf>
    <xf numFmtId="0" fontId="18" fillId="25" borderId="23" xfId="70" applyFont="1" applyFill="1" applyBorder="1" applyAlignment="1">
      <alignment horizontal="left"/>
    </xf>
    <xf numFmtId="0" fontId="18" fillId="25" borderId="22" xfId="70" applyFont="1" applyFill="1" applyBorder="1" applyAlignment="1">
      <alignment horizontal="left"/>
    </xf>
    <xf numFmtId="0" fontId="38" fillId="26" borderId="10" xfId="62" applyFont="1" applyFill="1" applyBorder="1" applyAlignment="1">
      <alignment horizontal="center" vertical="center" wrapText="1"/>
    </xf>
    <xf numFmtId="0" fontId="38" fillId="26" borderId="11" xfId="62" applyFont="1" applyFill="1" applyBorder="1" applyAlignment="1">
      <alignment horizontal="center" vertical="center" wrapText="1"/>
    </xf>
    <xf numFmtId="0" fontId="87" fillId="26" borderId="0" xfId="70" applyFont="1" applyFill="1" applyBorder="1" applyAlignment="1">
      <alignment horizontal="left"/>
    </xf>
    <xf numFmtId="0" fontId="120" fillId="25" borderId="18" xfId="70" applyFont="1" applyFill="1" applyBorder="1" applyAlignment="1">
      <alignment horizontal="left" indent="6"/>
    </xf>
    <xf numFmtId="0" fontId="18" fillId="25" borderId="0" xfId="70" applyFont="1" applyFill="1" applyBorder="1" applyAlignment="1">
      <alignment horizontal="left"/>
    </xf>
    <xf numFmtId="0" fontId="127" fillId="0" borderId="44" xfId="70" applyFont="1" applyFill="1" applyBorder="1" applyAlignment="1">
      <alignment horizontal="left" vertical="center"/>
    </xf>
    <xf numFmtId="0" fontId="127" fillId="0" borderId="45" xfId="70" applyFont="1" applyFill="1" applyBorder="1" applyAlignment="1">
      <alignment horizontal="left" vertical="center"/>
    </xf>
    <xf numFmtId="0" fontId="127" fillId="0" borderId="46" xfId="70" applyFont="1" applyFill="1" applyBorder="1" applyAlignment="1">
      <alignment horizontal="left" vertical="center"/>
    </xf>
    <xf numFmtId="0" fontId="121" fillId="24" borderId="0" xfId="40" applyFont="1" applyFill="1" applyBorder="1" applyAlignment="1">
      <alignment horizontal="left" vertical="top" wrapText="1"/>
    </xf>
    <xf numFmtId="0" fontId="127" fillId="26" borderId="44" xfId="70" applyFont="1" applyFill="1" applyBorder="1" applyAlignment="1">
      <alignment horizontal="left" vertical="center"/>
    </xf>
    <xf numFmtId="0" fontId="127" fillId="26" borderId="45" xfId="70" applyFont="1" applyFill="1" applyBorder="1" applyAlignment="1">
      <alignment horizontal="left" vertical="center"/>
    </xf>
    <xf numFmtId="0" fontId="127" fillId="26" borderId="46" xfId="70" applyFont="1" applyFill="1" applyBorder="1" applyAlignment="1">
      <alignment horizontal="left" vertical="center"/>
    </xf>
    <xf numFmtId="0" fontId="120" fillId="24" borderId="0" xfId="40" applyFont="1" applyFill="1" applyBorder="1" applyAlignment="1">
      <alignment horizontal="left" vertical="center" wrapText="1" indent="1"/>
    </xf>
    <xf numFmtId="0" fontId="120" fillId="27" borderId="0" xfId="40" applyFont="1" applyFill="1" applyBorder="1" applyAlignment="1">
      <alignment horizontal="left" vertical="center" wrapText="1" indent="1"/>
    </xf>
    <xf numFmtId="0" fontId="121" fillId="27" borderId="0" xfId="40" applyFont="1" applyFill="1" applyBorder="1" applyAlignment="1">
      <alignment horizontal="left"/>
    </xf>
    <xf numFmtId="0" fontId="121" fillId="27" borderId="19" xfId="40" applyFont="1" applyFill="1" applyBorder="1" applyAlignment="1">
      <alignment horizontal="left"/>
    </xf>
    <xf numFmtId="173" fontId="47" fillId="25" borderId="0" xfId="70" applyNumberFormat="1" applyFont="1" applyFill="1" applyBorder="1" applyAlignment="1">
      <alignment horizontal="right"/>
    </xf>
    <xf numFmtId="3" fontId="87" fillId="26" borderId="0" xfId="70" applyNumberFormat="1" applyFont="1" applyFill="1" applyBorder="1" applyAlignment="1">
      <alignment horizontal="left"/>
    </xf>
    <xf numFmtId="0" fontId="25" fillId="24" borderId="0" xfId="40" applyFont="1" applyFill="1" applyBorder="1" applyAlignment="1">
      <alignment horizontal="left" vertical="top" wrapText="1"/>
    </xf>
    <xf numFmtId="3" fontId="87" fillId="26" borderId="0" xfId="70" applyNumberFormat="1" applyFont="1" applyFill="1" applyBorder="1" applyAlignment="1">
      <alignment horizontal="left" vertical="center" wrapText="1"/>
    </xf>
    <xf numFmtId="0" fontId="121" fillId="24" borderId="0" xfId="40" applyFont="1" applyFill="1" applyBorder="1" applyAlignment="1">
      <alignment horizontal="center" vertical="top" wrapText="1"/>
    </xf>
    <xf numFmtId="3" fontId="120" fillId="27" borderId="0" xfId="40" applyNumberFormat="1" applyFont="1" applyFill="1" applyBorder="1" applyAlignment="1">
      <alignment horizontal="left" vertical="center" wrapText="1" indent="1"/>
    </xf>
    <xf numFmtId="0" fontId="121" fillId="24" borderId="0" xfId="40" applyFont="1" applyFill="1" applyBorder="1" applyAlignment="1">
      <alignment horizontal="left" vertical="center" wrapText="1"/>
    </xf>
    <xf numFmtId="173" fontId="21" fillId="25" borderId="20" xfId="70" applyNumberFormat="1" applyFont="1" applyFill="1" applyBorder="1" applyAlignment="1">
      <alignment horizontal="left"/>
    </xf>
    <xf numFmtId="0" fontId="79" fillId="25" borderId="0" xfId="70" applyFont="1" applyFill="1" applyBorder="1" applyAlignment="1">
      <alignment horizontal="justify" vertical="center"/>
    </xf>
    <xf numFmtId="0" fontId="20" fillId="25" borderId="18" xfId="70" applyFont="1" applyFill="1" applyBorder="1" applyAlignment="1">
      <alignment horizontal="center"/>
    </xf>
    <xf numFmtId="3" fontId="25" fillId="25" borderId="0" xfId="70" applyNumberFormat="1" applyFont="1" applyFill="1" applyBorder="1" applyAlignment="1">
      <alignment horizontal="right"/>
    </xf>
    <xf numFmtId="0" fontId="25" fillId="25" borderId="0" xfId="70" applyNumberFormat="1" applyFont="1" applyFill="1" applyBorder="1" applyAlignment="1" applyProtection="1">
      <alignment horizontal="justify" vertical="justify" wrapText="1"/>
      <protection locked="0"/>
    </xf>
    <xf numFmtId="49" fontId="25" fillId="25" borderId="0" xfId="70" applyNumberFormat="1" applyFont="1" applyFill="1" applyBorder="1" applyAlignment="1">
      <alignment horizontal="left" vertical="center" wrapText="1"/>
    </xf>
    <xf numFmtId="0" fontId="82" fillId="25" borderId="0" xfId="70" applyNumberFormat="1" applyFont="1" applyFill="1" applyBorder="1" applyAlignment="1" applyProtection="1">
      <alignment horizontal="right" vertical="justify" wrapText="1"/>
      <protection locked="0"/>
    </xf>
    <xf numFmtId="0" fontId="125" fillId="25" borderId="0" xfId="68" applyNumberFormat="1" applyFont="1" applyFill="1" applyBorder="1" applyAlignment="1" applyProtection="1">
      <alignment horizontal="center" vertical="justify" wrapText="1"/>
      <protection locked="0"/>
    </xf>
    <xf numFmtId="0" fontId="21" fillId="27" borderId="0" xfId="61" applyFont="1" applyFill="1" applyBorder="1" applyAlignment="1">
      <alignment horizontal="justify" vertical="center"/>
    </xf>
    <xf numFmtId="0" fontId="50" fillId="26" borderId="15" xfId="51" applyFont="1" applyFill="1" applyBorder="1" applyAlignment="1">
      <alignment horizontal="left" vertical="center"/>
    </xf>
    <xf numFmtId="0" fontId="50" fillId="26" borderId="16" xfId="51" applyFont="1" applyFill="1" applyBorder="1" applyAlignment="1">
      <alignment horizontal="left" vertical="center"/>
    </xf>
    <xf numFmtId="0" fontId="50" fillId="26" borderId="17" xfId="51" applyFont="1" applyFill="1" applyBorder="1" applyAlignment="1">
      <alignment horizontal="left" vertical="center"/>
    </xf>
    <xf numFmtId="0" fontId="88" fillId="26" borderId="24" xfId="51" applyNumberFormat="1" applyFont="1" applyFill="1" applyBorder="1" applyAlignment="1">
      <alignment horizontal="center" vertical="center" wrapText="1"/>
    </xf>
    <xf numFmtId="0" fontId="88" fillId="26" borderId="25" xfId="51" applyNumberFormat="1" applyFont="1" applyFill="1" applyBorder="1" applyAlignment="1">
      <alignment horizontal="center" vertical="center"/>
    </xf>
    <xf numFmtId="1" fontId="21" fillId="34" borderId="0" xfId="51" applyNumberFormat="1" applyFont="1" applyFill="1" applyBorder="1" applyAlignment="1">
      <alignment horizontal="center"/>
    </xf>
    <xf numFmtId="0" fontId="21" fillId="27" borderId="0" xfId="61" applyFont="1" applyFill="1" applyBorder="1" applyAlignment="1">
      <alignment horizontal="justify" vertical="center" wrapText="1"/>
    </xf>
    <xf numFmtId="173" fontId="21" fillId="25" borderId="0" xfId="52" applyNumberFormat="1" applyFont="1" applyFill="1" applyBorder="1" applyAlignment="1">
      <alignment horizontal="center"/>
    </xf>
    <xf numFmtId="0" fontId="25" fillId="24" borderId="0" xfId="61" applyFont="1" applyFill="1" applyBorder="1" applyAlignment="1">
      <alignment horizontal="left" wrapText="1"/>
    </xf>
    <xf numFmtId="2" fontId="38" fillId="24" borderId="0" xfId="61" applyNumberFormat="1" applyFont="1" applyFill="1" applyBorder="1" applyAlignment="1">
      <alignment horizontal="left" wrapText="1"/>
    </xf>
    <xf numFmtId="2" fontId="25" fillId="24" borderId="0" xfId="61" applyNumberFormat="1" applyFont="1" applyFill="1" applyBorder="1" applyAlignment="1">
      <alignment horizontal="left" wrapText="1"/>
    </xf>
    <xf numFmtId="0" fontId="20" fillId="25" borderId="0" xfId="0" applyFont="1" applyFill="1" applyBorder="1" applyAlignment="1">
      <alignment horizontal="center"/>
    </xf>
    <xf numFmtId="0" fontId="19" fillId="25" borderId="0" xfId="0" applyFont="1" applyFill="1" applyBorder="1"/>
    <xf numFmtId="173" fontId="21" fillId="25" borderId="0" xfId="52" applyNumberFormat="1" applyFont="1" applyFill="1" applyBorder="1" applyAlignment="1">
      <alignment horizontal="right"/>
    </xf>
    <xf numFmtId="173" fontId="21" fillId="25" borderId="19" xfId="52" applyNumberFormat="1" applyFont="1" applyFill="1" applyBorder="1" applyAlignment="1">
      <alignment horizontal="right"/>
    </xf>
    <xf numFmtId="0" fontId="20" fillId="26" borderId="18" xfId="0" applyFont="1" applyFill="1" applyBorder="1" applyAlignment="1">
      <alignment horizontal="center"/>
    </xf>
    <xf numFmtId="0" fontId="21" fillId="25" borderId="0" xfId="52" applyNumberFormat="1" applyFont="1" applyFill="1" applyAlignment="1">
      <alignment horizontal="right"/>
    </xf>
    <xf numFmtId="0" fontId="21" fillId="25" borderId="0" xfId="52" applyNumberFormat="1" applyFont="1" applyFill="1" applyBorder="1" applyAlignment="1">
      <alignment horizontal="right"/>
    </xf>
    <xf numFmtId="0" fontId="42" fillId="25" borderId="0" xfId="0" applyFont="1" applyFill="1" applyBorder="1" applyAlignment="1">
      <alignment horizontal="left"/>
    </xf>
    <xf numFmtId="0" fontId="161" fillId="26" borderId="0" xfId="0" applyFont="1" applyFill="1" applyProtection="1">
      <protection locked="0"/>
    </xf>
    <xf numFmtId="0" fontId="162" fillId="26" borderId="0" xfId="0" applyFont="1" applyFill="1" applyProtection="1">
      <protection locked="0"/>
    </xf>
    <xf numFmtId="0" fontId="163" fillId="26" borderId="0" xfId="0" applyFont="1" applyFill="1" applyProtection="1">
      <protection locked="0"/>
    </xf>
    <xf numFmtId="1" fontId="163" fillId="26" borderId="0" xfId="0" applyNumberFormat="1" applyFont="1" applyFill="1" applyProtection="1">
      <protection locked="0"/>
    </xf>
    <xf numFmtId="1" fontId="162" fillId="26" borderId="0" xfId="0" applyNumberFormat="1" applyFont="1" applyFill="1" applyProtection="1">
      <protection locked="0"/>
    </xf>
  </cellXfs>
  <cellStyles count="326">
    <cellStyle name="%" xfId="1"/>
    <cellStyle name="% 2" xfId="120"/>
    <cellStyle name="20% - Cor1" xfId="2" builtinId="30" customBuiltin="1"/>
    <cellStyle name="20% - Cor1 2" xfId="79"/>
    <cellStyle name="20% - Cor2" xfId="3" builtinId="34" customBuiltin="1"/>
    <cellStyle name="20% - Cor2 2" xfId="80"/>
    <cellStyle name="20% - Cor3" xfId="4" builtinId="38" customBuiltin="1"/>
    <cellStyle name="20% - Cor3 2" xfId="81"/>
    <cellStyle name="20% - Cor4" xfId="5" builtinId="42" customBuiltin="1"/>
    <cellStyle name="20% - Cor4 2" xfId="82"/>
    <cellStyle name="20% - Cor5" xfId="6" builtinId="46" customBuiltin="1"/>
    <cellStyle name="20% - Cor5 2" xfId="83"/>
    <cellStyle name="20% - Cor6" xfId="7" builtinId="50" customBuiltin="1"/>
    <cellStyle name="20% - Cor6 2" xfId="84"/>
    <cellStyle name="40% - Cor1" xfId="8" builtinId="31" customBuiltin="1"/>
    <cellStyle name="40% - Cor1 2" xfId="85"/>
    <cellStyle name="40% - Cor2" xfId="9" builtinId="35" customBuiltin="1"/>
    <cellStyle name="40% - Cor2 2" xfId="86"/>
    <cellStyle name="40% - Cor3" xfId="10" builtinId="39" customBuiltin="1"/>
    <cellStyle name="40% - Cor3 2" xfId="87"/>
    <cellStyle name="40% - Cor4" xfId="11" builtinId="43" customBuiltin="1"/>
    <cellStyle name="40% - Cor4 2" xfId="88"/>
    <cellStyle name="40% - Cor5" xfId="12" builtinId="47" customBuiltin="1"/>
    <cellStyle name="40% - Cor5 2" xfId="89"/>
    <cellStyle name="40% - Cor6" xfId="13" builtinId="51" customBuiltin="1"/>
    <cellStyle name="40% - Cor6 2" xfId="90"/>
    <cellStyle name="60% - Cor1" xfId="14" builtinId="32" customBuiltin="1"/>
    <cellStyle name="60% - Cor1 2" xfId="91"/>
    <cellStyle name="60% - Cor2" xfId="15" builtinId="36" customBuiltin="1"/>
    <cellStyle name="60% - Cor2 2" xfId="92"/>
    <cellStyle name="60% - Cor3" xfId="16" builtinId="40" customBuiltin="1"/>
    <cellStyle name="60% - Cor3 2" xfId="93"/>
    <cellStyle name="60% - Cor4" xfId="17" builtinId="44" customBuiltin="1"/>
    <cellStyle name="60% - Cor4 2" xfId="94"/>
    <cellStyle name="60% - Cor5" xfId="18" builtinId="48" customBuiltin="1"/>
    <cellStyle name="60% - Cor5 2" xfId="95"/>
    <cellStyle name="60% - Cor6" xfId="19" builtinId="52" customBuiltin="1"/>
    <cellStyle name="60% - Cor6 2" xfId="96"/>
    <cellStyle name="CABECALHO" xfId="73"/>
    <cellStyle name="Cabeçalho 1" xfId="20" builtinId="16" customBuiltin="1"/>
    <cellStyle name="Cabeçalho 1 2" xfId="97"/>
    <cellStyle name="Cabeçalho 2" xfId="21" builtinId="17" customBuiltin="1"/>
    <cellStyle name="Cabeçalho 2 2" xfId="98"/>
    <cellStyle name="Cabeçalho 3" xfId="22" builtinId="18" customBuiltin="1"/>
    <cellStyle name="Cabeçalho 3 2" xfId="99"/>
    <cellStyle name="Cabeçalho 4" xfId="23" builtinId="19" customBuiltin="1"/>
    <cellStyle name="Cabeçalho 4 2" xfId="100"/>
    <cellStyle name="Cálculo" xfId="24" builtinId="22" customBuiltin="1"/>
    <cellStyle name="Cálculo 2" xfId="101"/>
    <cellStyle name="Célula Ligada" xfId="25" builtinId="24" customBuiltin="1"/>
    <cellStyle name="Célula Ligada 2" xfId="102"/>
    <cellStyle name="Comma 2" xfId="162"/>
    <cellStyle name="Cor1" xfId="26" builtinId="29" customBuiltin="1"/>
    <cellStyle name="Cor1 2" xfId="103"/>
    <cellStyle name="Cor2" xfId="27" builtinId="33" customBuiltin="1"/>
    <cellStyle name="Cor2 2" xfId="104"/>
    <cellStyle name="Cor3" xfId="28" builtinId="37" customBuiltin="1"/>
    <cellStyle name="Cor3 2" xfId="105"/>
    <cellStyle name="Cor4" xfId="29" builtinId="41" customBuiltin="1"/>
    <cellStyle name="Cor4 2" xfId="106"/>
    <cellStyle name="Cor5" xfId="30" builtinId="45" customBuiltin="1"/>
    <cellStyle name="Cor5 2" xfId="107"/>
    <cellStyle name="Cor6" xfId="31" builtinId="49" customBuiltin="1"/>
    <cellStyle name="Cor6 2" xfId="108"/>
    <cellStyle name="Correcto 2" xfId="109"/>
    <cellStyle name="Correto" xfId="32" builtinId="26" customBuiltin="1"/>
    <cellStyle name="Currency 2" xfId="163"/>
    <cellStyle name="DADOS" xfId="74"/>
    <cellStyle name="Entrada" xfId="33" builtinId="20" customBuiltin="1"/>
    <cellStyle name="Entrada 2" xfId="110"/>
    <cellStyle name="Euro" xfId="34"/>
    <cellStyle name="Hiperligação" xfId="68" builtinId="8"/>
    <cellStyle name="Hiperligação 2" xfId="221"/>
    <cellStyle name="Incorrecto 2" xfId="111"/>
    <cellStyle name="Incorreto" xfId="35" builtinId="27" customBuiltin="1"/>
    <cellStyle name="Moeda 2" xfId="164"/>
    <cellStyle name="Moeda 2 2" xfId="222"/>
    <cellStyle name="Neutro" xfId="36" builtinId="28" customBuiltin="1"/>
    <cellStyle name="Neutro 2" xfId="112"/>
    <cellStyle name="Normal" xfId="0" builtinId="0"/>
    <cellStyle name="Normal 10" xfId="67"/>
    <cellStyle name="Normal 10 2" xfId="69"/>
    <cellStyle name="Normal 10 2 2" xfId="223"/>
    <cellStyle name="Normal 10 3" xfId="224"/>
    <cellStyle name="Normal 11" xfId="165"/>
    <cellStyle name="Normal 11 2" xfId="225"/>
    <cellStyle name="Normal 12" xfId="166"/>
    <cellStyle name="Normal 13" xfId="167"/>
    <cellStyle name="Normal 14" xfId="168"/>
    <cellStyle name="Normal 15" xfId="169"/>
    <cellStyle name="Normal 16" xfId="170"/>
    <cellStyle name="Normal 17" xfId="171"/>
    <cellStyle name="Normal 18" xfId="172"/>
    <cellStyle name="Normal 19" xfId="173"/>
    <cellStyle name="Normal 2" xfId="37"/>
    <cellStyle name="Normal 2 2" xfId="121"/>
    <cellStyle name="Normal 20" xfId="174"/>
    <cellStyle name="Normal 21" xfId="175"/>
    <cellStyle name="Normal 22" xfId="176"/>
    <cellStyle name="Normal 23" xfId="178"/>
    <cellStyle name="Normal 23 2" xfId="226"/>
    <cellStyle name="Normal 24" xfId="227"/>
    <cellStyle name="Normal 25" xfId="315"/>
    <cellStyle name="Normal 25 2" xfId="317"/>
    <cellStyle name="Normal 27" xfId="323"/>
    <cellStyle name="Normal 3" xfId="38"/>
    <cellStyle name="Normal 3 2" xfId="52"/>
    <cellStyle name="Normal 4" xfId="39"/>
    <cellStyle name="Normal 4 2" xfId="70"/>
    <cellStyle name="Normal 5" xfId="50"/>
    <cellStyle name="Normal 5 2" xfId="51"/>
    <cellStyle name="Normal 6" xfId="54"/>
    <cellStyle name="Normal 6 2" xfId="62"/>
    <cellStyle name="Normal 7" xfId="57"/>
    <cellStyle name="Normal 8" xfId="64"/>
    <cellStyle name="Normal 9" xfId="65"/>
    <cellStyle name="Normal_18ssocial RSI" xfId="59"/>
    <cellStyle name="Normal_bedez2008 2" xfId="219"/>
    <cellStyle name="Normal_beFev2008 2" xfId="63"/>
    <cellStyle name="Normal_bejan2009" xfId="71"/>
    <cellStyle name="Normal_bejun2008" xfId="53"/>
    <cellStyle name="Normal_benov2008 2 2" xfId="72"/>
    <cellStyle name="Normal_beset2008" xfId="78"/>
    <cellStyle name="Normal_Book2" xfId="40"/>
    <cellStyle name="Normal_Book2 2" xfId="66"/>
    <cellStyle name="Normal_Book2 4" xfId="61"/>
    <cellStyle name="Normal_Book2 5" xfId="325"/>
    <cellStyle name="Normal_Book3" xfId="60"/>
    <cellStyle name="Nota" xfId="41" builtinId="10" customBuiltin="1"/>
    <cellStyle name="Nota 2" xfId="113"/>
    <cellStyle name="NUMLINHA" xfId="75"/>
    <cellStyle name="Percent 2" xfId="177"/>
    <cellStyle name="Percentagem" xfId="220" builtinId="5"/>
    <cellStyle name="Percentagem 2" xfId="58"/>
    <cellStyle name="Percentagem 4" xfId="324"/>
    <cellStyle name="QDTITULO" xfId="76"/>
    <cellStyle name="Saída" xfId="42" builtinId="21" customBuiltin="1"/>
    <cellStyle name="Saída 2" xfId="114"/>
    <cellStyle name="Standaard_SifCdE01tableauxEN" xfId="43"/>
    <cellStyle name="style1395065383179" xfId="122"/>
    <cellStyle name="style1395065383179 2" xfId="228"/>
    <cellStyle name="style1395065383507" xfId="123"/>
    <cellStyle name="style1395065383507 2" xfId="229"/>
    <cellStyle name="style1395065383726" xfId="124"/>
    <cellStyle name="style1395065383726 2" xfId="230"/>
    <cellStyle name="style1395065383835" xfId="125"/>
    <cellStyle name="style1395065383835 2" xfId="231"/>
    <cellStyle name="style1395065383960" xfId="126"/>
    <cellStyle name="style1395065383960 2" xfId="232"/>
    <cellStyle name="style1395065384085" xfId="127"/>
    <cellStyle name="style1395065384085 2" xfId="233"/>
    <cellStyle name="style1395065384335" xfId="128"/>
    <cellStyle name="style1395065384335 2" xfId="234"/>
    <cellStyle name="style1395065384476" xfId="129"/>
    <cellStyle name="style1395065384476 2" xfId="235"/>
    <cellStyle name="style1395065384601" xfId="130"/>
    <cellStyle name="style1395065384601 2" xfId="236"/>
    <cellStyle name="style1395065384726" xfId="131"/>
    <cellStyle name="style1395065384726 2" xfId="237"/>
    <cellStyle name="style1395065384851" xfId="132"/>
    <cellStyle name="style1395065384851 2" xfId="238"/>
    <cellStyle name="style1395065385007" xfId="133"/>
    <cellStyle name="style1395065385007 2" xfId="239"/>
    <cellStyle name="style1395065385101" xfId="134"/>
    <cellStyle name="style1395065385101 2" xfId="240"/>
    <cellStyle name="style1395065385210" xfId="135"/>
    <cellStyle name="style1395065385210 2" xfId="241"/>
    <cellStyle name="style1395065385413" xfId="136"/>
    <cellStyle name="style1395065385413 2" xfId="242"/>
    <cellStyle name="style1395065385507" xfId="137"/>
    <cellStyle name="style1395065385507 2" xfId="243"/>
    <cellStyle name="style1395065385710" xfId="138"/>
    <cellStyle name="style1395065385710 2" xfId="244"/>
    <cellStyle name="style1395065385804" xfId="139"/>
    <cellStyle name="style1395065385804 2" xfId="245"/>
    <cellStyle name="style1395065385898" xfId="140"/>
    <cellStyle name="style1395065385898 2" xfId="246"/>
    <cellStyle name="style1395065386007" xfId="141"/>
    <cellStyle name="style1395065386007 2" xfId="247"/>
    <cellStyle name="style1395065386101" xfId="142"/>
    <cellStyle name="style1395065386101 2" xfId="248"/>
    <cellStyle name="style1395065386226" xfId="143"/>
    <cellStyle name="style1395065386226 2" xfId="249"/>
    <cellStyle name="style1395065386335" xfId="144"/>
    <cellStyle name="style1395065386335 2" xfId="250"/>
    <cellStyle name="style1395065386476" xfId="145"/>
    <cellStyle name="style1395065386476 2" xfId="251"/>
    <cellStyle name="style1395065386601" xfId="146"/>
    <cellStyle name="style1395065386601 2" xfId="252"/>
    <cellStyle name="style1395065386726" xfId="147"/>
    <cellStyle name="style1395065386726 2" xfId="253"/>
    <cellStyle name="style1395065386945" xfId="148"/>
    <cellStyle name="style1395065386945 2" xfId="254"/>
    <cellStyle name="style1395065387054" xfId="149"/>
    <cellStyle name="style1395065387054 2" xfId="255"/>
    <cellStyle name="style1395065387164" xfId="150"/>
    <cellStyle name="style1395065387164 2" xfId="256"/>
    <cellStyle name="style1395065387382" xfId="151"/>
    <cellStyle name="style1395065387382 2" xfId="257"/>
    <cellStyle name="style1395065387492" xfId="152"/>
    <cellStyle name="style1395065387492 2" xfId="258"/>
    <cellStyle name="style1395065387601" xfId="153"/>
    <cellStyle name="style1395065387601 2" xfId="259"/>
    <cellStyle name="style1395065387711" xfId="154"/>
    <cellStyle name="style1395065387711 2" xfId="260"/>
    <cellStyle name="style1395065387820" xfId="155"/>
    <cellStyle name="style1395065387820 2" xfId="261"/>
    <cellStyle name="style1395065388023" xfId="156"/>
    <cellStyle name="style1395065388023 2" xfId="262"/>
    <cellStyle name="style1395065388429" xfId="157"/>
    <cellStyle name="style1395065388429 2" xfId="263"/>
    <cellStyle name="style1395065388554" xfId="158"/>
    <cellStyle name="style1395065388554 2" xfId="264"/>
    <cellStyle name="style1395065388757" xfId="159"/>
    <cellStyle name="style1395065388757 2" xfId="265"/>
    <cellStyle name="style1421252534878" xfId="179"/>
    <cellStyle name="style1421252534878 2" xfId="266"/>
    <cellStyle name="style1421252535081" xfId="180"/>
    <cellStyle name="style1421252535081 2" xfId="267"/>
    <cellStyle name="style1421252535237" xfId="181"/>
    <cellStyle name="style1421252535237 2" xfId="268"/>
    <cellStyle name="style1421252535347" xfId="182"/>
    <cellStyle name="style1421252535347 2" xfId="269"/>
    <cellStyle name="style1421252535472" xfId="183"/>
    <cellStyle name="style1421252535472 2" xfId="270"/>
    <cellStyle name="style1421252535597" xfId="184"/>
    <cellStyle name="style1421252535597 2" xfId="271"/>
    <cellStyle name="style1421252535737" xfId="185"/>
    <cellStyle name="style1421252535737 2" xfId="272"/>
    <cellStyle name="style1421252535893" xfId="186"/>
    <cellStyle name="style1421252535893 2" xfId="273"/>
    <cellStyle name="style1421252536143" xfId="187"/>
    <cellStyle name="style1421252536143 2" xfId="274"/>
    <cellStyle name="style1421252536268" xfId="188"/>
    <cellStyle name="style1421252536268 2" xfId="275"/>
    <cellStyle name="style1421252536378" xfId="189"/>
    <cellStyle name="style1421252536378 2" xfId="276"/>
    <cellStyle name="style1421252536518" xfId="190"/>
    <cellStyle name="style1421252536518 2" xfId="277"/>
    <cellStyle name="style1421252536628" xfId="191"/>
    <cellStyle name="style1421252536628 2" xfId="278"/>
    <cellStyle name="style1421252536737" xfId="192"/>
    <cellStyle name="style1421252536737 2" xfId="279"/>
    <cellStyle name="style1421252536924" xfId="193"/>
    <cellStyle name="style1421252536924 2" xfId="280"/>
    <cellStyle name="style1421252537049" xfId="194"/>
    <cellStyle name="style1421252537049 2" xfId="281"/>
    <cellStyle name="style1421252537143" xfId="195"/>
    <cellStyle name="style1421252537143 2" xfId="282"/>
    <cellStyle name="style1421252537253" xfId="196"/>
    <cellStyle name="style1421252537253 2" xfId="283"/>
    <cellStyle name="style1421252537440" xfId="197"/>
    <cellStyle name="style1421252537440 2" xfId="284"/>
    <cellStyle name="style1421252537565" xfId="198"/>
    <cellStyle name="style1421252537565 2" xfId="285"/>
    <cellStyle name="style1421252537690" xfId="199"/>
    <cellStyle name="style1421252537690 2" xfId="286"/>
    <cellStyle name="style1421252537815" xfId="200"/>
    <cellStyle name="style1421252537815 2" xfId="287"/>
    <cellStyle name="style1421252537940" xfId="201"/>
    <cellStyle name="style1421252537940 2" xfId="288"/>
    <cellStyle name="style1421252538112" xfId="202"/>
    <cellStyle name="style1421252538112 2" xfId="289"/>
    <cellStyle name="style1421252538237" xfId="203"/>
    <cellStyle name="style1421252538237 2" xfId="290"/>
    <cellStyle name="style1421252538362" xfId="204"/>
    <cellStyle name="style1421252538362 2" xfId="291"/>
    <cellStyle name="style1421252538502" xfId="205"/>
    <cellStyle name="style1421252538502 2" xfId="292"/>
    <cellStyle name="style1421252538752" xfId="206"/>
    <cellStyle name="style1421252538752 2" xfId="293"/>
    <cellStyle name="style1421252538846" xfId="207"/>
    <cellStyle name="style1421252538846 2" xfId="294"/>
    <cellStyle name="style1421252538955" xfId="208"/>
    <cellStyle name="style1421252538955 2" xfId="295"/>
    <cellStyle name="style1421252539049" xfId="209"/>
    <cellStyle name="style1421252539049 2" xfId="296"/>
    <cellStyle name="style1421252539174" xfId="210"/>
    <cellStyle name="style1421252539174 2" xfId="297"/>
    <cellStyle name="style1421252539283" xfId="211"/>
    <cellStyle name="style1421252539283 2" xfId="298"/>
    <cellStyle name="style1421252539393" xfId="212"/>
    <cellStyle name="style1421252539393 2" xfId="299"/>
    <cellStyle name="style1421252539502" xfId="213"/>
    <cellStyle name="style1421252539502 2" xfId="300"/>
    <cellStyle name="style1421252539612" xfId="214"/>
    <cellStyle name="style1421252539612 2" xfId="301"/>
    <cellStyle name="style1421252540033" xfId="215"/>
    <cellStyle name="style1421252540033 2" xfId="302"/>
    <cellStyle name="style1421252540158" xfId="216"/>
    <cellStyle name="style1421252540158 2" xfId="303"/>
    <cellStyle name="style1421252540315" xfId="217"/>
    <cellStyle name="style1421252540315 2" xfId="304"/>
    <cellStyle name="style1421252540424" xfId="218"/>
    <cellStyle name="style1421252540424 2" xfId="305"/>
    <cellStyle name="style1464783473319" xfId="318"/>
    <cellStyle name="style1464783473444" xfId="319"/>
    <cellStyle name="style1493384164818" xfId="320"/>
    <cellStyle name="style1493384164896" xfId="321"/>
    <cellStyle name="style1493384165036" xfId="322"/>
    <cellStyle name="style1496321432294" xfId="306"/>
    <cellStyle name="style1496321432326" xfId="307"/>
    <cellStyle name="style1496321432372" xfId="308"/>
    <cellStyle name="style1496321432404" xfId="309"/>
    <cellStyle name="style1496321432451" xfId="310"/>
    <cellStyle name="style1496321432560" xfId="311"/>
    <cellStyle name="style1496321432716" xfId="312"/>
    <cellStyle name="style1496321432763" xfId="313"/>
    <cellStyle name="style1496321432794" xfId="314"/>
    <cellStyle name="style1516826073517" xfId="316"/>
    <cellStyle name="Texto de Aviso" xfId="44" builtinId="11" customBuiltin="1"/>
    <cellStyle name="Texto de Aviso 2" xfId="115"/>
    <cellStyle name="Texto Explicativo" xfId="45" builtinId="53" customBuiltin="1"/>
    <cellStyle name="Texto Explicativo 2" xfId="116"/>
    <cellStyle name="TITCOLUNA" xfId="77"/>
    <cellStyle name="Título" xfId="46" builtinId="15" customBuiltin="1"/>
    <cellStyle name="Título 2" xfId="117"/>
    <cellStyle name="Total" xfId="47" builtinId="25" customBuiltin="1"/>
    <cellStyle name="Total 2" xfId="118"/>
    <cellStyle name="Verificar Célula" xfId="48" builtinId="23" customBuiltin="1"/>
    <cellStyle name="Verificar Célula 2" xfId="119"/>
    <cellStyle name="Vírgula 2" xfId="49"/>
    <cellStyle name="Vírgula 2 2" xfId="160"/>
    <cellStyle name="Vírgula 3" xfId="55"/>
    <cellStyle name="Vírgula 4" xfId="56"/>
    <cellStyle name="Vírgula 4 2" xfId="161"/>
  </cellStyles>
  <dxfs count="1099">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protection locked="0"/>
    </dxf>
    <dxf>
      <protection locked="0"/>
    </dxf>
    <dxf>
      <protection locked="0"/>
    </dxf>
    <dxf>
      <protection locked="0"/>
    </dxf>
    <dxf>
      <protection locked="0"/>
    </dxf>
    <dxf>
      <protection locked="0"/>
    </dxf>
    <dxf>
      <protection locked="0"/>
    </dxf>
    <dxf>
      <protection locked="0"/>
    </dxf>
    <dxf>
      <font>
        <color theme="3"/>
      </font>
    </dxf>
    <dxf>
      <font>
        <b/>
      </font>
    </dxf>
    <dxf>
      <font>
        <color theme="3"/>
      </font>
    </dxf>
    <dxf>
      <font>
        <color theme="3"/>
      </font>
    </dxf>
    <dxf>
      <font>
        <color theme="3"/>
      </font>
    </dxf>
    <dxf>
      <font>
        <color theme="3"/>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sz val="8"/>
      </font>
    </dxf>
    <dxf>
      <font>
        <sz val="8"/>
      </font>
    </dxf>
    <dxf>
      <font>
        <sz val="8"/>
      </font>
    </dxf>
    <dxf>
      <font>
        <sz val="8"/>
      </font>
    </dxf>
    <dxf>
      <font>
        <sz val="8"/>
      </font>
    </dxf>
    <dxf>
      <font>
        <sz val="8"/>
      </font>
    </dxf>
    <dxf>
      <font>
        <sz val="8"/>
      </font>
    </dxf>
    <dxf>
      <font>
        <sz val="7"/>
      </font>
    </dxf>
    <dxf>
      <font>
        <sz val="7"/>
      </font>
    </dxf>
    <dxf>
      <font>
        <sz val="7"/>
      </font>
    </dxf>
    <dxf>
      <font>
        <sz val="7"/>
      </font>
    </dxf>
    <dxf>
      <font>
        <sz val="7"/>
      </font>
    </dxf>
    <dxf>
      <font>
        <sz val="7"/>
      </font>
    </dxf>
    <dxf>
      <font>
        <sz val="7"/>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b/>
        <i val="0"/>
        <sz val="10"/>
        <color rgb="FFE28700"/>
      </font>
      <fill>
        <patternFill>
          <bgColor theme="0" tint="-4.9989318521683403E-2"/>
        </patternFill>
      </fill>
      <border diagonalUp="0" diagonalDown="0">
        <left style="thin">
          <color rgb="FFDE8400"/>
        </left>
        <right style="thin">
          <color rgb="FFDE8400"/>
        </right>
        <top style="thin">
          <color rgb="FFDE8400"/>
        </top>
        <bottom/>
        <vertical/>
        <horizontal/>
      </border>
    </dxf>
    <dxf>
      <font>
        <b/>
        <i val="0"/>
        <sz val="9"/>
        <color theme="0"/>
      </font>
      <fill>
        <patternFill>
          <bgColor theme="0" tint="-4.9989318521683403E-2"/>
        </patternFill>
      </fill>
      <border diagonalUp="0" diagonalDown="0">
        <left style="thin">
          <color rgb="FFDE8400"/>
        </left>
        <right style="thin">
          <color rgb="FFDE8400"/>
        </right>
        <top style="thin">
          <color rgb="FFDE8400"/>
        </top>
        <bottom style="thin">
          <color rgb="FFDE8400"/>
        </bottom>
        <vertical/>
        <horizontal/>
      </border>
    </dxf>
  </dxfs>
  <tableStyles count="1" defaultTableStyle="TableStyleMedium9" defaultPivotStyle="PivotStyleLight16">
    <tableStyle name="Boletim6" pivot="0" table="0" count="10">
      <tableStyleElement type="wholeTable" dxfId="1098"/>
      <tableStyleElement type="headerRow" dxfId="1097"/>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E28700"/>
      <color rgb="FFFFC7CE"/>
      <color rgb="FF008080"/>
      <color rgb="FF1F497D"/>
      <color rgb="FF333333"/>
      <color rgb="FF9C0000"/>
      <color rgb="FF9C0006"/>
      <color rgb="FFFF9999"/>
      <color rgb="FFFFFFCC"/>
      <color rgb="FFD3EEF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b/>
            <i val="0"/>
            <color theme="9"/>
          </font>
          <fill>
            <patternFill patternType="solid">
              <fgColor auto="1"/>
              <bgColor theme="7"/>
            </patternFill>
          </fill>
          <border>
            <left style="thin">
              <color rgb="FF999999"/>
            </left>
            <right style="thin">
              <color rgb="FF999999"/>
            </right>
            <top style="thin">
              <color rgb="FF999999"/>
            </top>
            <bottom style="thin">
              <color rgb="FF999999"/>
            </bottom>
            <vertical/>
            <horizontal/>
          </border>
        </dxf>
        <dxf>
          <font>
            <b/>
            <i val="0"/>
            <sz val="9"/>
            <color theme="7"/>
          </font>
          <fill>
            <patternFill patternType="solid">
              <fgColor auto="1"/>
              <bgColor theme="0"/>
            </patternFill>
          </fill>
          <border>
            <left style="thin">
              <color theme="7"/>
            </left>
            <right style="thin">
              <color theme="7"/>
            </right>
            <top style="thin">
              <color theme="7"/>
            </top>
            <bottom style="thin">
              <color theme="7"/>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8" tint="0.59999389629810485"/>
              <bgColor theme="7"/>
            </patternFill>
          </fill>
          <border diagonalUp="0" diagonalDown="0">
            <left style="thin">
              <color theme="0"/>
            </left>
            <right style="thin">
              <color rgb="FF005E5C"/>
            </right>
            <top/>
            <bottom style="thin">
              <color rgb="FF005E5C"/>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theme="1" tint="0.499984740745262"/>
          </font>
          <fill>
            <patternFill patternType="solid">
              <fgColor rgb="FFFFFFFF"/>
              <bgColor theme="0" tint="-4.9989318521683403E-2"/>
            </patternFill>
          </fill>
          <border diagonalUp="0" diagonalDown="0">
            <left style="thin">
              <color theme="0"/>
            </left>
            <right style="thin">
              <color rgb="FF005E5C"/>
            </right>
            <top style="thin">
              <color theme="0"/>
            </top>
            <bottom style="thin">
              <color rgb="FF005E5C"/>
            </bottom>
            <vertical/>
            <horizontal/>
          </border>
        </dxf>
      </x14:dxfs>
    </ext>
    <ext xmlns:x14="http://schemas.microsoft.com/office/spreadsheetml/2009/9/main" uri="{EB79DEF2-80B8-43e5-95BD-54CBDDF9020C}">
      <x14:slicerStyles defaultSlicerStyle="SlicerStyleLight1">
        <x14:slicerStyle name="Boletim6">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07/relationships/slicerCache" Target="slicerCaches/slicerCache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07/relationships/slicerCache" Target="slicerCaches/slicerCache1.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61"/>
          <c:y val="2.0442129629630001E-2"/>
        </c:manualLayout>
      </c:layout>
      <c:overlay val="0"/>
      <c:spPr>
        <a:noFill/>
        <a:ln w="25400">
          <a:noFill/>
        </a:ln>
      </c:spPr>
    </c:title>
    <c:autoTitleDeleted val="0"/>
    <c:plotArea>
      <c:layout>
        <c:manualLayout>
          <c:layoutTarget val="inner"/>
          <c:xMode val="edge"/>
          <c:yMode val="edge"/>
          <c:x val="0.11375625000000029"/>
          <c:y val="0.1825157407407435"/>
          <c:w val="0.91185410334346562"/>
          <c:h val="0.55717361111111108"/>
        </c:manualLayout>
      </c:layout>
      <c:barChart>
        <c:barDir val="col"/>
        <c:grouping val="clustered"/>
        <c:varyColors val="0"/>
        <c:ser>
          <c:idx val="0"/>
          <c:order val="0"/>
          <c:tx>
            <c:strRef>
              <c:f>'9lay_off'!$C$11:$D$11</c:f>
              <c:strCache>
                <c:ptCount val="2"/>
                <c:pt idx="0">
                  <c:v>estabelecimentos</c:v>
                </c:pt>
              </c:strCache>
            </c:strRef>
          </c:tx>
          <c:spPr>
            <a:ln w="25400">
              <a:solidFill>
                <a:schemeClr val="tx2"/>
              </a:solidFill>
              <a:prstDash val="solid"/>
            </a:ln>
          </c:spPr>
          <c:invertIfNegative val="0"/>
          <c:cat>
            <c:multiLvlStrRef>
              <c:f>'9lay_off'!$E$8:$Q$9</c:f>
              <c:multiLvlStrCache>
                <c:ptCount val="13"/>
                <c:lvl>
                  <c:pt idx="0">
                    <c:v>jul.</c:v>
                  </c:pt>
                  <c:pt idx="1">
                    <c:v>ago.</c:v>
                  </c:pt>
                  <c:pt idx="2">
                    <c:v>set.</c:v>
                  </c:pt>
                  <c:pt idx="3">
                    <c:v>out.</c:v>
                  </c:pt>
                  <c:pt idx="4">
                    <c:v>nov.</c:v>
                  </c:pt>
                  <c:pt idx="5">
                    <c:v>dez.</c:v>
                  </c:pt>
                  <c:pt idx="6">
                    <c:v>jan.</c:v>
                  </c:pt>
                  <c:pt idx="7">
                    <c:v>fev.</c:v>
                  </c:pt>
                  <c:pt idx="8">
                    <c:v>mar.</c:v>
                  </c:pt>
                  <c:pt idx="9">
                    <c:v>abr.</c:v>
                  </c:pt>
                  <c:pt idx="10">
                    <c:v>mai.</c:v>
                  </c:pt>
                  <c:pt idx="11">
                    <c:v>jun.</c:v>
                  </c:pt>
                  <c:pt idx="12">
                    <c:v>jul.</c:v>
                  </c:pt>
                </c:lvl>
                <c:lvl>
                  <c:pt idx="0">
                    <c:v> </c:v>
                  </c:pt>
                  <c:pt idx="1">
                    <c:v> </c:v>
                  </c:pt>
                  <c:pt idx="2">
                    <c:v>2018</c:v>
                  </c:pt>
                  <c:pt idx="3">
                    <c:v> </c:v>
                  </c:pt>
                  <c:pt idx="4">
                    <c:v> </c:v>
                  </c:pt>
                  <c:pt idx="5">
                    <c:v> </c:v>
                  </c:pt>
                  <c:pt idx="6">
                    <c:v> </c:v>
                  </c:pt>
                  <c:pt idx="7">
                    <c:v> </c:v>
                  </c:pt>
                  <c:pt idx="8">
                    <c:v> </c:v>
                  </c:pt>
                  <c:pt idx="9">
                    <c:v>2019</c:v>
                  </c:pt>
                  <c:pt idx="10">
                    <c:v> </c:v>
                  </c:pt>
                  <c:pt idx="11">
                    <c:v> </c:v>
                  </c:pt>
                  <c:pt idx="12">
                    <c:v> </c:v>
                  </c:pt>
                </c:lvl>
              </c:multiLvlStrCache>
            </c:multiLvlStrRef>
          </c:cat>
          <c:val>
            <c:numRef>
              <c:f>'9lay_off'!$E$12:$Q$12</c:f>
              <c:numCache>
                <c:formatCode>0</c:formatCode>
                <c:ptCount val="13"/>
                <c:pt idx="0">
                  <c:v>35</c:v>
                </c:pt>
                <c:pt idx="1">
                  <c:v>33</c:v>
                </c:pt>
                <c:pt idx="2">
                  <c:v>36</c:v>
                </c:pt>
                <c:pt idx="3">
                  <c:v>47</c:v>
                </c:pt>
                <c:pt idx="4">
                  <c:v>60</c:v>
                </c:pt>
                <c:pt idx="5">
                  <c:v>73</c:v>
                </c:pt>
                <c:pt idx="6">
                  <c:v>69</c:v>
                </c:pt>
                <c:pt idx="7">
                  <c:v>72</c:v>
                </c:pt>
                <c:pt idx="8">
                  <c:v>66</c:v>
                </c:pt>
                <c:pt idx="9">
                  <c:v>62</c:v>
                </c:pt>
                <c:pt idx="10">
                  <c:v>56</c:v>
                </c:pt>
                <c:pt idx="11">
                  <c:v>41</c:v>
                </c:pt>
                <c:pt idx="12">
                  <c:v>27</c:v>
                </c:pt>
              </c:numCache>
            </c:numRef>
          </c:val>
          <c:extLst>
            <c:ext xmlns:c16="http://schemas.microsoft.com/office/drawing/2014/chart" uri="{C3380CC4-5D6E-409C-BE32-E72D297353CC}">
              <c16:uniqueId val="{00000000-4149-4CE6-83E9-197B0FC6BBAE}"/>
            </c:ext>
          </c:extLst>
        </c:ser>
        <c:dLbls>
          <c:showLegendKey val="0"/>
          <c:showVal val="0"/>
          <c:showCatName val="0"/>
          <c:showSerName val="0"/>
          <c:showPercent val="0"/>
          <c:showBubbleSize val="0"/>
        </c:dLbls>
        <c:gapWidth val="150"/>
        <c:axId val="161548928"/>
        <c:axId val="161558912"/>
      </c:barChart>
      <c:catAx>
        <c:axId val="161548928"/>
        <c:scaling>
          <c:orientation val="minMax"/>
        </c:scaling>
        <c:delete val="0"/>
        <c:axPos val="b"/>
        <c:numFmt formatCode="General" sourceLinked="1"/>
        <c:majorTickMark val="none"/>
        <c:minorTickMark val="none"/>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161558912"/>
        <c:crosses val="autoZero"/>
        <c:auto val="1"/>
        <c:lblAlgn val="ctr"/>
        <c:lblOffset val="100"/>
        <c:tickLblSkip val="1"/>
        <c:tickMarkSkip val="1"/>
        <c:noMultiLvlLbl val="0"/>
      </c:catAx>
      <c:valAx>
        <c:axId val="161558912"/>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61548928"/>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43AF-494B-8EF0-CC98A165ED0B}"/>
            </c:ext>
          </c:extLst>
        </c:ser>
        <c:dLbls>
          <c:showLegendKey val="0"/>
          <c:showVal val="0"/>
          <c:showCatName val="0"/>
          <c:showSerName val="0"/>
          <c:showPercent val="0"/>
          <c:showBubbleSize val="0"/>
        </c:dLbls>
        <c:gapWidth val="80"/>
        <c:axId val="162145024"/>
        <c:axId val="162146560"/>
      </c:barChart>
      <c:catAx>
        <c:axId val="162145024"/>
        <c:scaling>
          <c:orientation val="maxMin"/>
        </c:scaling>
        <c:delete val="0"/>
        <c:axPos val="l"/>
        <c:majorTickMark val="none"/>
        <c:minorTickMark val="none"/>
        <c:tickLblPos val="none"/>
        <c:spPr>
          <a:ln w="3175">
            <a:solidFill>
              <a:srgbClr val="333333"/>
            </a:solidFill>
            <a:prstDash val="solid"/>
          </a:ln>
        </c:spPr>
        <c:crossAx val="162146560"/>
        <c:crosses val="autoZero"/>
        <c:auto val="1"/>
        <c:lblAlgn val="ctr"/>
        <c:lblOffset val="100"/>
        <c:tickMarkSkip val="1"/>
        <c:noMultiLvlLbl val="0"/>
      </c:catAx>
      <c:valAx>
        <c:axId val="162146560"/>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162145024"/>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E4A1-4FCA-A238-E582F54CAFD3}"/>
            </c:ext>
          </c:extLst>
        </c:ser>
        <c:dLbls>
          <c:showLegendKey val="0"/>
          <c:showVal val="0"/>
          <c:showCatName val="0"/>
          <c:showSerName val="0"/>
          <c:showPercent val="0"/>
          <c:showBubbleSize val="0"/>
        </c:dLbls>
        <c:gapWidth val="80"/>
        <c:axId val="162162560"/>
        <c:axId val="162164096"/>
      </c:barChart>
      <c:catAx>
        <c:axId val="162162560"/>
        <c:scaling>
          <c:orientation val="maxMin"/>
        </c:scaling>
        <c:delete val="0"/>
        <c:axPos val="l"/>
        <c:majorTickMark val="none"/>
        <c:minorTickMark val="none"/>
        <c:tickLblPos val="none"/>
        <c:spPr>
          <a:ln w="3175">
            <a:solidFill>
              <a:srgbClr val="333333"/>
            </a:solidFill>
            <a:prstDash val="solid"/>
          </a:ln>
        </c:spPr>
        <c:crossAx val="162164096"/>
        <c:crosses val="autoZero"/>
        <c:auto val="1"/>
        <c:lblAlgn val="ctr"/>
        <c:lblOffset val="100"/>
        <c:tickMarkSkip val="1"/>
        <c:noMultiLvlLbl val="0"/>
      </c:catAx>
      <c:valAx>
        <c:axId val="162164096"/>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162162560"/>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38C-4AA8-9EE8-30736945C697}"/>
            </c:ext>
          </c:extLst>
        </c:ser>
        <c:dLbls>
          <c:showLegendKey val="0"/>
          <c:showVal val="0"/>
          <c:showCatName val="0"/>
          <c:showSerName val="0"/>
          <c:showPercent val="0"/>
          <c:showBubbleSize val="0"/>
        </c:dLbls>
        <c:gapWidth val="80"/>
        <c:axId val="162176000"/>
        <c:axId val="162177792"/>
      </c:barChart>
      <c:catAx>
        <c:axId val="162176000"/>
        <c:scaling>
          <c:orientation val="maxMin"/>
        </c:scaling>
        <c:delete val="0"/>
        <c:axPos val="l"/>
        <c:majorTickMark val="none"/>
        <c:minorTickMark val="none"/>
        <c:tickLblPos val="none"/>
        <c:spPr>
          <a:ln w="3175">
            <a:solidFill>
              <a:srgbClr val="333333"/>
            </a:solidFill>
            <a:prstDash val="solid"/>
          </a:ln>
        </c:spPr>
        <c:crossAx val="162177792"/>
        <c:crosses val="autoZero"/>
        <c:auto val="1"/>
        <c:lblAlgn val="ctr"/>
        <c:lblOffset val="100"/>
        <c:tickMarkSkip val="1"/>
        <c:noMultiLvlLbl val="0"/>
      </c:catAx>
      <c:valAx>
        <c:axId val="16217779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162176000"/>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2567-4327-9B94-79F047F095E3}"/>
            </c:ext>
          </c:extLst>
        </c:ser>
        <c:dLbls>
          <c:showLegendKey val="0"/>
          <c:showVal val="0"/>
          <c:showCatName val="0"/>
          <c:showSerName val="0"/>
          <c:showPercent val="0"/>
          <c:showBubbleSize val="0"/>
        </c:dLbls>
        <c:gapWidth val="80"/>
        <c:axId val="162267520"/>
        <c:axId val="162269056"/>
      </c:barChart>
      <c:catAx>
        <c:axId val="162267520"/>
        <c:scaling>
          <c:orientation val="maxMin"/>
        </c:scaling>
        <c:delete val="0"/>
        <c:axPos val="l"/>
        <c:majorTickMark val="none"/>
        <c:minorTickMark val="none"/>
        <c:tickLblPos val="none"/>
        <c:spPr>
          <a:ln w="3175">
            <a:solidFill>
              <a:srgbClr val="333333"/>
            </a:solidFill>
            <a:prstDash val="solid"/>
          </a:ln>
        </c:spPr>
        <c:crossAx val="162269056"/>
        <c:crosses val="autoZero"/>
        <c:auto val="1"/>
        <c:lblAlgn val="ctr"/>
        <c:lblOffset val="100"/>
        <c:tickMarkSkip val="1"/>
        <c:noMultiLvlLbl val="0"/>
      </c:catAx>
      <c:valAx>
        <c:axId val="162269056"/>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162267520"/>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51516222501612E-3"/>
          <c:y val="4.0812466903705276E-2"/>
          <c:w val="0.99605478225174449"/>
          <c:h val="0.93403579928657465"/>
        </c:manualLayout>
      </c:layout>
      <c:barChart>
        <c:barDir val="bar"/>
        <c:grouping val="clustered"/>
        <c:varyColors val="0"/>
        <c:ser>
          <c:idx val="0"/>
          <c:order val="0"/>
          <c:spPr>
            <a:solidFill>
              <a:schemeClr val="accent4"/>
            </a:solidFill>
            <a:ln w="12700">
              <a:solidFill>
                <a:srgbClr val="FFFFFF"/>
              </a:solidFill>
              <a:prstDash val="solid"/>
            </a:ln>
          </c:spPr>
          <c:invertIfNegative val="0"/>
          <c:val>
            <c:numRef>
              <c:f>'16irct'!$J$68:$J$77</c:f>
              <c:numCache>
                <c:formatCode>0.0</c:formatCode>
                <c:ptCount val="10"/>
                <c:pt idx="0">
                  <c:v>43.03362319331432</c:v>
                </c:pt>
                <c:pt idx="1">
                  <c:v>13.073463916634243</c:v>
                </c:pt>
                <c:pt idx="2">
                  <c:v>11.467580223505426</c:v>
                </c:pt>
                <c:pt idx="3">
                  <c:v>1.9187929791332659</c:v>
                </c:pt>
                <c:pt idx="4">
                  <c:v>1.8973725622995596</c:v>
                </c:pt>
                <c:pt idx="5" formatCode="0.00">
                  <c:v>-16.970180983768834</c:v>
                </c:pt>
                <c:pt idx="6" formatCode="0.00">
                  <c:v>-13.064668209593078</c:v>
                </c:pt>
                <c:pt idx="7" formatCode="0.00">
                  <c:v>-12.569321168586335</c:v>
                </c:pt>
                <c:pt idx="8" formatCode="0.00">
                  <c:v>-11.144941037467904</c:v>
                </c:pt>
                <c:pt idx="9" formatCode="0.00">
                  <c:v>-9.0956192844744983</c:v>
                </c:pt>
              </c:numCache>
            </c:numRef>
          </c:val>
          <c:extLst>
            <c:ext xmlns:c16="http://schemas.microsoft.com/office/drawing/2014/chart" uri="{C3380CC4-5D6E-409C-BE32-E72D297353CC}">
              <c16:uniqueId val="{00000000-C08D-48DD-9CD8-0BB509BC9134}"/>
            </c:ext>
          </c:extLst>
        </c:ser>
        <c:dLbls>
          <c:showLegendKey val="0"/>
          <c:showVal val="0"/>
          <c:showCatName val="0"/>
          <c:showSerName val="0"/>
          <c:showPercent val="0"/>
          <c:showBubbleSize val="0"/>
        </c:dLbls>
        <c:gapWidth val="80"/>
        <c:axId val="162289152"/>
        <c:axId val="162290688"/>
      </c:barChart>
      <c:catAx>
        <c:axId val="162289152"/>
        <c:scaling>
          <c:orientation val="maxMin"/>
        </c:scaling>
        <c:delete val="0"/>
        <c:axPos val="l"/>
        <c:majorTickMark val="none"/>
        <c:minorTickMark val="none"/>
        <c:tickLblPos val="none"/>
        <c:crossAx val="162290688"/>
        <c:crossesAt val="0"/>
        <c:auto val="1"/>
        <c:lblAlgn val="ctr"/>
        <c:lblOffset val="100"/>
        <c:tickMarkSkip val="1"/>
        <c:noMultiLvlLbl val="0"/>
      </c:catAx>
      <c:valAx>
        <c:axId val="162290688"/>
        <c:scaling>
          <c:orientation val="minMax"/>
        </c:scaling>
        <c:delete val="0"/>
        <c:axPos val="t"/>
        <c:numFmt formatCode="0.0" sourceLinked="1"/>
        <c:majorTickMark val="none"/>
        <c:minorTickMark val="none"/>
        <c:tickLblPos val="none"/>
        <c:spPr>
          <a:ln w="9525">
            <a:noFill/>
          </a:ln>
        </c:spPr>
        <c:crossAx val="162289152"/>
        <c:crosses val="autoZero"/>
        <c:crossBetween val="between"/>
      </c:valAx>
    </c:plotArea>
    <c:plotVisOnly val="1"/>
    <c:dispBlanksAs val="gap"/>
    <c:showDLblsOverMax val="0"/>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6863"/>
          <c:y val="5.6803307963070558E-2"/>
        </c:manualLayout>
      </c:layout>
      <c:overlay val="0"/>
      <c:spPr>
        <a:noFill/>
        <a:ln w="25400">
          <a:noFill/>
        </a:ln>
      </c:spPr>
    </c:title>
    <c:autoTitleDeleted val="0"/>
    <c:plotArea>
      <c:layout>
        <c:manualLayout>
          <c:layoutTarget val="inner"/>
          <c:xMode val="edge"/>
          <c:yMode val="edge"/>
          <c:x val="0.28422775778271936"/>
          <c:y val="0.25193893811674128"/>
          <c:w val="0.68682615202571895"/>
          <c:h val="0.66089096625964239"/>
        </c:manualLayout>
      </c:layout>
      <c:barChart>
        <c:barDir val="bar"/>
        <c:grouping val="clustered"/>
        <c:varyColors val="0"/>
        <c:ser>
          <c:idx val="0"/>
          <c:order val="0"/>
          <c:tx>
            <c:v>sexo</c:v>
          </c:tx>
          <c:spPr>
            <a:solidFill>
              <a:schemeClr val="bg1">
                <a:lumMod val="65000"/>
                <a:alpha val="91000"/>
              </a:schemeClr>
            </a:solidFill>
            <a:ln w="12700">
              <a:solidFill>
                <a:srgbClr val="808080"/>
              </a:solidFill>
              <a:prstDash val="solid"/>
            </a:ln>
          </c:spPr>
          <c:invertIfNegative val="0"/>
          <c:dPt>
            <c:idx val="0"/>
            <c:invertIfNegative val="0"/>
            <c:bubble3D val="0"/>
            <c:spPr>
              <a:solidFill>
                <a:schemeClr val="bg1">
                  <a:lumMod val="85000"/>
                  <a:alpha val="91000"/>
                </a:schemeClr>
              </a:solidFill>
              <a:ln w="12700">
                <a:solidFill>
                  <a:schemeClr val="bg1">
                    <a:lumMod val="85000"/>
                  </a:schemeClr>
                </a:solidFill>
                <a:prstDash val="solid"/>
              </a:ln>
            </c:spPr>
            <c:extLst>
              <c:ext xmlns:c16="http://schemas.microsoft.com/office/drawing/2014/chart" uri="{C3380CC4-5D6E-409C-BE32-E72D297353CC}">
                <c16:uniqueId val="{00000001-9CD8-442E-9D4F-6E084B8BA244}"/>
              </c:ext>
            </c:extLst>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D8-442E-9D4F-6E084B8BA244}"/>
                </c:ext>
              </c:extLst>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7B97-47B9-A35D-F72F5871A513}"/>
                </c:ext>
              </c:extLst>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7B97-47B9-A35D-F72F5871A513}"/>
                </c:ext>
              </c:extLst>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7B97-47B9-A35D-F72F5871A513}"/>
                </c:ext>
              </c:extLst>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7B97-47B9-A35D-F72F5871A513}"/>
                </c:ext>
              </c:extLst>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7B97-47B9-A35D-F72F5871A513}"/>
                </c:ext>
              </c:extLst>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7B97-47B9-A35D-F72F5871A513}"/>
                </c:ext>
              </c:extLst>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7B97-47B9-A35D-F72F5871A513}"/>
                </c:ext>
              </c:extLst>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7B97-47B9-A35D-F72F5871A513}"/>
                </c:ext>
              </c:extLst>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7B97-47B9-A35D-F72F5871A513}"/>
                </c:ext>
              </c:extLst>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7B97-47B9-A35D-F72F5871A513}"/>
                </c:ext>
              </c:extLst>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7B97-47B9-A35D-F72F5871A513}"/>
                </c:ext>
              </c:extLst>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7B97-47B9-A35D-F72F5871A513}"/>
                </c:ext>
              </c:extLst>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7B97-47B9-A35D-F72F5871A513}"/>
                </c:ext>
              </c:extLst>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7B97-47B9-A35D-F72F5871A513}"/>
                </c:ext>
              </c:extLst>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7B97-47B9-A35D-F72F5871A513}"/>
                </c:ext>
              </c:extLst>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7B97-47B9-A35D-F72F5871A513}"/>
                </c:ext>
              </c:extLst>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7B97-47B9-A35D-F72F5871A513}"/>
                </c:ext>
              </c:extLst>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7B97-47B9-A35D-F72F5871A513}"/>
                </c:ext>
              </c:extLst>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4-7B97-47B9-A35D-F72F5871A513}"/>
                </c:ext>
              </c:extLst>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 Feminino</c:v>
              </c:pt>
              <c:pt idx="1">
                <c:v> Masculino</c:v>
              </c:pt>
            </c:strLit>
          </c:cat>
          <c:val>
            <c:numLit>
              <c:formatCode>General</c:formatCode>
              <c:ptCount val="2"/>
              <c:pt idx="0">
                <c:v>109463</c:v>
              </c:pt>
              <c:pt idx="1">
                <c:v>102093</c:v>
              </c:pt>
            </c:numLit>
          </c:val>
          <c:extLst>
            <c:ext xmlns:c16="http://schemas.microsoft.com/office/drawing/2014/chart" uri="{C3380CC4-5D6E-409C-BE32-E72D297353CC}">
              <c16:uniqueId val="{00000015-9CD8-442E-9D4F-6E084B8BA244}"/>
            </c:ext>
          </c:extLst>
        </c:ser>
        <c:dLbls>
          <c:showLegendKey val="0"/>
          <c:showVal val="0"/>
          <c:showCatName val="0"/>
          <c:showSerName val="0"/>
          <c:showPercent val="0"/>
          <c:showBubbleSize val="0"/>
        </c:dLbls>
        <c:gapWidth val="120"/>
        <c:axId val="162464512"/>
        <c:axId val="162466048"/>
      </c:barChart>
      <c:catAx>
        <c:axId val="162464512"/>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162466048"/>
        <c:crosses val="autoZero"/>
        <c:auto val="1"/>
        <c:lblAlgn val="ctr"/>
        <c:lblOffset val="100"/>
        <c:tickLblSkip val="1"/>
        <c:tickMarkSkip val="1"/>
        <c:noMultiLvlLbl val="0"/>
      </c:catAx>
      <c:valAx>
        <c:axId val="162466048"/>
        <c:scaling>
          <c:orientation val="minMax"/>
          <c:max val="200000"/>
        </c:scaling>
        <c:delete val="1"/>
        <c:axPos val="b"/>
        <c:majorGridlines>
          <c:spPr>
            <a:ln w="3175">
              <a:solidFill>
                <a:srgbClr val="FFF2E5"/>
              </a:solidFill>
              <a:prstDash val="sysDash"/>
            </a:ln>
          </c:spPr>
        </c:majorGridlines>
        <c:numFmt formatCode="General" sourceLinked="1"/>
        <c:majorTickMark val="out"/>
        <c:minorTickMark val="none"/>
        <c:tickLblPos val="none"/>
        <c:crossAx val="162464512"/>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98"/>
          <c:y val="2.9868411235183037E-2"/>
        </c:manualLayout>
      </c:layout>
      <c:overlay val="0"/>
      <c:spPr>
        <a:noFill/>
        <a:ln w="25400">
          <a:noFill/>
        </a:ln>
      </c:spPr>
    </c:title>
    <c:autoTitleDeleted val="0"/>
    <c:plotArea>
      <c:layout>
        <c:manualLayout>
          <c:layoutTarget val="inner"/>
          <c:xMode val="edge"/>
          <c:yMode val="edge"/>
          <c:x val="0.38758407553172713"/>
          <c:y val="0.1245136186770428"/>
          <c:w val="0.5632423025569"/>
          <c:h val="0.81076438567995457"/>
        </c:manualLayout>
      </c:layout>
      <c:barChart>
        <c:barDir val="bar"/>
        <c:grouping val="clustered"/>
        <c:varyColors val="0"/>
        <c:ser>
          <c:idx val="0"/>
          <c:order val="0"/>
          <c:tx>
            <c:v>idade</c:v>
          </c:tx>
          <c:spPr>
            <a:solidFill>
              <a:srgbClr val="C0C0C0"/>
            </a:solidFill>
            <a:ln w="12700">
              <a:solidFill>
                <a:srgbClr val="808080"/>
              </a:solidFill>
              <a:prstDash val="solid"/>
            </a:ln>
          </c:spPr>
          <c:invertIfNegative val="0"/>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79-4EC8-A37C-E92FD21E56E2}"/>
                </c:ext>
              </c:extLst>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0-3F5A-4E07-A54B-3746BD8BF242}"/>
                </c:ext>
              </c:extLst>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1-3F5A-4E07-A54B-3746BD8BF242}"/>
                </c:ext>
              </c:extLst>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3F5A-4E07-A54B-3746BD8BF242}"/>
                </c:ext>
              </c:extLst>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3F5A-4E07-A54B-3746BD8BF242}"/>
                </c:ext>
              </c:extLst>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3F5A-4E07-A54B-3746BD8BF242}"/>
                </c:ext>
              </c:extLst>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3F5A-4E07-A54B-3746BD8BF242}"/>
                </c:ext>
              </c:extLst>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3F5A-4E07-A54B-3746BD8BF242}"/>
                </c:ext>
              </c:extLst>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3F5A-4E07-A54B-3746BD8BF242}"/>
                </c:ext>
              </c:extLst>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3F5A-4E07-A54B-3746BD8BF242}"/>
                </c:ext>
              </c:extLst>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3F5A-4E07-A54B-3746BD8BF242}"/>
                </c:ext>
              </c:extLst>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3F5A-4E07-A54B-3746BD8BF242}"/>
                </c:ext>
              </c:extLst>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3F5A-4E07-A54B-3746BD8BF242}"/>
                </c:ext>
              </c:extLst>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3F5A-4E07-A54B-3746BD8BF242}"/>
                </c:ext>
              </c:extLst>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3F5A-4E07-A54B-3746BD8BF242}"/>
                </c:ext>
              </c:extLst>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3F5A-4E07-A54B-3746BD8BF242}"/>
                </c:ext>
              </c:extLst>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3F5A-4E07-A54B-3746BD8BF242}"/>
                </c:ext>
              </c:extLst>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3F5A-4E07-A54B-3746BD8BF242}"/>
                </c:ext>
              </c:extLst>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3F5A-4E07-A54B-3746BD8BF242}"/>
                </c:ext>
              </c:extLst>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3F5A-4E07-A54B-3746BD8BF242}"/>
                </c:ext>
              </c:extLst>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67987</c:v>
              </c:pt>
              <c:pt idx="1">
                <c:v>3949</c:v>
              </c:pt>
              <c:pt idx="2">
                <c:v>3478</c:v>
              </c:pt>
              <c:pt idx="3">
                <c:v>12290</c:v>
              </c:pt>
              <c:pt idx="4">
                <c:v>10112</c:v>
              </c:pt>
              <c:pt idx="5">
                <c:v>10963</c:v>
              </c:pt>
              <c:pt idx="6">
                <c:v>12386</c:v>
              </c:pt>
              <c:pt idx="7">
                <c:v>14137</c:v>
              </c:pt>
              <c:pt idx="8">
                <c:v>16027</c:v>
              </c:pt>
              <c:pt idx="9">
                <c:v>18084</c:v>
              </c:pt>
              <c:pt idx="10">
                <c:v>20064</c:v>
              </c:pt>
              <c:pt idx="11">
                <c:v>16217</c:v>
              </c:pt>
              <c:pt idx="12">
                <c:v>5862</c:v>
              </c:pt>
            </c:numLit>
          </c:val>
          <c:extLst>
            <c:ext xmlns:c16="http://schemas.microsoft.com/office/drawing/2014/chart" uri="{C3380CC4-5D6E-409C-BE32-E72D297353CC}">
              <c16:uniqueId val="{00000014-D979-4EC8-A37C-E92FD21E56E2}"/>
            </c:ext>
          </c:extLst>
        </c:ser>
        <c:dLbls>
          <c:showLegendKey val="0"/>
          <c:showVal val="0"/>
          <c:showCatName val="0"/>
          <c:showSerName val="0"/>
          <c:showPercent val="0"/>
          <c:showBubbleSize val="0"/>
        </c:dLbls>
        <c:gapWidth val="30"/>
        <c:axId val="162538240"/>
        <c:axId val="162539776"/>
      </c:barChart>
      <c:catAx>
        <c:axId val="162538240"/>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162539776"/>
        <c:crosses val="autoZero"/>
        <c:auto val="1"/>
        <c:lblAlgn val="ctr"/>
        <c:lblOffset val="100"/>
        <c:tickLblSkip val="1"/>
        <c:tickMarkSkip val="1"/>
        <c:noMultiLvlLbl val="0"/>
      </c:catAx>
      <c:valAx>
        <c:axId val="162539776"/>
        <c:scaling>
          <c:orientation val="minMax"/>
          <c:max val="140000"/>
          <c:min val="0"/>
        </c:scaling>
        <c:delete val="0"/>
        <c:axPos val="b"/>
        <c:majorGridlines>
          <c:spPr>
            <a:ln w="3175">
              <a:solidFill>
                <a:srgbClr val="FFF2E5"/>
              </a:solidFill>
              <a:prstDash val="sysDash"/>
            </a:ln>
          </c:spPr>
        </c:majorGridlines>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162538240"/>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centro distrital</a:t>
            </a:r>
          </a:p>
        </c:rich>
      </c:tx>
      <c:layout>
        <c:manualLayout>
          <c:xMode val="edge"/>
          <c:yMode val="edge"/>
          <c:x val="0.23284296779975672"/>
          <c:y val="7.3265392234690016E-2"/>
        </c:manualLayout>
      </c:layout>
      <c:overlay val="0"/>
      <c:spPr>
        <a:noFill/>
        <a:ln w="25400">
          <a:noFill/>
        </a:ln>
      </c:spPr>
    </c:title>
    <c:autoTitleDeleted val="0"/>
    <c:plotArea>
      <c:layout>
        <c:manualLayout>
          <c:layoutTarget val="inner"/>
          <c:xMode val="edge"/>
          <c:yMode val="edge"/>
          <c:x val="0.41081417121573816"/>
          <c:y val="0.14771786102494774"/>
          <c:w val="0.5373663657895843"/>
          <c:h val="0.83811046241738762"/>
        </c:manualLayout>
      </c:layout>
      <c:barChart>
        <c:barDir val="bar"/>
        <c:grouping val="clustered"/>
        <c:varyColors val="0"/>
        <c:ser>
          <c:idx val="0"/>
          <c:order val="0"/>
          <c:spPr>
            <a:solidFill>
              <a:schemeClr val="tx2"/>
            </a:solidFill>
            <a:ln w="12700">
              <a:solidFill>
                <a:schemeClr val="tx2"/>
              </a:solidFill>
              <a:prstDash val="solid"/>
            </a:ln>
          </c:spPr>
          <c:invertIfNegative val="0"/>
          <c:cat>
            <c:strRef>
              <c:f>'18ssocial'!$C$9:$C$28</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'18ssocial'!$J$9:$J$28</c:f>
              <c:numCache>
                <c:formatCode>#,##0</c:formatCode>
                <c:ptCount val="20"/>
                <c:pt idx="0">
                  <c:v>4958</c:v>
                </c:pt>
                <c:pt idx="1">
                  <c:v>1675</c:v>
                </c:pt>
                <c:pt idx="2">
                  <c:v>3195</c:v>
                </c:pt>
                <c:pt idx="3">
                  <c:v>984</c:v>
                </c:pt>
                <c:pt idx="4">
                  <c:v>1592</c:v>
                </c:pt>
                <c:pt idx="5">
                  <c:v>3319</c:v>
                </c:pt>
                <c:pt idx="6">
                  <c:v>1192</c:v>
                </c:pt>
                <c:pt idx="7">
                  <c:v>2564</c:v>
                </c:pt>
                <c:pt idx="8">
                  <c:v>1196</c:v>
                </c:pt>
                <c:pt idx="9">
                  <c:v>1832</c:v>
                </c:pt>
                <c:pt idx="10">
                  <c:v>17943</c:v>
                </c:pt>
                <c:pt idx="11">
                  <c:v>1148</c:v>
                </c:pt>
                <c:pt idx="12">
                  <c:v>29551</c:v>
                </c:pt>
                <c:pt idx="13">
                  <c:v>2323</c:v>
                </c:pt>
                <c:pt idx="14">
                  <c:v>8999</c:v>
                </c:pt>
                <c:pt idx="15">
                  <c:v>1219</c:v>
                </c:pt>
                <c:pt idx="16">
                  <c:v>2828</c:v>
                </c:pt>
                <c:pt idx="17">
                  <c:v>3212</c:v>
                </c:pt>
                <c:pt idx="18">
                  <c:v>5903</c:v>
                </c:pt>
                <c:pt idx="19">
                  <c:v>2589</c:v>
                </c:pt>
              </c:numCache>
            </c:numRef>
          </c:val>
          <c:extLst>
            <c:ext xmlns:c16="http://schemas.microsoft.com/office/drawing/2014/chart" uri="{C3380CC4-5D6E-409C-BE32-E72D297353CC}">
              <c16:uniqueId val="{00000000-1001-4401-B08A-C23BA19D9364}"/>
            </c:ext>
          </c:extLst>
        </c:ser>
        <c:dLbls>
          <c:showLegendKey val="0"/>
          <c:showVal val="0"/>
          <c:showCatName val="0"/>
          <c:showSerName val="0"/>
          <c:showPercent val="0"/>
          <c:showBubbleSize val="0"/>
        </c:dLbls>
        <c:gapWidth val="30"/>
        <c:axId val="162578432"/>
        <c:axId val="162579968"/>
      </c:barChart>
      <c:catAx>
        <c:axId val="162578432"/>
        <c:scaling>
          <c:orientation val="maxMin"/>
        </c:scaling>
        <c:delete val="0"/>
        <c:axPos val="l"/>
        <c:numFmt formatCode="General" sourceLinked="1"/>
        <c:majorTickMark val="out"/>
        <c:minorTickMark val="none"/>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162579968"/>
        <c:crosses val="autoZero"/>
        <c:auto val="1"/>
        <c:lblAlgn val="ctr"/>
        <c:lblOffset val="100"/>
        <c:tickLblSkip val="1"/>
        <c:tickMarkSkip val="1"/>
        <c:noMultiLvlLbl val="0"/>
      </c:catAx>
      <c:valAx>
        <c:axId val="162579968"/>
        <c:scaling>
          <c:orientation val="minMax"/>
          <c:max val="35000"/>
          <c:min val="0"/>
        </c:scaling>
        <c:delete val="0"/>
        <c:axPos val="t"/>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162578432"/>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17352614015575E-3"/>
          <c:y val="0"/>
          <c:w val="0.98998887652959489"/>
          <c:h val="0.57699714017843762"/>
        </c:manualLayout>
      </c:layout>
      <c:lineChart>
        <c:grouping val="standard"/>
        <c:varyColors val="0"/>
        <c:ser>
          <c:idx val="0"/>
          <c:order val="0"/>
          <c:spPr>
            <a:ln>
              <a:noFill/>
            </a:ln>
          </c:spPr>
          <c:dLbls>
            <c:dLbl>
              <c:idx val="0"/>
              <c:layout>
                <c:manualLayout>
                  <c:x val="-3.2906904434498521E-2"/>
                  <c:y val="-1.2759863479323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47-472E-8CC1-F5D34D7D564F}"/>
                </c:ext>
              </c:extLst>
            </c:dLbl>
            <c:dLbl>
              <c:idx val="1"/>
              <c:layout>
                <c:manualLayout>
                  <c:x val="-3.7912524560681289E-2"/>
                  <c:y val="-7.27206949125022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47-472E-8CC1-F5D34D7D564F}"/>
                </c:ext>
              </c:extLst>
            </c:dLbl>
            <c:dLbl>
              <c:idx val="2"/>
              <c:layout>
                <c:manualLayout>
                  <c:x val="-4.0693333800460724E-2"/>
                  <c:y val="-1.1368757514942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47-472E-8CC1-F5D34D7D564F}"/>
                </c:ext>
              </c:extLst>
            </c:dLbl>
            <c:dLbl>
              <c:idx val="3"/>
              <c:layout>
                <c:manualLayout>
                  <c:x val="-4.0137218665241926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47-472E-8CC1-F5D34D7D564F}"/>
                </c:ext>
              </c:extLst>
            </c:dLbl>
            <c:dLbl>
              <c:idx val="4"/>
              <c:layout>
                <c:manualLayout>
                  <c:x val="-3.9580986748180398E-2"/>
                  <c:y val="-8.08361940587254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47-472E-8CC1-F5D34D7D564F}"/>
                </c:ext>
              </c:extLst>
            </c:dLbl>
            <c:dLbl>
              <c:idx val="5"/>
              <c:layout>
                <c:manualLayout>
                  <c:x val="-4.0137218665241919E-2"/>
                  <c:y val="-9.6292280683967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47-472E-8CC1-F5D34D7D564F}"/>
                </c:ext>
              </c:extLst>
            </c:dLbl>
            <c:dLbl>
              <c:idx val="6"/>
              <c:layout>
                <c:manualLayout>
                  <c:x val="-4.0693333800460724E-2"/>
                  <c:y val="-1.0711699074094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47-472E-8CC1-F5D34D7D564F}"/>
                </c:ext>
              </c:extLst>
            </c:dLbl>
            <c:dLbl>
              <c:idx val="7"/>
              <c:layout>
                <c:manualLayout>
                  <c:x val="-3.9024871612961615E-2"/>
                  <c:y val="-1.0557031056413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47-472E-8CC1-F5D34D7D564F}"/>
                </c:ext>
              </c:extLst>
            </c:dLbl>
            <c:dLbl>
              <c:idx val="8"/>
              <c:layout>
                <c:manualLayout>
                  <c:x val="-4.0693333800460724E-2"/>
                  <c:y val="-1.2991674674859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47-472E-8CC1-F5D34D7D564F}"/>
                </c:ext>
              </c:extLst>
            </c:dLbl>
            <c:dLbl>
              <c:idx val="9"/>
              <c:layout>
                <c:manualLayout>
                  <c:x val="-4.0137218665241954E-2"/>
                  <c:y val="-1.4499227606331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47-472E-8CC1-F5D34D7D564F}"/>
                </c:ext>
              </c:extLst>
            </c:dLbl>
            <c:dLbl>
              <c:idx val="10"/>
              <c:layout>
                <c:manualLayout>
                  <c:x val="-4.0693333800460724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47-472E-8CC1-F5D34D7D564F}"/>
                </c:ext>
              </c:extLst>
            </c:dLbl>
            <c:dLbl>
              <c:idx val="11"/>
              <c:layout>
                <c:manualLayout>
                  <c:x val="-4.0137218665241892E-2"/>
                  <c:y val="-1.3184808659721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E47-472E-8CC1-F5D34D7D564F}"/>
                </c:ext>
              </c:extLst>
            </c:dLbl>
            <c:dLbl>
              <c:idx val="12"/>
              <c:layout>
                <c:manualLayout>
                  <c:x val="-4.0693333800460814E-2"/>
                  <c:y val="-1.0247734819580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E47-472E-8CC1-F5D34D7D564F}"/>
                </c:ext>
              </c:extLst>
            </c:dLbl>
            <c:dLbl>
              <c:idx val="13"/>
              <c:layout>
                <c:manualLayout>
                  <c:x val="-3.9024871612961635E-2"/>
                  <c:y val="-5.80313662212830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E47-472E-8CC1-F5D34D7D564F}"/>
                </c:ext>
              </c:extLst>
            </c:dLbl>
            <c:dLbl>
              <c:idx val="14"/>
              <c:layout>
                <c:manualLayout>
                  <c:x val="-3.9580986748180363E-2"/>
                  <c:y val="-8.3156469438430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E47-472E-8CC1-F5D34D7D564F}"/>
                </c:ext>
              </c:extLst>
            </c:dLbl>
            <c:dLbl>
              <c:idx val="15"/>
              <c:layout>
                <c:manualLayout>
                  <c:x val="-4.3474259822082827E-2"/>
                  <c:y val="-3.9483684681477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E47-472E-8CC1-F5D34D7D564F}"/>
                </c:ext>
              </c:extLst>
            </c:dLbl>
            <c:dLbl>
              <c:idx val="16"/>
              <c:layout>
                <c:manualLayout>
                  <c:x val="-3.9580986748180357E-2"/>
                  <c:y val="-6.266975355631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E47-472E-8CC1-F5D34D7D564F}"/>
                </c:ext>
              </c:extLst>
            </c:dLbl>
            <c:dLbl>
              <c:idx val="17"/>
              <c:layout>
                <c:manualLayout>
                  <c:x val="-4.0137218665241961E-2"/>
                  <c:y val="-1.2760028798864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E47-472E-8CC1-F5D34D7D564F}"/>
                </c:ext>
              </c:extLst>
            </c:dLbl>
            <c:dLbl>
              <c:idx val="18"/>
              <c:layout>
                <c:manualLayout>
                  <c:x val="-4.0693333800460724E-2"/>
                  <c:y val="-7.0400705274413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E47-472E-8CC1-F5D34D7D564F}"/>
                </c:ext>
              </c:extLst>
            </c:dLbl>
            <c:dLbl>
              <c:idx val="19"/>
              <c:layout>
                <c:manualLayout>
                  <c:x val="-1.5829845223481423E-2"/>
                  <c:y val="-1.07889849302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E47-472E-8CC1-F5D34D7D564F}"/>
                </c:ext>
              </c:extLst>
            </c:dLbl>
            <c:numFmt formatCode="0.0" sourceLinked="0"/>
            <c:spPr>
              <a:solidFill>
                <a:srgbClr val="C0C0C0"/>
              </a:solidFill>
              <a:ln w="3175">
                <a:solidFill>
                  <a:srgbClr val="808080"/>
                </a:solidFill>
                <a:prstDash val="solid"/>
              </a:ln>
            </c:spPr>
            <c:txPr>
              <a:bodyPr/>
              <a:lstStyle/>
              <a:p>
                <a:pPr>
                  <a:defRPr sz="700" b="1" i="0" u="none" strike="noStrike" baseline="0">
                    <a:solidFill>
                      <a:schemeClr val="tx2"/>
                    </a:solidFill>
                    <a:latin typeface="Arial"/>
                    <a:ea typeface="Arial"/>
                    <a:cs typeface="Aria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'18ssocial'!$AM$8:$AM$27</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'18ssocial'!$AN$8:$AN$27</c:f>
              <c:numCache>
                <c:formatCode>0.0</c:formatCode>
                <c:ptCount val="20"/>
                <c:pt idx="0">
                  <c:v>261.44444601412698</c:v>
                </c:pt>
                <c:pt idx="1">
                  <c:v>333.85431641791001</c:v>
                </c:pt>
                <c:pt idx="2">
                  <c:v>251.90650783699101</c:v>
                </c:pt>
                <c:pt idx="3">
                  <c:v>285.18567073170698</c:v>
                </c:pt>
                <c:pt idx="4">
                  <c:v>259.75167506297203</c:v>
                </c:pt>
                <c:pt idx="5">
                  <c:v>232.45093184559701</c:v>
                </c:pt>
                <c:pt idx="6">
                  <c:v>293.13085570469798</c:v>
                </c:pt>
                <c:pt idx="7">
                  <c:v>279.64651190011699</c:v>
                </c:pt>
                <c:pt idx="8">
                  <c:v>270.07498327759203</c:v>
                </c:pt>
                <c:pt idx="9">
                  <c:v>254.352324561404</c:v>
                </c:pt>
                <c:pt idx="10">
                  <c:v>264.249716244843</c:v>
                </c:pt>
                <c:pt idx="11">
                  <c:v>311.87184668989499</c:v>
                </c:pt>
                <c:pt idx="12">
                  <c:v>246.201784118603</c:v>
                </c:pt>
                <c:pt idx="13">
                  <c:v>278.67842875591901</c:v>
                </c:pt>
                <c:pt idx="14">
                  <c:v>276.32817989771002</c:v>
                </c:pt>
                <c:pt idx="15">
                  <c:v>233.681698113208</c:v>
                </c:pt>
                <c:pt idx="16">
                  <c:v>242.512966760962</c:v>
                </c:pt>
                <c:pt idx="17">
                  <c:v>261.319239164328</c:v>
                </c:pt>
                <c:pt idx="18">
                  <c:v>277.32622331413103</c:v>
                </c:pt>
                <c:pt idx="19">
                  <c:v>245.24782036391801</c:v>
                </c:pt>
              </c:numCache>
            </c:numRef>
          </c:val>
          <c:smooth val="0"/>
          <c:extLst>
            <c:ext xmlns:c16="http://schemas.microsoft.com/office/drawing/2014/chart" uri="{C3380CC4-5D6E-409C-BE32-E72D297353CC}">
              <c16:uniqueId val="{00000014-AE47-472E-8CC1-F5D34D7D564F}"/>
            </c:ext>
          </c:extLst>
        </c:ser>
        <c:ser>
          <c:idx val="1"/>
          <c:order val="1"/>
          <c:spPr>
            <a:ln>
              <a:solidFill>
                <a:schemeClr val="bg1">
                  <a:lumMod val="50000"/>
                </a:schemeClr>
              </a:solidFill>
            </a:ln>
          </c:spPr>
          <c:marker>
            <c:symbol val="none"/>
          </c:marker>
          <c:cat>
            <c:strRef>
              <c:f>'18ssocial'!$AM$8:$AM$27</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'18ssocial'!$AO$8:$AO$27</c:f>
              <c:numCache>
                <c:formatCode>0.0</c:formatCode>
                <c:ptCount val="20"/>
                <c:pt idx="0">
                  <c:v>260.355471890312</c:v>
                </c:pt>
                <c:pt idx="1">
                  <c:v>260.355471890312</c:v>
                </c:pt>
                <c:pt idx="2">
                  <c:v>260.355471890312</c:v>
                </c:pt>
                <c:pt idx="3">
                  <c:v>260.355471890312</c:v>
                </c:pt>
                <c:pt idx="4">
                  <c:v>260.355471890312</c:v>
                </c:pt>
                <c:pt idx="5">
                  <c:v>260.355471890312</c:v>
                </c:pt>
                <c:pt idx="6">
                  <c:v>260.355471890312</c:v>
                </c:pt>
                <c:pt idx="7">
                  <c:v>260.355471890312</c:v>
                </c:pt>
                <c:pt idx="8">
                  <c:v>260.355471890312</c:v>
                </c:pt>
                <c:pt idx="9">
                  <c:v>260.355471890312</c:v>
                </c:pt>
                <c:pt idx="10">
                  <c:v>260.355471890312</c:v>
                </c:pt>
                <c:pt idx="11">
                  <c:v>260.355471890312</c:v>
                </c:pt>
                <c:pt idx="12">
                  <c:v>260.355471890312</c:v>
                </c:pt>
                <c:pt idx="13">
                  <c:v>260.355471890312</c:v>
                </c:pt>
                <c:pt idx="14">
                  <c:v>260.355471890312</c:v>
                </c:pt>
                <c:pt idx="15">
                  <c:v>260.355471890312</c:v>
                </c:pt>
                <c:pt idx="16">
                  <c:v>260.355471890312</c:v>
                </c:pt>
                <c:pt idx="17">
                  <c:v>260.355471890312</c:v>
                </c:pt>
                <c:pt idx="18">
                  <c:v>260.355471890312</c:v>
                </c:pt>
                <c:pt idx="19">
                  <c:v>260.355471890312</c:v>
                </c:pt>
              </c:numCache>
            </c:numRef>
          </c:val>
          <c:smooth val="0"/>
          <c:extLst>
            <c:ext xmlns:c16="http://schemas.microsoft.com/office/drawing/2014/chart" uri="{C3380CC4-5D6E-409C-BE32-E72D297353CC}">
              <c16:uniqueId val="{00000015-AE47-472E-8CC1-F5D34D7D564F}"/>
            </c:ext>
          </c:extLst>
        </c:ser>
        <c:dLbls>
          <c:showLegendKey val="0"/>
          <c:showVal val="0"/>
          <c:showCatName val="0"/>
          <c:showSerName val="0"/>
          <c:showPercent val="0"/>
          <c:showBubbleSize val="0"/>
        </c:dLbls>
        <c:marker val="1"/>
        <c:smooth val="0"/>
        <c:axId val="162721792"/>
        <c:axId val="162723328"/>
      </c:lineChart>
      <c:catAx>
        <c:axId val="162721792"/>
        <c:scaling>
          <c:orientation val="minMax"/>
        </c:scaling>
        <c:delete val="0"/>
        <c:axPos val="b"/>
        <c:numFmt formatCode="General" sourceLinked="1"/>
        <c:majorTickMark val="out"/>
        <c:minorTickMark val="none"/>
        <c:tickLblPos val="nextTo"/>
        <c:spPr>
          <a:ln w="9525">
            <a:noFill/>
          </a:ln>
        </c:spPr>
        <c:txPr>
          <a:bodyPr rot="-5400000" vert="horz"/>
          <a:lstStyle/>
          <a:p>
            <a:pPr>
              <a:defRPr sz="700" b="0" i="0" u="none" strike="noStrike" baseline="0">
                <a:solidFill>
                  <a:schemeClr val="accent1"/>
                </a:solidFill>
                <a:latin typeface="Arial"/>
                <a:ea typeface="Arial"/>
                <a:cs typeface="Arial"/>
              </a:defRPr>
            </a:pPr>
            <a:endParaRPr lang="pt-PT"/>
          </a:p>
        </c:txPr>
        <c:crossAx val="162723328"/>
        <c:crosses val="autoZero"/>
        <c:auto val="1"/>
        <c:lblAlgn val="ctr"/>
        <c:lblOffset val="100"/>
        <c:tickLblSkip val="1"/>
        <c:tickMarkSkip val="1"/>
        <c:noMultiLvlLbl val="0"/>
      </c:catAx>
      <c:valAx>
        <c:axId val="162723328"/>
        <c:scaling>
          <c:orientation val="minMax"/>
          <c:min val="82"/>
        </c:scaling>
        <c:delete val="0"/>
        <c:axPos val="l"/>
        <c:numFmt formatCode="0.0" sourceLinked="1"/>
        <c:majorTickMark val="out"/>
        <c:minorTickMark val="none"/>
        <c:tickLblPos val="none"/>
        <c:spPr>
          <a:ln w="9525">
            <a:noFill/>
          </a:ln>
        </c:spPr>
        <c:crossAx val="162721792"/>
        <c:crosses val="autoZero"/>
        <c:crossBetween val="between"/>
      </c:valAx>
      <c:spPr>
        <a:solidFill>
          <a:srgbClr val="EBF7FF"/>
        </a:solidFill>
        <a:ln w="25400">
          <a:noFill/>
        </a:ln>
      </c:spPr>
    </c:plotArea>
    <c:plotVisOnly val="1"/>
    <c:dispBlanksAs val="gap"/>
    <c:showDLblsOverMax val="0"/>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700">
                <a:solidFill>
                  <a:schemeClr val="tx2"/>
                </a:solidFill>
                <a:latin typeface="Arial" panose="020B0604020202020204" pitchFamily="34" charset="0"/>
                <a:cs typeface="Arial" panose="020B0604020202020204" pitchFamily="34" charset="0"/>
              </a:defRPr>
            </a:pPr>
            <a:r>
              <a:rPr lang="pt-PT" sz="700">
                <a:solidFill>
                  <a:schemeClr val="tx2"/>
                </a:solidFill>
                <a:latin typeface="Arial" panose="020B0604020202020204" pitchFamily="34" charset="0"/>
                <a:cs typeface="Arial" panose="020B0604020202020204" pitchFamily="34" charset="0"/>
              </a:rPr>
              <a:t>... por centro distrital</a:t>
            </a:r>
          </a:p>
        </c:rich>
      </c:tx>
      <c:layout>
        <c:manualLayout>
          <c:xMode val="edge"/>
          <c:yMode val="edge"/>
          <c:x val="4.6266277507756047E-2"/>
          <c:y val="4.6202655325018681E-2"/>
        </c:manualLayout>
      </c:layout>
      <c:overlay val="0"/>
    </c:title>
    <c:autoTitleDeleted val="0"/>
    <c:plotArea>
      <c:layout>
        <c:manualLayout>
          <c:layoutTarget val="inner"/>
          <c:xMode val="edge"/>
          <c:yMode val="edge"/>
          <c:x val="3.5798938230957908E-2"/>
          <c:y val="4.188861428817748E-2"/>
          <c:w val="0.94781871553546548"/>
          <c:h val="0.63936433128340719"/>
        </c:manualLayout>
      </c:layout>
      <c:barChart>
        <c:barDir val="col"/>
        <c:grouping val="clustered"/>
        <c:varyColors val="0"/>
        <c:ser>
          <c:idx val="0"/>
          <c:order val="0"/>
          <c:spPr>
            <a:solidFill>
              <a:schemeClr val="tx2"/>
            </a:solidFill>
          </c:spPr>
          <c:invertIfNegative val="0"/>
          <c:dLbls>
            <c:dLbl>
              <c:idx val="12"/>
              <c:layout>
                <c:manualLayout>
                  <c:x val="0"/>
                  <c:y val="2.20416727663104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8E-4DB6-9A23-A98BD976F854}"/>
                </c:ext>
              </c:extLst>
            </c:dLbl>
            <c:spPr>
              <a:noFill/>
              <a:ln>
                <a:noFill/>
              </a:ln>
              <a:effectLst/>
            </c:spPr>
            <c:txPr>
              <a:bodyPr rot="-5400000" vert="horz"/>
              <a:lstStyle/>
              <a:p>
                <a:pPr>
                  <a:defRPr sz="70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Lit>
          </c:cat>
          <c:val>
            <c:numLit>
              <c:formatCode>General</c:formatCode>
              <c:ptCount val="20"/>
              <c:pt idx="0">
                <c:v>11546</c:v>
              </c:pt>
              <c:pt idx="1">
                <c:v>2462</c:v>
              </c:pt>
              <c:pt idx="2">
                <c:v>12354</c:v>
              </c:pt>
              <c:pt idx="3">
                <c:v>3666</c:v>
              </c:pt>
              <c:pt idx="4">
                <c:v>3709</c:v>
              </c:pt>
              <c:pt idx="5">
                <c:v>7288</c:v>
              </c:pt>
              <c:pt idx="6">
                <c:v>2224</c:v>
              </c:pt>
              <c:pt idx="7">
                <c:v>6740</c:v>
              </c:pt>
              <c:pt idx="8">
                <c:v>4191</c:v>
              </c:pt>
              <c:pt idx="9">
                <c:v>7630</c:v>
              </c:pt>
              <c:pt idx="10">
                <c:v>23694</c:v>
              </c:pt>
              <c:pt idx="11">
                <c:v>2473</c:v>
              </c:pt>
              <c:pt idx="12">
                <c:v>28663</c:v>
              </c:pt>
              <c:pt idx="13">
                <c:v>8079</c:v>
              </c:pt>
              <c:pt idx="14">
                <c:v>11427</c:v>
              </c:pt>
              <c:pt idx="15">
                <c:v>5056</c:v>
              </c:pt>
              <c:pt idx="16">
                <c:v>6342</c:v>
              </c:pt>
              <c:pt idx="17">
                <c:v>10608</c:v>
              </c:pt>
              <c:pt idx="18">
                <c:v>3665</c:v>
              </c:pt>
              <c:pt idx="19">
                <c:v>3098</c:v>
              </c:pt>
            </c:numLit>
          </c:val>
          <c:extLst>
            <c:ext xmlns:c16="http://schemas.microsoft.com/office/drawing/2014/chart" uri="{C3380CC4-5D6E-409C-BE32-E72D297353CC}">
              <c16:uniqueId val="{00000001-4C8E-4DB6-9A23-A98BD976F854}"/>
            </c:ext>
          </c:extLst>
        </c:ser>
        <c:dLbls>
          <c:showLegendKey val="0"/>
          <c:showVal val="0"/>
          <c:showCatName val="0"/>
          <c:showSerName val="0"/>
          <c:showPercent val="0"/>
          <c:showBubbleSize val="0"/>
        </c:dLbls>
        <c:gapWidth val="30"/>
        <c:axId val="162819072"/>
        <c:axId val="162890496"/>
      </c:barChart>
      <c:catAx>
        <c:axId val="162819072"/>
        <c:scaling>
          <c:orientation val="minMax"/>
        </c:scaling>
        <c:delete val="0"/>
        <c:axPos val="b"/>
        <c:numFmt formatCode="General" sourceLinked="1"/>
        <c:majorTickMark val="out"/>
        <c:minorTickMark val="none"/>
        <c:tickLblPos val="nextTo"/>
        <c:txPr>
          <a:bodyPr rot="-5400000" vert="horz"/>
          <a:lstStyle/>
          <a:p>
            <a:pPr>
              <a:defRPr sz="700">
                <a:solidFill>
                  <a:schemeClr val="tx2"/>
                </a:solidFill>
                <a:latin typeface="Arial" panose="020B0604020202020204" pitchFamily="34" charset="0"/>
                <a:cs typeface="Arial" panose="020B0604020202020204" pitchFamily="34" charset="0"/>
              </a:defRPr>
            </a:pPr>
            <a:endParaRPr lang="pt-PT"/>
          </a:p>
        </c:txPr>
        <c:crossAx val="162890496"/>
        <c:crosses val="autoZero"/>
        <c:auto val="1"/>
        <c:lblAlgn val="ctr"/>
        <c:lblOffset val="100"/>
        <c:noMultiLvlLbl val="0"/>
      </c:catAx>
      <c:valAx>
        <c:axId val="162890496"/>
        <c:scaling>
          <c:orientation val="minMax"/>
          <c:max val="35000"/>
          <c:min val="0"/>
        </c:scaling>
        <c:delete val="1"/>
        <c:axPos val="l"/>
        <c:numFmt formatCode="General" sourceLinked="1"/>
        <c:majorTickMark val="out"/>
        <c:minorTickMark val="none"/>
        <c:tickLblPos val="none"/>
        <c:crossAx val="162819072"/>
        <c:crosses val="autoZero"/>
        <c:crossBetween val="between"/>
      </c:valAx>
      <c:spPr>
        <a:solidFill>
          <a:srgbClr val="EBF7FF"/>
        </a:solidFill>
      </c:spPr>
    </c:plotArea>
    <c:plotVisOnly val="1"/>
    <c:dispBlanksAs val="gap"/>
    <c:showDLblsOverMax val="0"/>
  </c:chart>
  <c:spPr>
    <a:solidFill>
      <a:srgbClr val="D3EEFF"/>
    </a:solidFill>
    <a:ln>
      <a:noFill/>
    </a:ln>
  </c:spPr>
  <c:printSettings>
    <c:headerFooter alignWithMargins="0"/>
    <c:pageMargins b="1" l="0.75000000000001465" r="0.75000000000001465" t="1" header="0" footer="0"/>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overlay val="0"/>
      <c:spPr>
        <a:noFill/>
        <a:ln w="25400">
          <a:noFill/>
        </a:ln>
      </c:spPr>
    </c:title>
    <c:autoTitleDeleted val="0"/>
    <c:plotArea>
      <c:layout>
        <c:manualLayout>
          <c:layoutTarget val="inner"/>
          <c:xMode val="edge"/>
          <c:yMode val="edge"/>
          <c:x val="0.11375625000000029"/>
          <c:y val="0.18251574074074356"/>
          <c:w val="0.91185410334346562"/>
          <c:h val="0.55129398148148145"/>
        </c:manualLayout>
      </c:layout>
      <c:barChart>
        <c:barDir val="col"/>
        <c:grouping val="clustered"/>
        <c:varyColors val="0"/>
        <c:ser>
          <c:idx val="0"/>
          <c:order val="0"/>
          <c:tx>
            <c:strRef>
              <c:f>'9lay_off'!$C$14:$D$14</c:f>
              <c:strCache>
                <c:ptCount val="2"/>
                <c:pt idx="0">
                  <c:v>beneficiários</c:v>
                </c:pt>
              </c:strCache>
            </c:strRef>
          </c:tx>
          <c:spPr>
            <a:solidFill>
              <a:schemeClr val="accent2"/>
            </a:solidFill>
            <a:ln w="25400">
              <a:solidFill>
                <a:schemeClr val="accent2"/>
              </a:solidFill>
              <a:prstDash val="solid"/>
            </a:ln>
          </c:spPr>
          <c:invertIfNegative val="0"/>
          <c:cat>
            <c:multiLvlStrRef>
              <c:f>'9lay_off'!$E$8:$Q$9</c:f>
              <c:multiLvlStrCache>
                <c:ptCount val="13"/>
                <c:lvl>
                  <c:pt idx="0">
                    <c:v>jul.</c:v>
                  </c:pt>
                  <c:pt idx="1">
                    <c:v>ago.</c:v>
                  </c:pt>
                  <c:pt idx="2">
                    <c:v>set.</c:v>
                  </c:pt>
                  <c:pt idx="3">
                    <c:v>out.</c:v>
                  </c:pt>
                  <c:pt idx="4">
                    <c:v>nov.</c:v>
                  </c:pt>
                  <c:pt idx="5">
                    <c:v>dez.</c:v>
                  </c:pt>
                  <c:pt idx="6">
                    <c:v>jan.</c:v>
                  </c:pt>
                  <c:pt idx="7">
                    <c:v>fev.</c:v>
                  </c:pt>
                  <c:pt idx="8">
                    <c:v>mar.</c:v>
                  </c:pt>
                  <c:pt idx="9">
                    <c:v>abr.</c:v>
                  </c:pt>
                  <c:pt idx="10">
                    <c:v>mai.</c:v>
                  </c:pt>
                  <c:pt idx="11">
                    <c:v>jun.</c:v>
                  </c:pt>
                  <c:pt idx="12">
                    <c:v>jul.</c:v>
                  </c:pt>
                </c:lvl>
                <c:lvl>
                  <c:pt idx="0">
                    <c:v> </c:v>
                  </c:pt>
                  <c:pt idx="1">
                    <c:v> </c:v>
                  </c:pt>
                  <c:pt idx="2">
                    <c:v>2018</c:v>
                  </c:pt>
                  <c:pt idx="3">
                    <c:v> </c:v>
                  </c:pt>
                  <c:pt idx="4">
                    <c:v> </c:v>
                  </c:pt>
                  <c:pt idx="5">
                    <c:v> </c:v>
                  </c:pt>
                  <c:pt idx="6">
                    <c:v> </c:v>
                  </c:pt>
                  <c:pt idx="7">
                    <c:v> </c:v>
                  </c:pt>
                  <c:pt idx="8">
                    <c:v> </c:v>
                  </c:pt>
                  <c:pt idx="9">
                    <c:v>2019</c:v>
                  </c:pt>
                  <c:pt idx="10">
                    <c:v> </c:v>
                  </c:pt>
                  <c:pt idx="11">
                    <c:v> </c:v>
                  </c:pt>
                  <c:pt idx="12">
                    <c:v> </c:v>
                  </c:pt>
                </c:lvl>
              </c:multiLvlStrCache>
            </c:multiLvlStrRef>
          </c:cat>
          <c:val>
            <c:numRef>
              <c:f>'9lay_off'!$E$15:$Q$15</c:f>
              <c:numCache>
                <c:formatCode>#,##0</c:formatCode>
                <c:ptCount val="13"/>
                <c:pt idx="0">
                  <c:v>547</c:v>
                </c:pt>
                <c:pt idx="1">
                  <c:v>456</c:v>
                </c:pt>
                <c:pt idx="2">
                  <c:v>752</c:v>
                </c:pt>
                <c:pt idx="3">
                  <c:v>1104</c:v>
                </c:pt>
                <c:pt idx="4">
                  <c:v>1284</c:v>
                </c:pt>
                <c:pt idx="5">
                  <c:v>1784</c:v>
                </c:pt>
                <c:pt idx="6">
                  <c:v>1435</c:v>
                </c:pt>
                <c:pt idx="7">
                  <c:v>1532</c:v>
                </c:pt>
                <c:pt idx="8">
                  <c:v>1532</c:v>
                </c:pt>
                <c:pt idx="9">
                  <c:v>1500</c:v>
                </c:pt>
                <c:pt idx="10">
                  <c:v>1537</c:v>
                </c:pt>
                <c:pt idx="11">
                  <c:v>1105</c:v>
                </c:pt>
                <c:pt idx="12">
                  <c:v>490</c:v>
                </c:pt>
              </c:numCache>
            </c:numRef>
          </c:val>
          <c:extLst>
            <c:ext xmlns:c16="http://schemas.microsoft.com/office/drawing/2014/chart" uri="{C3380CC4-5D6E-409C-BE32-E72D297353CC}">
              <c16:uniqueId val="{00000000-806D-405B-9233-1E79D82B32FA}"/>
            </c:ext>
          </c:extLst>
        </c:ser>
        <c:dLbls>
          <c:showLegendKey val="0"/>
          <c:showVal val="0"/>
          <c:showCatName val="0"/>
          <c:showSerName val="0"/>
          <c:showPercent val="0"/>
          <c:showBubbleSize val="0"/>
        </c:dLbls>
        <c:gapWidth val="150"/>
        <c:axId val="161571584"/>
        <c:axId val="161573120"/>
      </c:barChart>
      <c:catAx>
        <c:axId val="161571584"/>
        <c:scaling>
          <c:orientation val="minMax"/>
        </c:scaling>
        <c:delete val="0"/>
        <c:axPos val="b"/>
        <c:numFmt formatCode="General" sourceLinked="1"/>
        <c:majorTickMark val="out"/>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161573120"/>
        <c:crosses val="autoZero"/>
        <c:auto val="1"/>
        <c:lblAlgn val="ctr"/>
        <c:lblOffset val="100"/>
        <c:tickLblSkip val="1"/>
        <c:tickMarkSkip val="1"/>
        <c:noMultiLvlLbl val="0"/>
      </c:catAx>
      <c:valAx>
        <c:axId val="161573120"/>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6157158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"Variação Homóloga % (jul. 2019 /jul. 2018)"</c:f>
          <c:strCache>
            <c:ptCount val="1"/>
            <c:pt idx="0">
              <c:v>Variação Homóloga % (jul. 2019 /jul. 2018)</c:v>
            </c:pt>
          </c:strCache>
        </c:strRef>
      </c:tx>
      <c:layout>
        <c:manualLayout>
          <c:xMode val="edge"/>
          <c:yMode val="edge"/>
          <c:x val="0.14095552741222034"/>
          <c:y val="2.5782823658670566E-3"/>
        </c:manualLayout>
      </c:layout>
      <c:overlay val="0"/>
      <c:txPr>
        <a:bodyPr/>
        <a:lstStyle/>
        <a:p>
          <a:pPr>
            <a:defRPr sz="700">
              <a:solidFill>
                <a:schemeClr val="tx2"/>
              </a:solidFill>
              <a:latin typeface="Arial" panose="020B0604020202020204" pitchFamily="34" charset="0"/>
              <a:cs typeface="Arial" panose="020B0604020202020204" pitchFamily="34" charset="0"/>
            </a:defRPr>
          </a:pPr>
          <a:endParaRPr lang="pt-PT"/>
        </a:p>
      </c:txPr>
    </c:title>
    <c:autoTitleDeleted val="0"/>
    <c:plotArea>
      <c:layout>
        <c:manualLayout>
          <c:layoutTarget val="inner"/>
          <c:xMode val="edge"/>
          <c:yMode val="edge"/>
          <c:x val="0.25799790760420682"/>
          <c:y val="0.15054812693867811"/>
          <c:w val="0.69133784850320279"/>
          <c:h val="0.8167403857126555"/>
        </c:manualLayout>
      </c:layout>
      <c:barChart>
        <c:barDir val="bar"/>
        <c:grouping val="clustered"/>
        <c:varyColors val="0"/>
        <c:ser>
          <c:idx val="0"/>
          <c:order val="0"/>
          <c:tx>
            <c:v>V.H %</c:v>
          </c:tx>
          <c:spPr>
            <a:solidFill>
              <a:schemeClr val="accent1"/>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Lit>
          </c:cat>
          <c:val>
            <c:numLit>
              <c:formatCode>General</c:formatCode>
              <c:ptCount val="20"/>
              <c:pt idx="0">
                <c:v>0.15614156835530579</c:v>
              </c:pt>
              <c:pt idx="1">
                <c:v>-3.7529319781078985</c:v>
              </c:pt>
              <c:pt idx="2">
                <c:v>-2.0612018392262565</c:v>
              </c:pt>
              <c:pt idx="3">
                <c:v>-2.9645314981471715</c:v>
              </c:pt>
              <c:pt idx="4">
                <c:v>-2.3947368421052606</c:v>
              </c:pt>
              <c:pt idx="5">
                <c:v>-2.4494712889840731</c:v>
              </c:pt>
              <c:pt idx="6">
                <c:v>-3.5140997830802601</c:v>
              </c:pt>
              <c:pt idx="7">
                <c:v>-0.89692692251139849</c:v>
              </c:pt>
              <c:pt idx="8">
                <c:v>-1.480959097320167</c:v>
              </c:pt>
              <c:pt idx="9">
                <c:v>-0.50854087886295085</c:v>
              </c:pt>
              <c:pt idx="10">
                <c:v>-4.1504854368932032</c:v>
              </c:pt>
              <c:pt idx="11">
                <c:v>-4.8113933795227108</c:v>
              </c:pt>
              <c:pt idx="12">
                <c:v>2.0180808656036442</c:v>
              </c:pt>
              <c:pt idx="13">
                <c:v>-2.3567802755619982</c:v>
              </c:pt>
              <c:pt idx="14">
                <c:v>-1.4489003880983176</c:v>
              </c:pt>
              <c:pt idx="15">
                <c:v>-3.2529659395331034</c:v>
              </c:pt>
              <c:pt idx="16">
                <c:v>-2.2503082614056757</c:v>
              </c:pt>
              <c:pt idx="17">
                <c:v>-2.7502750275027465</c:v>
              </c:pt>
              <c:pt idx="18">
                <c:v>1.7772840877533946</c:v>
              </c:pt>
              <c:pt idx="19">
                <c:v>-3.0663329161451869</c:v>
              </c:pt>
            </c:numLit>
          </c:val>
          <c:extLst>
            <c:ext xmlns:c16="http://schemas.microsoft.com/office/drawing/2014/chart" uri="{C3380CC4-5D6E-409C-BE32-E72D297353CC}">
              <c16:uniqueId val="{00000000-D3EB-4C23-A590-98AF3D417E30}"/>
            </c:ext>
          </c:extLst>
        </c:ser>
        <c:dLbls>
          <c:showLegendKey val="0"/>
          <c:showVal val="0"/>
          <c:showCatName val="0"/>
          <c:showSerName val="0"/>
          <c:showPercent val="0"/>
          <c:showBubbleSize val="0"/>
        </c:dLbls>
        <c:gapWidth val="30"/>
        <c:overlap val="-80"/>
        <c:axId val="162919936"/>
        <c:axId val="162921472"/>
      </c:barChart>
      <c:catAx>
        <c:axId val="162919936"/>
        <c:scaling>
          <c:orientation val="maxMin"/>
        </c:scaling>
        <c:delete val="0"/>
        <c:axPos val="l"/>
        <c:numFmt formatCode="General" sourceLinked="0"/>
        <c:majorTickMark val="out"/>
        <c:minorTickMark val="none"/>
        <c:tickLblPos val="low"/>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162921472"/>
        <c:crosses val="autoZero"/>
        <c:auto val="1"/>
        <c:lblAlgn val="ctr"/>
        <c:lblOffset val="100"/>
        <c:noMultiLvlLbl val="0"/>
      </c:catAx>
      <c:valAx>
        <c:axId val="162921472"/>
        <c:scaling>
          <c:orientation val="minMax"/>
          <c:max val="5.5"/>
        </c:scaling>
        <c:delete val="0"/>
        <c:axPos val="t"/>
        <c:majorGridlines/>
        <c:numFmt formatCode="General" sourceLinked="1"/>
        <c:majorTickMark val="out"/>
        <c:minorTickMark val="none"/>
        <c:tickLblPos val="nextTo"/>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162919936"/>
        <c:crosses val="autoZero"/>
        <c:crossBetween val="between"/>
      </c:valAx>
      <c:spPr>
        <a:solidFill>
          <a:srgbClr val="EBF7FF"/>
        </a:solidFill>
        <a:ln>
          <a:noFill/>
        </a:ln>
      </c:spPr>
    </c:plotArea>
    <c:plotVisOnly val="1"/>
    <c:dispBlanksAs val="gap"/>
    <c:showDLblsOverMax val="0"/>
  </c:chart>
  <c:spPr>
    <a:solidFill>
      <a:srgbClr val="D3EEFF"/>
    </a:solidFill>
    <a:ln>
      <a:noFill/>
    </a:ln>
  </c:sp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8.5106382978723402E-2"/>
          <c:y val="2.7472527472527472E-2"/>
        </c:manualLayout>
      </c:layout>
      <c:overlay val="0"/>
      <c:spPr>
        <a:noFill/>
        <a:ln w="25400">
          <a:noFill/>
        </a:ln>
      </c:spPr>
    </c:title>
    <c:autoTitleDeleted val="0"/>
    <c:plotArea>
      <c:layout>
        <c:manualLayout>
          <c:layoutTarget val="inner"/>
          <c:xMode val="edge"/>
          <c:yMode val="edge"/>
          <c:x val="8.5106382978723707E-2"/>
          <c:y val="0.12637362637359548"/>
          <c:w val="0.9027355623100306"/>
          <c:h val="0.60989010989010994"/>
        </c:manualLayout>
      </c:layout>
      <c:lineChart>
        <c:grouping val="standard"/>
        <c:varyColors val="0"/>
        <c:ser>
          <c:idx val="0"/>
          <c:order val="0"/>
          <c:tx>
            <c:v>perp desemp</c:v>
          </c:tx>
          <c:spPr>
            <a:ln w="25400">
              <a:solidFill>
                <a:schemeClr val="bg1">
                  <a:lumMod val="65000"/>
                </a:schemeClr>
              </a:solidFill>
              <a:prstDash val="solid"/>
            </a:ln>
          </c:spPr>
          <c:marker>
            <c:symbol val="none"/>
          </c:marker>
          <c:cat>
            <c:strLit>
              <c:ptCount val="21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200">
                <c:v> </c:v>
              </c:pt>
              <c:pt idx="201">
                <c:v> </c:v>
              </c:pt>
              <c:pt idx="202">
                <c:v> </c:v>
              </c:pt>
              <c:pt idx="203">
                <c:v> </c:v>
              </c:pt>
              <c:pt idx="204">
                <c:v> </c:v>
              </c:pt>
              <c:pt idx="205">
                <c:v> </c:v>
              </c:pt>
              <c:pt idx="206">
                <c:v> </c:v>
              </c:pt>
              <c:pt idx="207">
                <c:v> </c:v>
              </c:pt>
              <c:pt idx="208">
                <c:v> </c:v>
              </c:pt>
              <c:pt idx="209">
                <c:v> </c:v>
              </c:pt>
            </c:strLit>
          </c:cat>
          <c:val>
            <c:numLit>
              <c:formatCode>0.0</c:formatCode>
              <c:ptCount val="199"/>
              <c:pt idx="0">
                <c:v>60.045337883914435</c:v>
              </c:pt>
              <c:pt idx="1">
                <c:v>63.562004550581101</c:v>
              </c:pt>
              <c:pt idx="2">
                <c:v>66.645337883914422</c:v>
              </c:pt>
              <c:pt idx="3">
                <c:v>67.945337883914434</c:v>
              </c:pt>
              <c:pt idx="4">
                <c:v>65.695337883914434</c:v>
              </c:pt>
              <c:pt idx="5">
                <c:v>62.878671217247778</c:v>
              </c:pt>
              <c:pt idx="6">
                <c:v>59.145337883914436</c:v>
              </c:pt>
              <c:pt idx="7">
                <c:v>56.262004550581104</c:v>
              </c:pt>
              <c:pt idx="8">
                <c:v>54.795337883914435</c:v>
              </c:pt>
              <c:pt idx="9">
                <c:v>55.045337883914442</c:v>
              </c:pt>
              <c:pt idx="10">
                <c:v>56.262004550581111</c:v>
              </c:pt>
              <c:pt idx="11">
                <c:v>56.662004550581116</c:v>
              </c:pt>
              <c:pt idx="12">
                <c:v>57.562004550581115</c:v>
              </c:pt>
              <c:pt idx="13">
                <c:v>58.012004550581111</c:v>
              </c:pt>
              <c:pt idx="14">
                <c:v>58.195337883914441</c:v>
              </c:pt>
              <c:pt idx="15">
                <c:v>57.545337883914442</c:v>
              </c:pt>
              <c:pt idx="16">
                <c:v>55.328671217247773</c:v>
              </c:pt>
              <c:pt idx="17">
                <c:v>50.112004550581105</c:v>
              </c:pt>
              <c:pt idx="18">
                <c:v>44.178671217247768</c:v>
              </c:pt>
              <c:pt idx="19">
                <c:v>40.178671217247768</c:v>
              </c:pt>
              <c:pt idx="20">
                <c:v>40.945337883914441</c:v>
              </c:pt>
              <c:pt idx="21">
                <c:v>43.812004550581101</c:v>
              </c:pt>
              <c:pt idx="22">
                <c:v>47.328671217247773</c:v>
              </c:pt>
              <c:pt idx="23">
                <c:v>49.345337883914432</c:v>
              </c:pt>
              <c:pt idx="24">
                <c:v>50.878671217247764</c:v>
              </c:pt>
              <c:pt idx="25">
                <c:v>50.228671217247772</c:v>
              </c:pt>
              <c:pt idx="26">
                <c:v>47.662004550581109</c:v>
              </c:pt>
              <c:pt idx="27">
                <c:v>44.178671217247775</c:v>
              </c:pt>
              <c:pt idx="28">
                <c:v>42.278671217247769</c:v>
              </c:pt>
              <c:pt idx="29">
                <c:v>44.828671217247773</c:v>
              </c:pt>
              <c:pt idx="30">
                <c:v>49.212004550581099</c:v>
              </c:pt>
              <c:pt idx="31">
                <c:v>52.028671217247769</c:v>
              </c:pt>
              <c:pt idx="32">
                <c:v>52.528671217247769</c:v>
              </c:pt>
              <c:pt idx="33">
                <c:v>51.828671217247773</c:v>
              </c:pt>
              <c:pt idx="34">
                <c:v>53.045337883914435</c:v>
              </c:pt>
              <c:pt idx="35">
                <c:v>54.362004550581098</c:v>
              </c:pt>
              <c:pt idx="36">
                <c:v>55.145337883914436</c:v>
              </c:pt>
              <c:pt idx="37">
                <c:v>54.428671217247775</c:v>
              </c:pt>
              <c:pt idx="38">
                <c:v>51.412004550581109</c:v>
              </c:pt>
              <c:pt idx="39">
                <c:v>48.912004550581109</c:v>
              </c:pt>
              <c:pt idx="40">
                <c:v>46.512004550581104</c:v>
              </c:pt>
              <c:pt idx="41">
                <c:v>46.095337883914446</c:v>
              </c:pt>
              <c:pt idx="42">
                <c:v>45.078671217247773</c:v>
              </c:pt>
              <c:pt idx="43">
                <c:v>43.212004550581106</c:v>
              </c:pt>
              <c:pt idx="44">
                <c:v>40.895337883914436</c:v>
              </c:pt>
              <c:pt idx="45">
                <c:v>40.178671217247768</c:v>
              </c:pt>
              <c:pt idx="46">
                <c:v>40.178671217247768</c:v>
              </c:pt>
              <c:pt idx="47">
                <c:v>40.195337883914441</c:v>
              </c:pt>
              <c:pt idx="48">
                <c:v>39.212004550581106</c:v>
              </c:pt>
              <c:pt idx="49">
                <c:v>38.845337883914446</c:v>
              </c:pt>
              <c:pt idx="50">
                <c:v>41.395337883914436</c:v>
              </c:pt>
              <c:pt idx="51">
                <c:v>42.228671217247772</c:v>
              </c:pt>
              <c:pt idx="52">
                <c:v>41.778671217247769</c:v>
              </c:pt>
              <c:pt idx="53">
                <c:v>41.228671217247779</c:v>
              </c:pt>
              <c:pt idx="54">
                <c:v>41.445337883914441</c:v>
              </c:pt>
              <c:pt idx="55">
                <c:v>42.978671217247772</c:v>
              </c:pt>
              <c:pt idx="56">
                <c:v>43.562004550581101</c:v>
              </c:pt>
              <c:pt idx="57">
                <c:v>44.845337883914432</c:v>
              </c:pt>
              <c:pt idx="58">
                <c:v>45.528671217247769</c:v>
              </c:pt>
              <c:pt idx="59">
                <c:v>46.162004550581095</c:v>
              </c:pt>
              <c:pt idx="60">
                <c:v>47.478671217247758</c:v>
              </c:pt>
              <c:pt idx="61">
                <c:v>48.662004550581095</c:v>
              </c:pt>
              <c:pt idx="62">
                <c:v>47.495337883914431</c:v>
              </c:pt>
              <c:pt idx="63">
                <c:v>46.012004550581104</c:v>
              </c:pt>
              <c:pt idx="64">
                <c:v>46.285615661692219</c:v>
              </c:pt>
              <c:pt idx="65">
                <c:v>48.025893439470003</c:v>
              </c:pt>
              <c:pt idx="66">
                <c:v>50.749504550581122</c:v>
              </c:pt>
              <c:pt idx="67">
                <c:v>49.266171217247781</c:v>
              </c:pt>
              <c:pt idx="68">
                <c:v>45.416171217247786</c:v>
              </c:pt>
              <c:pt idx="69">
                <c:v>45.232837883914449</c:v>
              </c:pt>
              <c:pt idx="70">
                <c:v>51.782837883914453</c:v>
              </c:pt>
              <c:pt idx="71">
                <c:v>61.016171217247781</c:v>
              </c:pt>
              <c:pt idx="72">
                <c:v>68.832837883914451</c:v>
              </c:pt>
              <c:pt idx="73">
                <c:v>76.032837883914453</c:v>
              </c:pt>
              <c:pt idx="74">
                <c:v>79.716171217247776</c:v>
              </c:pt>
              <c:pt idx="75">
                <c:v>78.332837883914451</c:v>
              </c:pt>
              <c:pt idx="76">
                <c:v>73.732837883914442</c:v>
              </c:pt>
              <c:pt idx="77">
                <c:v>69.916171217247779</c:v>
              </c:pt>
              <c:pt idx="78">
                <c:v>64.016171217247773</c:v>
              </c:pt>
              <c:pt idx="79">
                <c:v>57.666171217247786</c:v>
              </c:pt>
              <c:pt idx="80">
                <c:v>52.432837883914452</c:v>
              </c:pt>
              <c:pt idx="81">
                <c:v>50.182837883914452</c:v>
              </c:pt>
              <c:pt idx="82">
                <c:v>51.282837883914453</c:v>
              </c:pt>
              <c:pt idx="83">
                <c:v>54.199504550581118</c:v>
              </c:pt>
              <c:pt idx="84">
                <c:v>55.982837883914449</c:v>
              </c:pt>
              <c:pt idx="85">
                <c:v>56.599504550581116</c:v>
              </c:pt>
              <c:pt idx="86">
                <c:v>55.949504550581118</c:v>
              </c:pt>
              <c:pt idx="87">
                <c:v>55.316171217247785</c:v>
              </c:pt>
              <c:pt idx="88">
                <c:v>54.549504550581112</c:v>
              </c:pt>
              <c:pt idx="89">
                <c:v>54.799504550581112</c:v>
              </c:pt>
              <c:pt idx="90">
                <c:v>56.499504550581115</c:v>
              </c:pt>
              <c:pt idx="91">
                <c:v>55.432837883914452</c:v>
              </c:pt>
              <c:pt idx="92">
                <c:v>52.416171217247779</c:v>
              </c:pt>
              <c:pt idx="93">
                <c:v>53.666171217247786</c:v>
              </c:pt>
              <c:pt idx="94">
                <c:v>57.032837883914453</c:v>
              </c:pt>
              <c:pt idx="95">
                <c:v>62.199504550581118</c:v>
              </c:pt>
              <c:pt idx="96">
                <c:v>63.249504550581122</c:v>
              </c:pt>
              <c:pt idx="97">
                <c:v>62.032837883914453</c:v>
              </c:pt>
              <c:pt idx="98">
                <c:v>60.532837883914453</c:v>
              </c:pt>
              <c:pt idx="99">
                <c:v>60.866171217247789</c:v>
              </c:pt>
              <c:pt idx="100">
                <c:v>61.849504550581109</c:v>
              </c:pt>
              <c:pt idx="101">
                <c:v>63.466171217247769</c:v>
              </c:pt>
              <c:pt idx="102">
                <c:v>63.149504550581106</c:v>
              </c:pt>
              <c:pt idx="103">
                <c:v>63.666171217247779</c:v>
              </c:pt>
              <c:pt idx="104">
                <c:v>64.499504550581108</c:v>
              </c:pt>
              <c:pt idx="105">
                <c:v>67.066171217247771</c:v>
              </c:pt>
              <c:pt idx="106">
                <c:v>70.599504550581102</c:v>
              </c:pt>
              <c:pt idx="107">
                <c:v>72.782837883914439</c:v>
              </c:pt>
              <c:pt idx="108">
                <c:v>73.982837883914442</c:v>
              </c:pt>
              <c:pt idx="109">
                <c:v>74.416171217247779</c:v>
              </c:pt>
              <c:pt idx="110">
                <c:v>74.399504550581113</c:v>
              </c:pt>
              <c:pt idx="111">
                <c:v>72.749504550581108</c:v>
              </c:pt>
              <c:pt idx="112">
                <c:v>71.466171217247776</c:v>
              </c:pt>
              <c:pt idx="113">
                <c:v>69.782837883914439</c:v>
              </c:pt>
              <c:pt idx="114">
                <c:v>68.916171217247765</c:v>
              </c:pt>
              <c:pt idx="115">
                <c:v>67.132837883914434</c:v>
              </c:pt>
              <c:pt idx="116">
                <c:v>67.916171217247779</c:v>
              </c:pt>
              <c:pt idx="117">
                <c:v>70.882837883914434</c:v>
              </c:pt>
              <c:pt idx="118">
                <c:v>72.816171217247771</c:v>
              </c:pt>
              <c:pt idx="119">
                <c:v>74.049504550581119</c:v>
              </c:pt>
              <c:pt idx="120">
                <c:v>72.782837883914453</c:v>
              </c:pt>
              <c:pt idx="121">
                <c:v>71.882837883914462</c:v>
              </c:pt>
              <c:pt idx="122">
                <c:v>70.616171217247782</c:v>
              </c:pt>
              <c:pt idx="123">
                <c:v>68.916171217247779</c:v>
              </c:pt>
              <c:pt idx="124">
                <c:v>68.482837883914442</c:v>
              </c:pt>
              <c:pt idx="125">
                <c:v>66.882837883914448</c:v>
              </c:pt>
              <c:pt idx="126">
                <c:v>63.916171217247786</c:v>
              </c:pt>
              <c:pt idx="127">
                <c:v>57.966171217247791</c:v>
              </c:pt>
              <c:pt idx="128">
                <c:v>50.816171217247785</c:v>
              </c:pt>
              <c:pt idx="129">
                <c:v>46.282837883914453</c:v>
              </c:pt>
              <c:pt idx="130">
                <c:v>43.049504550581112</c:v>
              </c:pt>
              <c:pt idx="131">
                <c:v>39.766171217247781</c:v>
              </c:pt>
              <c:pt idx="132">
                <c:v>32.582837883914458</c:v>
              </c:pt>
              <c:pt idx="133">
                <c:v>25.182837883914456</c:v>
              </c:pt>
              <c:pt idx="134">
                <c:v>22.449504550581121</c:v>
              </c:pt>
              <c:pt idx="135">
                <c:v>22.549504550581123</c:v>
              </c:pt>
              <c:pt idx="136">
                <c:v>21.699504550581121</c:v>
              </c:pt>
              <c:pt idx="137">
                <c:v>16.749504550581118</c:v>
              </c:pt>
              <c:pt idx="138">
                <c:v>12.99950455058112</c:v>
              </c:pt>
              <c:pt idx="139">
                <c:v>12.432837883914452</c:v>
              </c:pt>
              <c:pt idx="140">
                <c:v>13.349504550581118</c:v>
              </c:pt>
              <c:pt idx="141">
                <c:v>14.13283788391445</c:v>
              </c:pt>
              <c:pt idx="142">
                <c:v>12.749504550581117</c:v>
              </c:pt>
              <c:pt idx="143">
                <c:v>13.599504550581122</c:v>
              </c:pt>
              <c:pt idx="144">
                <c:v>14.145300910561621</c:v>
              </c:pt>
              <c:pt idx="145">
                <c:v>14.842995452765388</c:v>
              </c:pt>
              <c:pt idx="146">
                <c:v>11.910259775991099</c:v>
              </c:pt>
              <c:pt idx="147">
                <c:v>11.192677903960364</c:v>
              </c:pt>
              <c:pt idx="148">
                <c:v>10.235326787717847</c:v>
              </c:pt>
              <c:pt idx="149">
                <c:v>9.7238339165341685</c:v>
              </c:pt>
              <c:pt idx="150">
                <c:v>8.4448150153752266</c:v>
              </c:pt>
              <c:pt idx="151">
                <c:v>7.3588429618867055</c:v>
              </c:pt>
              <c:pt idx="152">
                <c:v>7.1993288989302995</c:v>
              </c:pt>
              <c:pt idx="153">
                <c:v>7.8111485872169935</c:v>
              </c:pt>
              <c:pt idx="154">
                <c:v>10.082851998909893</c:v>
              </c:pt>
              <c:pt idx="155">
                <c:v>10.857759287918306</c:v>
              </c:pt>
              <c:pt idx="156">
                <c:v>9.330292787088819</c:v>
              </c:pt>
              <c:pt idx="157">
                <c:v>6.5123096295275191</c:v>
              </c:pt>
              <c:pt idx="158">
                <c:v>5.6946757437587463</c:v>
              </c:pt>
              <c:pt idx="159">
                <c:v>5.7300883709380228</c:v>
              </c:pt>
              <c:pt idx="160">
                <c:v>6.6243175043699694</c:v>
              </c:pt>
              <c:pt idx="161">
                <c:v>7.9751248866932061</c:v>
              </c:pt>
              <c:pt idx="162">
                <c:v>8.5111870487843504</c:v>
              </c:pt>
              <c:pt idx="163">
                <c:v>8.8907257595626934</c:v>
              </c:pt>
              <c:pt idx="164">
                <c:v>7.4526817777957435</c:v>
              </c:pt>
              <c:pt idx="165">
                <c:v>6.2977295186650295</c:v>
              </c:pt>
              <c:pt idx="166">
                <c:v>3.4298274847939019</c:v>
              </c:pt>
              <c:pt idx="167">
                <c:v>0.16979258846926223</c:v>
              </c:pt>
              <c:pt idx="168">
                <c:v>-3.3476755004570311</c:v>
              </c:pt>
              <c:pt idx="169">
                <c:v>-6.0651560548957661</c:v>
              </c:pt>
              <c:pt idx="170">
                <c:v>-8.5326332966785703</c:v>
              </c:pt>
              <c:pt idx="171">
                <c:v>-11.494659011243739</c:v>
              </c:pt>
              <c:pt idx="172">
                <c:v>-14.494213061404613</c:v>
              </c:pt>
              <c:pt idx="173">
                <c:v>-17.167523022247568</c:v>
              </c:pt>
              <c:pt idx="174">
                <c:v>-18.576269416660555</c:v>
              </c:pt>
              <c:pt idx="175">
                <c:v>-16.94964780141893</c:v>
              </c:pt>
              <c:pt idx="176">
                <c:v>-13.71552288849785</c:v>
              </c:pt>
              <c:pt idx="177">
                <c:v>-12.473269067316814</c:v>
              </c:pt>
              <c:pt idx="178">
                <c:v>-12.549193567755802</c:v>
              </c:pt>
              <c:pt idx="179">
                <c:v>-13.276923198037137</c:v>
              </c:pt>
              <c:pt idx="180">
                <c:v>-12.799010947487282</c:v>
              </c:pt>
              <c:pt idx="181">
                <c:v>-11.84558956957469</c:v>
              </c:pt>
              <c:pt idx="182">
                <c:v>-12.829827850036374</c:v>
              </c:pt>
              <c:pt idx="183">
                <c:v>-14.689178465919097</c:v>
              </c:pt>
              <c:pt idx="184">
                <c:v>-17.797292426236545</c:v>
              </c:pt>
              <c:pt idx="185">
                <c:v>-18.050163700188264</c:v>
              </c:pt>
              <c:pt idx="186">
                <c:v>-15.250605734952591</c:v>
              </c:pt>
              <c:pt idx="187">
                <c:v>-11.252989858617957</c:v>
              </c:pt>
              <c:pt idx="188">
                <c:v>-7.5166676970001305</c:v>
              </c:pt>
              <c:pt idx="189">
                <c:v>-6.0964260283584695</c:v>
              </c:pt>
              <c:pt idx="190">
                <c:v>-5.3202357218265801</c:v>
              </c:pt>
              <c:pt idx="191">
                <c:v>-5.3625700760102637</c:v>
              </c:pt>
              <c:pt idx="192">
                <c:v>-4.1583721484254834</c:v>
              </c:pt>
              <c:pt idx="193">
                <c:v>-2.4967783127484715</c:v>
              </c:pt>
              <c:pt idx="194">
                <c:v>-5.6258924269516619E-3</c:v>
              </c:pt>
              <c:pt idx="195">
                <c:v>-0.7368836840178915</c:v>
              </c:pt>
              <c:pt idx="196">
                <c:v>-1.6458492026375164</c:v>
              </c:pt>
              <c:pt idx="197">
                <c:v>-3.6794051454504668</c:v>
              </c:pt>
              <c:pt idx="198">
                <c:v>-4.0222812840254862</c:v>
              </c:pt>
            </c:numLit>
          </c:val>
          <c:smooth val="0"/>
          <c:extLst>
            <c:ext xmlns:c16="http://schemas.microsoft.com/office/drawing/2014/chart" uri="{C3380CC4-5D6E-409C-BE32-E72D297353CC}">
              <c16:uniqueId val="{00000000-F625-4476-93B4-E28152EC9C37}"/>
            </c:ext>
          </c:extLst>
        </c:ser>
        <c:ser>
          <c:idx val="1"/>
          <c:order val="1"/>
          <c:tx>
            <c:v>iconfianca</c:v>
          </c:tx>
          <c:spPr>
            <a:ln w="25400">
              <a:solidFill>
                <a:schemeClr val="accent2"/>
              </a:solidFill>
              <a:prstDash val="solid"/>
            </a:ln>
          </c:spPr>
          <c:marker>
            <c:symbol val="none"/>
          </c:marker>
          <c:cat>
            <c:strLit>
              <c:ptCount val="21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200">
                <c:v> </c:v>
              </c:pt>
              <c:pt idx="201">
                <c:v> </c:v>
              </c:pt>
              <c:pt idx="202">
                <c:v> </c:v>
              </c:pt>
              <c:pt idx="203">
                <c:v> </c:v>
              </c:pt>
              <c:pt idx="204">
                <c:v> </c:v>
              </c:pt>
              <c:pt idx="205">
                <c:v> </c:v>
              </c:pt>
              <c:pt idx="206">
                <c:v> </c:v>
              </c:pt>
              <c:pt idx="207">
                <c:v> </c:v>
              </c:pt>
              <c:pt idx="208">
                <c:v> </c:v>
              </c:pt>
              <c:pt idx="209">
                <c:v> </c:v>
              </c:pt>
            </c:strLit>
          </c:cat>
          <c:val>
            <c:numLit>
              <c:formatCode>0.0</c:formatCode>
              <c:ptCount val="199"/>
              <c:pt idx="0">
                <c:v>-21.982972556246882</c:v>
              </c:pt>
              <c:pt idx="1">
                <c:v>-22.787139222913549</c:v>
              </c:pt>
              <c:pt idx="2">
                <c:v>-24.19963922291355</c:v>
              </c:pt>
              <c:pt idx="3">
                <c:v>-24.753805889580217</c:v>
              </c:pt>
              <c:pt idx="4">
                <c:v>-24.078805889580213</c:v>
              </c:pt>
              <c:pt idx="5">
                <c:v>-22.51213922291355</c:v>
              </c:pt>
              <c:pt idx="6">
                <c:v>-20.970472556246882</c:v>
              </c:pt>
              <c:pt idx="7">
                <c:v>-20.303805889580214</c:v>
              </c:pt>
              <c:pt idx="8">
                <c:v>-19.491305889580214</c:v>
              </c:pt>
              <c:pt idx="9">
                <c:v>-17.632972556246884</c:v>
              </c:pt>
              <c:pt idx="10">
                <c:v>-16.51213922291355</c:v>
              </c:pt>
              <c:pt idx="11">
                <c:v>-15.570472556246882</c:v>
              </c:pt>
              <c:pt idx="12">
                <c:v>-16.124639222913547</c:v>
              </c:pt>
              <c:pt idx="13">
                <c:v>-15.85797255624688</c:v>
              </c:pt>
              <c:pt idx="14">
                <c:v>-16.270472556246883</c:v>
              </c:pt>
              <c:pt idx="15">
                <c:v>-16.38713922291355</c:v>
              </c:pt>
              <c:pt idx="16">
                <c:v>-16.599639222913549</c:v>
              </c:pt>
              <c:pt idx="17">
                <c:v>-15.928805889580216</c:v>
              </c:pt>
              <c:pt idx="18">
                <c:v>-14.974639222913551</c:v>
              </c:pt>
              <c:pt idx="19">
                <c:v>-13.999639222913549</c:v>
              </c:pt>
              <c:pt idx="20">
                <c:v>-13.753805889580216</c:v>
              </c:pt>
              <c:pt idx="21">
                <c:v>-14.762139222913547</c:v>
              </c:pt>
              <c:pt idx="22">
                <c:v>-15.720472556246881</c:v>
              </c:pt>
              <c:pt idx="23">
                <c:v>-16.75380588958021</c:v>
              </c:pt>
              <c:pt idx="24">
                <c:v>-16.728805889580212</c:v>
              </c:pt>
              <c:pt idx="25">
                <c:v>-16.620472556246881</c:v>
              </c:pt>
              <c:pt idx="26">
                <c:v>-15.528805889580214</c:v>
              </c:pt>
              <c:pt idx="27">
                <c:v>-13.953805889580215</c:v>
              </c:pt>
              <c:pt idx="28">
                <c:v>-13.324639222913547</c:v>
              </c:pt>
              <c:pt idx="29">
                <c:v>-15.812139222913549</c:v>
              </c:pt>
              <c:pt idx="30">
                <c:v>-19.278805889580216</c:v>
              </c:pt>
              <c:pt idx="31">
                <c:v>-21.895472556246887</c:v>
              </c:pt>
              <c:pt idx="32">
                <c:v>-22.203805889580213</c:v>
              </c:pt>
              <c:pt idx="33">
                <c:v>-21.837139222913549</c:v>
              </c:pt>
              <c:pt idx="34">
                <c:v>-20.987139222913552</c:v>
              </c:pt>
              <c:pt idx="35">
                <c:v>-19.937139222913547</c:v>
              </c:pt>
              <c:pt idx="36">
                <c:v>-19.516305889580213</c:v>
              </c:pt>
              <c:pt idx="37">
                <c:v>-18.912139222913549</c:v>
              </c:pt>
              <c:pt idx="38">
                <c:v>-18.020472556246879</c:v>
              </c:pt>
              <c:pt idx="39">
                <c:v>-17.178805889580214</c:v>
              </c:pt>
              <c:pt idx="40">
                <c:v>-17.44547255624688</c:v>
              </c:pt>
              <c:pt idx="41">
                <c:v>-17.774639222913549</c:v>
              </c:pt>
              <c:pt idx="42">
                <c:v>-17.895472556246883</c:v>
              </c:pt>
              <c:pt idx="43">
                <c:v>-16.657972556246879</c:v>
              </c:pt>
              <c:pt idx="44">
                <c:v>-15.057972556246881</c:v>
              </c:pt>
              <c:pt idx="45">
                <c:v>-13.48297255624688</c:v>
              </c:pt>
              <c:pt idx="46">
                <c:v>-13.212139222913549</c:v>
              </c:pt>
              <c:pt idx="47">
                <c:v>-13.182972556246881</c:v>
              </c:pt>
              <c:pt idx="48">
                <c:v>-13.966305889580214</c:v>
              </c:pt>
              <c:pt idx="49">
                <c:v>-14.266305889580217</c:v>
              </c:pt>
              <c:pt idx="50">
                <c:v>-15.153805889580214</c:v>
              </c:pt>
              <c:pt idx="51">
                <c:v>-14.853805889580215</c:v>
              </c:pt>
              <c:pt idx="52">
                <c:v>-14.399639222913549</c:v>
              </c:pt>
              <c:pt idx="53">
                <c:v>-14.770472556246881</c:v>
              </c:pt>
              <c:pt idx="54">
                <c:v>-15.128805889580216</c:v>
              </c:pt>
              <c:pt idx="55">
                <c:v>-16.303805889580214</c:v>
              </c:pt>
              <c:pt idx="56">
                <c:v>-16.337139222913546</c:v>
              </c:pt>
              <c:pt idx="57">
                <c:v>-17.132972556246884</c:v>
              </c:pt>
              <c:pt idx="58">
                <c:v>-17.657972556246886</c:v>
              </c:pt>
              <c:pt idx="59">
                <c:v>-19.220472556246882</c:v>
              </c:pt>
              <c:pt idx="60">
                <c:v>-21.653805889580216</c:v>
              </c:pt>
              <c:pt idx="61">
                <c:v>-23.303805889580218</c:v>
              </c:pt>
              <c:pt idx="62">
                <c:v>-24.741305889580214</c:v>
              </c:pt>
              <c:pt idx="63">
                <c:v>-23.837139222913549</c:v>
              </c:pt>
              <c:pt idx="64">
                <c:v>-23.708319778469104</c:v>
              </c:pt>
              <c:pt idx="65">
                <c:v>-26.387833667357995</c:v>
              </c:pt>
              <c:pt idx="66">
                <c:v>-28.984014222913544</c:v>
              </c:pt>
              <c:pt idx="67">
                <c:v>-29.967347556246882</c:v>
              </c:pt>
              <c:pt idx="68">
                <c:v>-25.925680889580217</c:v>
              </c:pt>
              <c:pt idx="69">
                <c:v>-24.342347556246882</c:v>
              </c:pt>
              <c:pt idx="70">
                <c:v>-24.938180889580213</c:v>
              </c:pt>
              <c:pt idx="71">
                <c:v>-28.038180889580207</c:v>
              </c:pt>
              <c:pt idx="72">
                <c:v>-30.467347556246878</c:v>
              </c:pt>
              <c:pt idx="73">
                <c:v>-32.071514222913549</c:v>
              </c:pt>
              <c:pt idx="74">
                <c:v>-32.188180889580217</c:v>
              </c:pt>
              <c:pt idx="75">
                <c:v>-30.24651422291355</c:v>
              </c:pt>
              <c:pt idx="76">
                <c:v>-27.942347556246883</c:v>
              </c:pt>
              <c:pt idx="77">
                <c:v>-25.417347556246881</c:v>
              </c:pt>
              <c:pt idx="78">
                <c:v>-22.296514222913544</c:v>
              </c:pt>
              <c:pt idx="79">
                <c:v>-18.725680889580214</c:v>
              </c:pt>
              <c:pt idx="80">
                <c:v>-14.425680889580214</c:v>
              </c:pt>
              <c:pt idx="81">
                <c:v>-13.213180889580215</c:v>
              </c:pt>
              <c:pt idx="82">
                <c:v>-13.554847556246882</c:v>
              </c:pt>
              <c:pt idx="83">
                <c:v>-16.588180889580215</c:v>
              </c:pt>
              <c:pt idx="84">
                <c:v>-17.817347556246883</c:v>
              </c:pt>
              <c:pt idx="85">
                <c:v>-19.150680889580212</c:v>
              </c:pt>
              <c:pt idx="86">
                <c:v>-21.459014222913545</c:v>
              </c:pt>
              <c:pt idx="87">
                <c:v>-21.80484755624688</c:v>
              </c:pt>
              <c:pt idx="88">
                <c:v>-24.017347556246886</c:v>
              </c:pt>
              <c:pt idx="89">
                <c:v>-25.488180889580217</c:v>
              </c:pt>
              <c:pt idx="90">
                <c:v>-27.088180889580212</c:v>
              </c:pt>
              <c:pt idx="91">
                <c:v>-26.596514222913545</c:v>
              </c:pt>
              <c:pt idx="92">
                <c:v>-24.917347556246881</c:v>
              </c:pt>
              <c:pt idx="93">
                <c:v>-28.384014222913549</c:v>
              </c:pt>
              <c:pt idx="94">
                <c:v>-33.234014222913551</c:v>
              </c:pt>
              <c:pt idx="95">
                <c:v>-38.013180889580212</c:v>
              </c:pt>
              <c:pt idx="96">
                <c:v>-38.12151422291354</c:v>
              </c:pt>
              <c:pt idx="97">
                <c:v>-35.834014222913545</c:v>
              </c:pt>
              <c:pt idx="98">
                <c:v>-35.471514222913548</c:v>
              </c:pt>
              <c:pt idx="99">
                <c:v>-36.021514222913545</c:v>
              </c:pt>
              <c:pt idx="100">
                <c:v>-37.079847556246882</c:v>
              </c:pt>
              <c:pt idx="101">
                <c:v>-37.204847556246875</c:v>
              </c:pt>
              <c:pt idx="102">
                <c:v>-35.867347556246877</c:v>
              </c:pt>
              <c:pt idx="103">
                <c:v>-35.479847556246881</c:v>
              </c:pt>
              <c:pt idx="104">
                <c:v>-36.454847556246882</c:v>
              </c:pt>
              <c:pt idx="105">
                <c:v>-38.038180889580211</c:v>
              </c:pt>
              <c:pt idx="106">
                <c:v>-40.771514222913545</c:v>
              </c:pt>
              <c:pt idx="107">
                <c:v>-42.788180889580211</c:v>
              </c:pt>
              <c:pt idx="108">
                <c:v>-43.800680889580214</c:v>
              </c:pt>
              <c:pt idx="109">
                <c:v>-43.042347556246881</c:v>
              </c:pt>
              <c:pt idx="110">
                <c:v>-41.463180889580208</c:v>
              </c:pt>
              <c:pt idx="111">
                <c:v>-40.479847556246874</c:v>
              </c:pt>
              <c:pt idx="112">
                <c:v>-39.484014222913544</c:v>
              </c:pt>
              <c:pt idx="113">
                <c:v>-38.567347556246879</c:v>
              </c:pt>
              <c:pt idx="114">
                <c:v>-37.504847556246879</c:v>
              </c:pt>
              <c:pt idx="115">
                <c:v>-36.725680889580211</c:v>
              </c:pt>
              <c:pt idx="116">
                <c:v>-38.379847556246879</c:v>
              </c:pt>
              <c:pt idx="117">
                <c:v>-41.892347556246882</c:v>
              </c:pt>
              <c:pt idx="118">
                <c:v>-45.654847556246885</c:v>
              </c:pt>
              <c:pt idx="119">
                <c:v>-46.809014222913554</c:v>
              </c:pt>
              <c:pt idx="120">
                <c:v>-46.054847556246877</c:v>
              </c:pt>
              <c:pt idx="121">
                <c:v>-44.013180889580212</c:v>
              </c:pt>
              <c:pt idx="122">
                <c:v>-43.384014222913549</c:v>
              </c:pt>
              <c:pt idx="123">
                <c:v>-42.129847556246879</c:v>
              </c:pt>
              <c:pt idx="124">
                <c:v>-42.875680889580217</c:v>
              </c:pt>
              <c:pt idx="125">
                <c:v>-41.884014222913542</c:v>
              </c:pt>
              <c:pt idx="126">
                <c:v>-41.509014222913542</c:v>
              </c:pt>
              <c:pt idx="127">
                <c:v>-38.629847556246879</c:v>
              </c:pt>
              <c:pt idx="128">
                <c:v>-36.05901422291354</c:v>
              </c:pt>
              <c:pt idx="129">
                <c:v>-34.096514222913548</c:v>
              </c:pt>
              <c:pt idx="130">
                <c:v>-34.050680889580214</c:v>
              </c:pt>
              <c:pt idx="131">
                <c:v>-33.363180889580214</c:v>
              </c:pt>
              <c:pt idx="132">
                <c:v>-31.675680889580207</c:v>
              </c:pt>
              <c:pt idx="133">
                <c:v>-29.413180889580207</c:v>
              </c:pt>
              <c:pt idx="134">
                <c:v>-27.884014222913539</c:v>
              </c:pt>
              <c:pt idx="135">
                <c:v>-26.963180889580212</c:v>
              </c:pt>
              <c:pt idx="136">
                <c:v>-25.975680889580207</c:v>
              </c:pt>
              <c:pt idx="137">
                <c:v>-25.634014222913546</c:v>
              </c:pt>
              <c:pt idx="138">
                <c:v>-23.98818088958021</c:v>
              </c:pt>
              <c:pt idx="139">
                <c:v>-23.513180889580212</c:v>
              </c:pt>
              <c:pt idx="140">
                <c:v>-21.642347556246879</c:v>
              </c:pt>
              <c:pt idx="141">
                <c:v>-20.49234755624688</c:v>
              </c:pt>
              <c:pt idx="142">
                <c:v>-19.945645386165236</c:v>
              </c:pt>
              <c:pt idx="143">
                <c:v>-20.048829835154567</c:v>
              </c:pt>
              <c:pt idx="144">
                <c:v>-18.952275673002124</c:v>
              </c:pt>
              <c:pt idx="145">
                <c:v>-16.7960090593985</c:v>
              </c:pt>
              <c:pt idx="146">
                <c:v>-14.888808164602098</c:v>
              </c:pt>
              <c:pt idx="147">
                <c:v>-14.781124817629198</c:v>
              </c:pt>
              <c:pt idx="148">
                <c:v>-14.7667667845809</c:v>
              </c:pt>
              <c:pt idx="149">
                <c:v>-14.889780336603465</c:v>
              </c:pt>
              <c:pt idx="150">
                <c:v>-14.990685517253263</c:v>
              </c:pt>
              <c:pt idx="151">
                <c:v>-14.190425312757093</c:v>
              </c:pt>
              <c:pt idx="152">
                <c:v>-13.489893134300415</c:v>
              </c:pt>
              <c:pt idx="153">
                <c:v>-12.980796172974857</c:v>
              </c:pt>
              <c:pt idx="154">
                <c:v>-14.629007017814624</c:v>
              </c:pt>
              <c:pt idx="155">
                <c:v>-15.052484491767123</c:v>
              </c:pt>
              <c:pt idx="156">
                <c:v>-13.925811892441217</c:v>
              </c:pt>
              <c:pt idx="157">
                <c:v>-12.934754846970323</c:v>
              </c:pt>
              <c:pt idx="158">
                <c:v>-12.675475683200242</c:v>
              </c:pt>
              <c:pt idx="159">
                <c:v>-13.386898961739073</c:v>
              </c:pt>
              <c:pt idx="160">
                <c:v>-12.871159171260146</c:v>
              </c:pt>
              <c:pt idx="161">
                <c:v>-12.992991591768297</c:v>
              </c:pt>
              <c:pt idx="162">
                <c:v>-13.239272267641757</c:v>
              </c:pt>
              <c:pt idx="163">
                <c:v>-12.95279057122619</c:v>
              </c:pt>
              <c:pt idx="164">
                <c:v>-12.325126942797544</c:v>
              </c:pt>
              <c:pt idx="165">
                <c:v>-11.782616953437961</c:v>
              </c:pt>
              <c:pt idx="166">
                <c:v>-11.592830002889329</c:v>
              </c:pt>
              <c:pt idx="167">
                <c:v>-10.368293804891749</c:v>
              </c:pt>
              <c:pt idx="168">
                <c:v>-9.3112622188524821</c:v>
              </c:pt>
              <c:pt idx="169">
                <c:v>-8.4330403959955511</c:v>
              </c:pt>
              <c:pt idx="170">
                <c:v>-8.0699686561183395</c:v>
              </c:pt>
              <c:pt idx="171">
                <c:v>-7.5413591998982064</c:v>
              </c:pt>
              <c:pt idx="172">
                <c:v>-6.2806959873622219</c:v>
              </c:pt>
              <c:pt idx="173">
                <c:v>-5.0284979072716895</c:v>
              </c:pt>
              <c:pt idx="174">
                <c:v>-3.5472289406484911</c:v>
              </c:pt>
              <c:pt idx="175">
                <c:v>-3.2303150382247288</c:v>
              </c:pt>
              <c:pt idx="176">
                <c:v>-3.2213333184727833</c:v>
              </c:pt>
              <c:pt idx="177">
                <c:v>-3.3134931062783948</c:v>
              </c:pt>
              <c:pt idx="178">
                <c:v>-3.2528177994228855</c:v>
              </c:pt>
              <c:pt idx="179">
                <c:v>-3.714654624927539</c:v>
              </c:pt>
              <c:pt idx="180">
                <c:v>-4.3043703269488311</c:v>
              </c:pt>
              <c:pt idx="181">
                <c:v>-4.1900458699759824</c:v>
              </c:pt>
              <c:pt idx="182">
                <c:v>-3.8969147474702877</c:v>
              </c:pt>
              <c:pt idx="183">
                <c:v>-3.6455281694922914</c:v>
              </c:pt>
              <c:pt idx="184">
                <c:v>-3.4723407938413646</c:v>
              </c:pt>
              <c:pt idx="185">
                <c:v>-3.9991011679218755</c:v>
              </c:pt>
              <c:pt idx="186">
                <c:v>-4.6204895083087072</c:v>
              </c:pt>
              <c:pt idx="187">
                <c:v>-5.4045226596674647</c:v>
              </c:pt>
              <c:pt idx="188">
                <c:v>-5.0318906790914042</c:v>
              </c:pt>
              <c:pt idx="189">
                <c:v>-4.7530910696510515</c:v>
              </c:pt>
              <c:pt idx="190">
                <c:v>-5.1120584952140904</c:v>
              </c:pt>
              <c:pt idx="191">
                <c:v>-6.2070174460580665</c:v>
              </c:pt>
              <c:pt idx="192">
                <c:v>-7.2473385046126593</c:v>
              </c:pt>
              <c:pt idx="193">
                <c:v>-8.2931702308467639</c:v>
              </c:pt>
              <c:pt idx="194">
                <c:v>-9.48728372494603</c:v>
              </c:pt>
              <c:pt idx="195">
                <c:v>-9.3017955753668016</c:v>
              </c:pt>
              <c:pt idx="196">
                <c:v>-9.0291642333771449</c:v>
              </c:pt>
              <c:pt idx="197">
                <c:v>-8.2596792409207165</c:v>
              </c:pt>
              <c:pt idx="198">
                <c:v>-7.9565774627735202</c:v>
              </c:pt>
            </c:numLit>
          </c:val>
          <c:smooth val="0"/>
          <c:extLst>
            <c:ext xmlns:c16="http://schemas.microsoft.com/office/drawing/2014/chart" uri="{C3380CC4-5D6E-409C-BE32-E72D297353CC}">
              <c16:uniqueId val="{00000001-F625-4476-93B4-E28152EC9C37}"/>
            </c:ext>
          </c:extLst>
        </c:ser>
        <c:dLbls>
          <c:showLegendKey val="0"/>
          <c:showVal val="0"/>
          <c:showCatName val="0"/>
          <c:showSerName val="0"/>
          <c:showPercent val="0"/>
          <c:showBubbleSize val="0"/>
        </c:dLbls>
        <c:smooth val="0"/>
        <c:axId val="164614144"/>
        <c:axId val="164615680"/>
      </c:lineChart>
      <c:catAx>
        <c:axId val="164614144"/>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164615680"/>
        <c:crosses val="autoZero"/>
        <c:auto val="1"/>
        <c:lblAlgn val="ctr"/>
        <c:lblOffset val="100"/>
        <c:tickLblSkip val="6"/>
        <c:tickMarkSkip val="1"/>
        <c:noMultiLvlLbl val="0"/>
      </c:catAx>
      <c:valAx>
        <c:axId val="164615680"/>
        <c:scaling>
          <c:orientation val="minMax"/>
          <c:max val="85"/>
          <c:min val="-7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64614144"/>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overlay val="0"/>
      <c:spPr>
        <a:noFill/>
        <a:ln w="25400">
          <a:noFill/>
        </a:ln>
      </c:spPr>
    </c:title>
    <c:autoTitleDeleted val="0"/>
    <c:plotArea>
      <c:layout>
        <c:manualLayout>
          <c:layoutTarget val="inner"/>
          <c:xMode val="edge"/>
          <c:yMode val="edge"/>
          <c:x val="6.8862376120380514E-2"/>
          <c:y val="0.1612911694134819"/>
          <c:w val="0.91916302038942677"/>
          <c:h val="0.57527220387774058"/>
        </c:manualLayout>
      </c:layout>
      <c:lineChart>
        <c:grouping val="standard"/>
        <c:varyColors val="0"/>
        <c:ser>
          <c:idx val="0"/>
          <c:order val="0"/>
          <c:tx>
            <c:v>Clima</c:v>
          </c:tx>
          <c:spPr>
            <a:ln w="25400">
              <a:solidFill>
                <a:schemeClr val="accent2"/>
              </a:solidFill>
              <a:prstDash val="solid"/>
            </a:ln>
          </c:spPr>
          <c:marker>
            <c:symbol val="none"/>
          </c:marker>
          <c:dLbls>
            <c:delete val="1"/>
          </c:dLbls>
          <c:cat>
            <c:strLit>
              <c:ptCount val="21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200">
                <c:v> </c:v>
              </c:pt>
              <c:pt idx="201">
                <c:v> </c:v>
              </c:pt>
              <c:pt idx="202">
                <c:v> </c:v>
              </c:pt>
              <c:pt idx="203">
                <c:v> </c:v>
              </c:pt>
              <c:pt idx="204">
                <c:v> </c:v>
              </c:pt>
              <c:pt idx="205">
                <c:v> </c:v>
              </c:pt>
              <c:pt idx="206">
                <c:v> </c:v>
              </c:pt>
              <c:pt idx="207">
                <c:v> </c:v>
              </c:pt>
              <c:pt idx="208">
                <c:v> </c:v>
              </c:pt>
              <c:pt idx="209">
                <c:v> </c:v>
              </c:pt>
            </c:strLit>
          </c:cat>
          <c:val>
            <c:numLit>
              <c:formatCode>0.0</c:formatCode>
              <c:ptCount val="199"/>
              <c:pt idx="0">
                <c:v>-0.29048586390667369</c:v>
              </c:pt>
              <c:pt idx="1">
                <c:v>-0.26501009874052744</c:v>
              </c:pt>
              <c:pt idx="2">
                <c:v>-0.60457935517393113</c:v>
              </c:pt>
              <c:pt idx="3">
                <c:v>-0.72033466887818054</c:v>
              </c:pt>
              <c:pt idx="4">
                <c:v>-0.96483016277082789</c:v>
              </c:pt>
              <c:pt idx="5">
                <c:v>-0.77375106550014139</c:v>
              </c:pt>
              <c:pt idx="6">
                <c:v>-0.50742690138877788</c:v>
              </c:pt>
              <c:pt idx="7">
                <c:v>-0.1207240377457286</c:v>
              </c:pt>
              <c:pt idx="8">
                <c:v>6.3719235002033039E-2</c:v>
              </c:pt>
              <c:pt idx="9">
                <c:v>0.2978348651917066</c:v>
              </c:pt>
              <c:pt idx="10">
                <c:v>0.43506078428788042</c:v>
              </c:pt>
              <c:pt idx="11">
                <c:v>0.6144785699672809</c:v>
              </c:pt>
              <c:pt idx="12">
                <c:v>0.6284023808605278</c:v>
              </c:pt>
              <c:pt idx="13">
                <c:v>0.49771915417175083</c:v>
              </c:pt>
              <c:pt idx="14">
                <c:v>0.41011451634898799</c:v>
              </c:pt>
              <c:pt idx="15">
                <c:v>0.52598658823773625</c:v>
              </c:pt>
              <c:pt idx="16">
                <c:v>0.94433269972073042</c:v>
              </c:pt>
              <c:pt idx="17">
                <c:v>1.2438111370022142</c:v>
              </c:pt>
              <c:pt idx="18">
                <c:v>1.4266121363201929</c:v>
              </c:pt>
              <c:pt idx="19">
                <c:v>1.4524457237780228</c:v>
              </c:pt>
              <c:pt idx="20">
                <c:v>1.3705287095780352</c:v>
              </c:pt>
              <c:pt idx="21">
                <c:v>1.1587232752137737</c:v>
              </c:pt>
              <c:pt idx="22">
                <c:v>0.95132258294285887</c:v>
              </c:pt>
              <c:pt idx="23">
                <c:v>0.83836436622134958</c:v>
              </c:pt>
              <c:pt idx="24">
                <c:v>0.84809890087340667</c:v>
              </c:pt>
              <c:pt idx="25">
                <c:v>0.8434432264290378</c:v>
              </c:pt>
              <c:pt idx="26">
                <c:v>0.91590586748244107</c:v>
              </c:pt>
              <c:pt idx="27">
                <c:v>0.90003939802407384</c:v>
              </c:pt>
              <c:pt idx="28">
                <c:v>0.83746728754170907</c:v>
              </c:pt>
              <c:pt idx="29">
                <c:v>0.69671949338726591</c:v>
              </c:pt>
              <c:pt idx="30">
                <c:v>0.35512929843247859</c:v>
              </c:pt>
              <c:pt idx="31">
                <c:v>0.1803850287627787</c:v>
              </c:pt>
              <c:pt idx="32">
                <c:v>3.0674678425916813E-2</c:v>
              </c:pt>
              <c:pt idx="33">
                <c:v>0.12329465847792549</c:v>
              </c:pt>
              <c:pt idx="34">
                <c:v>7.9647818923615082E-2</c:v>
              </c:pt>
              <c:pt idx="35">
                <c:v>0.42292620140823389</c:v>
              </c:pt>
              <c:pt idx="36">
                <c:v>0.52561134705565105</c:v>
              </c:pt>
              <c:pt idx="37">
                <c:v>0.77252140504531774</c:v>
              </c:pt>
              <c:pt idx="38">
                <c:v>0.44947284323762893</c:v>
              </c:pt>
              <c:pt idx="39">
                <c:v>0.56354142119924311</c:v>
              </c:pt>
              <c:pt idx="40">
                <c:v>0.45484459766936097</c:v>
              </c:pt>
              <c:pt idx="41">
                <c:v>0.94135108482960095</c:v>
              </c:pt>
              <c:pt idx="42">
                <c:v>1.1587919151595196</c:v>
              </c:pt>
              <c:pt idx="43">
                <c:v>1.3142101925032372</c:v>
              </c:pt>
              <c:pt idx="44">
                <c:v>1.1796383383078091</c:v>
              </c:pt>
              <c:pt idx="45">
                <c:v>1.2468302242159071</c:v>
              </c:pt>
              <c:pt idx="46">
                <c:v>1.369255774166106</c:v>
              </c:pt>
              <c:pt idx="47">
                <c:v>1.3039134883855177</c:v>
              </c:pt>
              <c:pt idx="48">
                <c:v>1.2197610356795932</c:v>
              </c:pt>
              <c:pt idx="49">
                <c:v>1.2420856368119619</c:v>
              </c:pt>
              <c:pt idx="50">
                <c:v>1.4128242623633991</c:v>
              </c:pt>
              <c:pt idx="51">
                <c:v>1.5013951701418198</c:v>
              </c:pt>
              <c:pt idx="52">
                <c:v>1.5992784954428265</c:v>
              </c:pt>
              <c:pt idx="53">
                <c:v>1.6799698000512266</c:v>
              </c:pt>
              <c:pt idx="54">
                <c:v>1.6260699039287601</c:v>
              </c:pt>
              <c:pt idx="55">
                <c:v>1.6266812428250059</c:v>
              </c:pt>
              <c:pt idx="56">
                <c:v>1.5837909269513402</c:v>
              </c:pt>
              <c:pt idx="57">
                <c:v>1.5877199855770894</c:v>
              </c:pt>
              <c:pt idx="58">
                <c:v>1.6339370801735043</c:v>
              </c:pt>
              <c:pt idx="59">
                <c:v>1.7005404913836022</c:v>
              </c:pt>
              <c:pt idx="60">
                <c:v>1.7327068453924603</c:v>
              </c:pt>
              <c:pt idx="61">
                <c:v>1.7004180793695371</c:v>
              </c:pt>
              <c:pt idx="62">
                <c:v>1.7255577833930995</c:v>
              </c:pt>
              <c:pt idx="63">
                <c:v>1.6853816527059393</c:v>
              </c:pt>
              <c:pt idx="64">
                <c:v>1.5613444515527326</c:v>
              </c:pt>
              <c:pt idx="65">
                <c:v>1.1205211597849147</c:v>
              </c:pt>
              <c:pt idx="66">
                <c:v>0.79685160126668086</c:v>
              </c:pt>
              <c:pt idx="67">
                <c:v>0.58545753598105088</c:v>
              </c:pt>
              <c:pt idx="68">
                <c:v>0.36425691962307594</c:v>
              </c:pt>
              <c:pt idx="69">
                <c:v>-0.12148310428640209</c:v>
              </c:pt>
              <c:pt idx="70">
                <c:v>-0.94282700520091356</c:v>
              </c:pt>
              <c:pt idx="71">
                <c:v>-1.5372702432337211</c:v>
              </c:pt>
              <c:pt idx="72">
                <c:v>-1.9838849774509553</c:v>
              </c:pt>
              <c:pt idx="73">
                <c:v>-2.3983941272276978</c:v>
              </c:pt>
              <c:pt idx="74">
                <c:v>-2.6278275336910553</c:v>
              </c:pt>
              <c:pt idx="75">
                <c:v>-2.7699086589607882</c:v>
              </c:pt>
              <c:pt idx="76">
                <c:v>-2.408040612244069</c:v>
              </c:pt>
              <c:pt idx="77">
                <c:v>-2.0868080862288729</c:v>
              </c:pt>
              <c:pt idx="78">
                <c:v>-1.540362522482102</c:v>
              </c:pt>
              <c:pt idx="79">
                <c:v>-1.0120565005147273</c:v>
              </c:pt>
              <c:pt idx="80">
                <c:v>-0.53339825637964589</c:v>
              </c:pt>
              <c:pt idx="81">
                <c:v>-0.11899766342661731</c:v>
              </c:pt>
              <c:pt idx="82">
                <c:v>-1.1041995493214427E-2</c:v>
              </c:pt>
              <c:pt idx="83">
                <c:v>0.10689219758554663</c:v>
              </c:pt>
              <c:pt idx="84">
                <c:v>7.1164651721226241E-2</c:v>
              </c:pt>
              <c:pt idx="85">
                <c:v>2.3692241568187833E-2</c:v>
              </c:pt>
              <c:pt idx="86">
                <c:v>2.2215279885691441E-2</c:v>
              </c:pt>
              <c:pt idx="87">
                <c:v>0.19368036234747327</c:v>
              </c:pt>
              <c:pt idx="88">
                <c:v>0.32458307957730292</c:v>
              </c:pt>
              <c:pt idx="89">
                <c:v>0.36350670311608485</c:v>
              </c:pt>
              <c:pt idx="90">
                <c:v>0.23859608292171858</c:v>
              </c:pt>
              <c:pt idx="91">
                <c:v>0.15459666861540131</c:v>
              </c:pt>
              <c:pt idx="92">
                <c:v>0.12120705105973587</c:v>
              </c:pt>
              <c:pt idx="93">
                <c:v>-6.0696383378485569E-2</c:v>
              </c:pt>
              <c:pt idx="94">
                <c:v>-0.17394885785446784</c:v>
              </c:pt>
              <c:pt idx="95">
                <c:v>-0.47018794742043657</c:v>
              </c:pt>
              <c:pt idx="96">
                <c:v>-0.56916147825591368</c:v>
              </c:pt>
              <c:pt idx="97">
                <c:v>-0.75007820658701851</c:v>
              </c:pt>
              <c:pt idx="98">
                <c:v>-0.96115095114609539</c:v>
              </c:pt>
              <c:pt idx="99">
                <c:v>-1.3404522782824204</c:v>
              </c:pt>
              <c:pt idx="100">
                <c:v>-1.6678640443840209</c:v>
              </c:pt>
              <c:pt idx="101">
                <c:v>-1.9122739866076925</c:v>
              </c:pt>
              <c:pt idx="102">
                <c:v>-2.0588118114830016</c:v>
              </c:pt>
              <c:pt idx="103">
                <c:v>-2.2648711658464027</c:v>
              </c:pt>
              <c:pt idx="104">
                <c:v>-2.5482178555906509</c:v>
              </c:pt>
              <c:pt idx="105">
                <c:v>-2.757928287183073</c:v>
              </c:pt>
              <c:pt idx="106">
                <c:v>-3.0844249477968591</c:v>
              </c:pt>
              <c:pt idx="107">
                <c:v>-3.3139124152473234</c:v>
              </c:pt>
              <c:pt idx="108">
                <c:v>-3.5891656422771661</c:v>
              </c:pt>
              <c:pt idx="109">
                <c:v>-3.7135727928484714</c:v>
              </c:pt>
              <c:pt idx="110">
                <c:v>-3.8181842976705545</c:v>
              </c:pt>
              <c:pt idx="111">
                <c:v>-3.7377047578573368</c:v>
              </c:pt>
              <c:pt idx="112">
                <c:v>-3.8019849806868926</c:v>
              </c:pt>
              <c:pt idx="113">
                <c:v>-3.6817427745481921</c:v>
              </c:pt>
              <c:pt idx="114">
                <c:v>-3.6665769816286926</c:v>
              </c:pt>
              <c:pt idx="115">
                <c:v>-3.4097972643947636</c:v>
              </c:pt>
              <c:pt idx="116">
                <c:v>-3.5462666986874862</c:v>
              </c:pt>
              <c:pt idx="117">
                <c:v>-3.8198824188040215</c:v>
              </c:pt>
              <c:pt idx="118">
                <c:v>-3.9853793461101046</c:v>
              </c:pt>
              <c:pt idx="119">
                <c:v>-3.8591217300034368</c:v>
              </c:pt>
              <c:pt idx="120">
                <c:v>-3.7224245373633473</c:v>
              </c:pt>
              <c:pt idx="121">
                <c:v>-3.6349779689786597</c:v>
              </c:pt>
              <c:pt idx="122">
                <c:v>-3.497497099114419</c:v>
              </c:pt>
              <c:pt idx="123">
                <c:v>-3.2877485107597457</c:v>
              </c:pt>
              <c:pt idx="124">
                <c:v>-3.0373508927793162</c:v>
              </c:pt>
              <c:pt idx="125">
                <c:v>-2.7790165997685827</c:v>
              </c:pt>
              <c:pt idx="126">
                <c:v>-2.4503270682913971</c:v>
              </c:pt>
              <c:pt idx="127">
                <c:v>-1.9953113826391644</c:v>
              </c:pt>
              <c:pt idx="128">
                <c:v>-1.5960211426617916</c:v>
              </c:pt>
              <c:pt idx="129">
                <c:v>-1.2229432601734476</c:v>
              </c:pt>
              <c:pt idx="130">
                <c:v>-0.89113000292345668</c:v>
              </c:pt>
              <c:pt idx="131">
                <c:v>-0.49628671630435572</c:v>
              </c:pt>
              <c:pt idx="132">
                <c:v>-0.15565609943645092</c:v>
              </c:pt>
              <c:pt idx="133">
                <c:v>0.11165852167069196</c:v>
              </c:pt>
              <c:pt idx="134">
                <c:v>0.25817208648301943</c:v>
              </c:pt>
              <c:pt idx="135">
                <c:v>0.31955756937008578</c:v>
              </c:pt>
              <c:pt idx="136">
                <c:v>0.40937457550321749</c:v>
              </c:pt>
              <c:pt idx="137">
                <c:v>0.53559822788097566</c:v>
              </c:pt>
              <c:pt idx="138">
                <c:v>0.73064456931022548</c:v>
              </c:pt>
              <c:pt idx="139">
                <c:v>0.82569073068927223</c:v>
              </c:pt>
              <c:pt idx="140">
                <c:v>0.84237627517236413</c:v>
              </c:pt>
              <c:pt idx="141">
                <c:v>0.96361486003030128</c:v>
              </c:pt>
              <c:pt idx="142">
                <c:v>0.91727480567407416</c:v>
              </c:pt>
              <c:pt idx="143">
                <c:v>0.88145612524573058</c:v>
              </c:pt>
              <c:pt idx="144">
                <c:v>0.98507831998282946</c:v>
              </c:pt>
              <c:pt idx="145">
                <c:v>1.0035806421712825</c:v>
              </c:pt>
              <c:pt idx="146">
                <c:v>1.1777911731575961</c:v>
              </c:pt>
              <c:pt idx="147">
                <c:v>1.2738300408713104</c:v>
              </c:pt>
              <c:pt idx="148">
                <c:v>1.5486010575829585</c:v>
              </c:pt>
              <c:pt idx="149">
                <c:v>1.6364743160029986</c:v>
              </c:pt>
              <c:pt idx="150">
                <c:v>1.6897271783838375</c:v>
              </c:pt>
              <c:pt idx="151">
                <c:v>1.708018941304112</c:v>
              </c:pt>
              <c:pt idx="152">
                <c:v>1.7619468416431119</c:v>
              </c:pt>
              <c:pt idx="153">
                <c:v>1.5868493402012862</c:v>
              </c:pt>
              <c:pt idx="154">
                <c:v>1.4795079000201352</c:v>
              </c:pt>
              <c:pt idx="155">
                <c:v>1.3867984245712377</c:v>
              </c:pt>
              <c:pt idx="156">
                <c:v>1.4319914041429631</c:v>
              </c:pt>
              <c:pt idx="157">
                <c:v>1.4057838046570565</c:v>
              </c:pt>
              <c:pt idx="158">
                <c:v>1.4129915739615675</c:v>
              </c:pt>
              <c:pt idx="159">
                <c:v>1.4835037637254556</c:v>
              </c:pt>
              <c:pt idx="160">
                <c:v>1.4519840566237385</c:v>
              </c:pt>
              <c:pt idx="161">
                <c:v>1.4366545547735916</c:v>
              </c:pt>
              <c:pt idx="162">
                <c:v>1.403845967785788</c:v>
              </c:pt>
              <c:pt idx="163">
                <c:v>1.5512629362270189</c:v>
              </c:pt>
              <c:pt idx="164">
                <c:v>1.6333167281639465</c:v>
              </c:pt>
              <c:pt idx="165">
                <c:v>1.6747228376389109</c:v>
              </c:pt>
              <c:pt idx="166">
                <c:v>1.713923128957016</c:v>
              </c:pt>
              <c:pt idx="167">
                <c:v>1.7969251432707358</c:v>
              </c:pt>
              <c:pt idx="168">
                <c:v>1.8800249978851176</c:v>
              </c:pt>
              <c:pt idx="169">
                <c:v>2.0065304058129954</c:v>
              </c:pt>
              <c:pt idx="170">
                <c:v>2.064509450834715</c:v>
              </c:pt>
              <c:pt idx="171">
                <c:v>2.1975053576938568</c:v>
              </c:pt>
              <c:pt idx="172">
                <c:v>2.2726211608233395</c:v>
              </c:pt>
              <c:pt idx="173">
                <c:v>2.396768788891996</c:v>
              </c:pt>
              <c:pt idx="174">
                <c:v>2.4478833224719714</c:v>
              </c:pt>
              <c:pt idx="175">
                <c:v>2.388138129237924</c:v>
              </c:pt>
              <c:pt idx="176">
                <c:v>2.4659441069879957</c:v>
              </c:pt>
              <c:pt idx="177">
                <c:v>2.5039131970309993</c:v>
              </c:pt>
              <c:pt idx="178">
                <c:v>2.6096781822937198</c:v>
              </c:pt>
              <c:pt idx="179">
                <c:v>2.5768412388597541</c:v>
              </c:pt>
              <c:pt idx="180">
                <c:v>2.560929006591337</c:v>
              </c:pt>
              <c:pt idx="181">
                <c:v>2.4912690849281764</c:v>
              </c:pt>
              <c:pt idx="182">
                <c:v>2.4445538231641515</c:v>
              </c:pt>
              <c:pt idx="183">
                <c:v>2.3747307337139869</c:v>
              </c:pt>
              <c:pt idx="184">
                <c:v>2.4118848667178687</c:v>
              </c:pt>
              <c:pt idx="185">
                <c:v>2.5133482888323155</c:v>
              </c:pt>
              <c:pt idx="186">
                <c:v>2.5748591511607888</c:v>
              </c:pt>
              <c:pt idx="187">
                <c:v>2.640450657198949</c:v>
              </c:pt>
              <c:pt idx="188">
                <c:v>2.5990788121376216</c:v>
              </c:pt>
              <c:pt idx="189">
                <c:v>2.599176321143005</c:v>
              </c:pt>
              <c:pt idx="190">
                <c:v>2.5356231717190711</c:v>
              </c:pt>
              <c:pt idx="191">
                <c:v>2.5634251263388244</c:v>
              </c:pt>
              <c:pt idx="192">
                <c:v>2.5242573835281319</c:v>
              </c:pt>
              <c:pt idx="193">
                <c:v>2.6120468730862743</c:v>
              </c:pt>
              <c:pt idx="194">
                <c:v>2.5072008686084861</c:v>
              </c:pt>
              <c:pt idx="195">
                <c:v>2.4622477107842919</c:v>
              </c:pt>
              <c:pt idx="196">
                <c:v>2.3219620986642679</c:v>
              </c:pt>
              <c:pt idx="197">
                <c:v>2.3539997731300222</c:v>
              </c:pt>
              <c:pt idx="198">
                <c:v>2.3416208042286084</c:v>
              </c:pt>
            </c:numLit>
          </c:val>
          <c:smooth val="0"/>
          <c:extLst>
            <c:ext xmlns:c16="http://schemas.microsoft.com/office/drawing/2014/chart" uri="{C3380CC4-5D6E-409C-BE32-E72D297353CC}">
              <c16:uniqueId val="{00000000-E6F4-4D73-A250-667FA57CF3AE}"/>
            </c:ext>
          </c:extLst>
        </c:ser>
        <c:dLbls>
          <c:showLegendKey val="0"/>
          <c:showVal val="0"/>
          <c:showCatName val="0"/>
          <c:showSerName val="1"/>
          <c:showPercent val="0"/>
          <c:showBubbleSize val="0"/>
        </c:dLbls>
        <c:smooth val="0"/>
        <c:axId val="164883456"/>
        <c:axId val="164893824"/>
      </c:lineChart>
      <c:catAx>
        <c:axId val="164883456"/>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overlay val="0"/>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164893824"/>
        <c:crosses val="autoZero"/>
        <c:auto val="1"/>
        <c:lblAlgn val="ctr"/>
        <c:lblOffset val="100"/>
        <c:tickLblSkip val="1"/>
        <c:tickMarkSkip val="1"/>
        <c:noMultiLvlLbl val="0"/>
      </c:catAx>
      <c:valAx>
        <c:axId val="164893824"/>
        <c:scaling>
          <c:orientation val="minMax"/>
          <c:max val="6"/>
          <c:min val="-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64883456"/>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68"/>
          <c:y val="2.7932997139402602E-2"/>
        </c:manualLayout>
      </c:layout>
      <c:overlay val="0"/>
      <c:spPr>
        <a:noFill/>
        <a:ln w="25400">
          <a:noFill/>
        </a:ln>
      </c:spPr>
    </c:title>
    <c:autoTitleDeleted val="0"/>
    <c:plotArea>
      <c:layout>
        <c:manualLayout>
          <c:layoutTarget val="inner"/>
          <c:xMode val="edge"/>
          <c:yMode val="edge"/>
          <c:x val="7.5987841945288834E-2"/>
          <c:y val="0.2471916893206014"/>
          <c:w val="0.91185410334346562"/>
          <c:h val="0.47752939982392806"/>
        </c:manualLayout>
      </c:layout>
      <c:lineChart>
        <c:grouping val="standard"/>
        <c:varyColors val="0"/>
        <c:ser>
          <c:idx val="0"/>
          <c:order val="0"/>
          <c:tx>
            <c:v>dr estrangeiros</c:v>
          </c:tx>
          <c:spPr>
            <a:ln w="25400">
              <a:solidFill>
                <a:schemeClr val="accent2"/>
              </a:solidFill>
              <a:prstDash val="solid"/>
            </a:ln>
          </c:spPr>
          <c:marker>
            <c:symbol val="none"/>
          </c:marker>
          <c:cat>
            <c:strLit>
              <c:ptCount val="21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200">
                <c:v> </c:v>
              </c:pt>
              <c:pt idx="201">
                <c:v> </c:v>
              </c:pt>
              <c:pt idx="202">
                <c:v> </c:v>
              </c:pt>
              <c:pt idx="203">
                <c:v> </c:v>
              </c:pt>
              <c:pt idx="204">
                <c:v> </c:v>
              </c:pt>
              <c:pt idx="205">
                <c:v> </c:v>
              </c:pt>
              <c:pt idx="206">
                <c:v> </c:v>
              </c:pt>
              <c:pt idx="207">
                <c:v> </c:v>
              </c:pt>
              <c:pt idx="208">
                <c:v> </c:v>
              </c:pt>
              <c:pt idx="209">
                <c:v> </c:v>
              </c:pt>
            </c:strLit>
          </c:cat>
          <c:val>
            <c:numLit>
              <c:formatCode>0.000</c:formatCode>
              <c:ptCount val="198"/>
              <c:pt idx="0">
                <c:v>16.388999999999999</c:v>
              </c:pt>
              <c:pt idx="1">
                <c:v>17.131</c:v>
              </c:pt>
              <c:pt idx="2">
                <c:v>17.760999999999999</c:v>
              </c:pt>
              <c:pt idx="3">
                <c:v>17.834</c:v>
              </c:pt>
              <c:pt idx="4">
                <c:v>17.29</c:v>
              </c:pt>
              <c:pt idx="5">
                <c:v>16.898</c:v>
              </c:pt>
              <c:pt idx="6">
                <c:v>16.498999999999999</c:v>
              </c:pt>
              <c:pt idx="7">
                <c:v>16.010000000000002</c:v>
              </c:pt>
              <c:pt idx="8">
                <c:v>16.484999999999999</c:v>
              </c:pt>
              <c:pt idx="9">
                <c:v>17.206</c:v>
              </c:pt>
              <c:pt idx="10">
                <c:v>18.184999999999999</c:v>
              </c:pt>
              <c:pt idx="11">
                <c:v>18.393000000000001</c:v>
              </c:pt>
              <c:pt idx="12">
                <c:v>18.734999999999999</c:v>
              </c:pt>
              <c:pt idx="13">
                <c:v>18.937999999999999</c:v>
              </c:pt>
              <c:pt idx="14">
                <c:v>18.919</c:v>
              </c:pt>
              <c:pt idx="15">
                <c:v>18.533000000000001</c:v>
              </c:pt>
              <c:pt idx="16">
                <c:v>17.831</c:v>
              </c:pt>
              <c:pt idx="17">
                <c:v>17.315999999999999</c:v>
              </c:pt>
              <c:pt idx="18">
                <c:v>17.151</c:v>
              </c:pt>
              <c:pt idx="19">
                <c:v>17.212</c:v>
              </c:pt>
              <c:pt idx="20">
                <c:v>17.617999999999999</c:v>
              </c:pt>
              <c:pt idx="21">
                <c:v>18.399999999999999</c:v>
              </c:pt>
              <c:pt idx="22">
                <c:v>19.631</c:v>
              </c:pt>
              <c:pt idx="23">
                <c:v>20.036000000000001</c:v>
              </c:pt>
              <c:pt idx="24">
                <c:v>20.792000000000002</c:v>
              </c:pt>
              <c:pt idx="25">
                <c:v>21.152999999999999</c:v>
              </c:pt>
              <c:pt idx="26">
                <c:v>21.28</c:v>
              </c:pt>
              <c:pt idx="27">
                <c:v>21.059000000000001</c:v>
              </c:pt>
              <c:pt idx="28">
                <c:v>20.239999999999998</c:v>
              </c:pt>
              <c:pt idx="29">
                <c:v>19.760000000000002</c:v>
              </c:pt>
              <c:pt idx="30">
                <c:v>19.376000000000001</c:v>
              </c:pt>
              <c:pt idx="31">
                <c:v>19.227</c:v>
              </c:pt>
              <c:pt idx="32">
                <c:v>19.681000000000001</c:v>
              </c:pt>
              <c:pt idx="33">
                <c:v>20.341000000000001</c:v>
              </c:pt>
              <c:pt idx="34">
                <c:v>21.381</c:v>
              </c:pt>
              <c:pt idx="35">
                <c:v>21.57</c:v>
              </c:pt>
              <c:pt idx="36">
                <c:v>22.484999999999999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21.672999999999998</c:v>
              </c:pt>
              <c:pt idx="48">
                <c:v>22.158000000000001</c:v>
              </c:pt>
              <c:pt idx="49">
                <c:v>22.187999999999999</c:v>
              </c:pt>
              <c:pt idx="50">
                <c:v>21.812000000000001</c:v>
              </c:pt>
              <c:pt idx="51">
                <c:v>20.263999999999999</c:v>
              </c:pt>
              <c:pt idx="52">
                <c:v>18.646000000000001</c:v>
              </c:pt>
              <c:pt idx="53">
                <c:v>18.143999999999998</c:v>
              </c:pt>
              <c:pt idx="54">
                <c:v>17.896999999999998</c:v>
              </c:pt>
              <c:pt idx="55">
                <c:v>17.408999999999999</c:v>
              </c:pt>
              <c:pt idx="56">
                <c:v>17.971</c:v>
              </c:pt>
              <c:pt idx="57">
                <c:v>18.82</c:v>
              </c:pt>
              <c:pt idx="58">
                <c:v>19.652999999999999</c:v>
              </c:pt>
              <c:pt idx="59">
                <c:v>19.510999999999999</c:v>
              </c:pt>
              <c:pt idx="60">
                <c:v>20.337</c:v>
              </c:pt>
              <c:pt idx="61">
                <c:v>20.754000000000001</c:v>
              </c:pt>
              <c:pt idx="62">
                <c:v>20.387</c:v>
              </c:pt>
              <c:pt idx="63">
                <c:v>19.956</c:v>
              </c:pt>
              <c:pt idx="64">
                <c:v>19.513999999999999</c:v>
              </c:pt>
              <c:pt idx="65">
                <c:v>19.492999999999999</c:v>
              </c:pt>
              <c:pt idx="66">
                <c:v>19.030999999999999</c:v>
              </c:pt>
              <c:pt idx="67">
                <c:v>19.100000000000001</c:v>
              </c:pt>
              <c:pt idx="68">
                <c:v>19.617000000000001</c:v>
              </c:pt>
              <c:pt idx="69">
                <c:v>20.902000000000001</c:v>
              </c:pt>
              <c:pt idx="70">
                <c:v>23.125</c:v>
              </c:pt>
              <c:pt idx="71">
                <c:v>24.202999999999999</c:v>
              </c:pt>
              <c:pt idx="72">
                <c:v>27.81</c:v>
              </c:pt>
              <c:pt idx="73">
                <c:v>30.754000000000001</c:v>
              </c:pt>
              <c:pt idx="74">
                <c:v>32.594999999999999</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39.527999999999999</c:v>
              </c:pt>
              <c:pt idx="85">
                <c:v>40.128</c:v>
              </c:pt>
              <c:pt idx="86">
                <c:v>41.216000000000001</c:v>
              </c:pt>
              <c:pt idx="87">
                <c:v>40.606999999999999</c:v>
              </c:pt>
              <c:pt idx="88">
                <c:v>38.798000000000002</c:v>
              </c:pt>
              <c:pt idx="89">
                <c:v>37.19</c:v>
              </c:pt>
              <c:pt idx="90">
                <c:v>35.759</c:v>
              </c:pt>
              <c:pt idx="91">
                <c:v>34.718000000000004</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32.817</c:v>
              </c:pt>
              <c:pt idx="103">
                <c:v>32.463999999999999</c:v>
              </c:pt>
              <c:pt idx="104">
                <c:v>33.67</c:v>
              </c:pt>
              <c:pt idx="105">
                <c:v>35.363</c:v>
              </c:pt>
              <c:pt idx="106">
                <c:v>37.819000000000003</c:v>
              </c:pt>
              <c:pt idx="107">
                <c:v>38.802999999999997</c:v>
              </c:pt>
              <c:pt idx="108">
                <c:v>41.3</c:v>
              </c:pt>
              <c:pt idx="109">
                <c:v>42.3</c:v>
              </c:pt>
              <c:pt idx="110">
                <c:v>42.9</c:v>
              </c:pt>
              <c:pt idx="111">
                <c:v>42.2</c:v>
              </c:pt>
              <c:pt idx="112">
                <c:v>40.799999999999997</c:v>
              </c:pt>
              <c:pt idx="113">
                <c:v>40.799999999999997</c:v>
              </c:pt>
              <c:pt idx="114">
                <c:v>39.200000000000003</c:v>
              </c:pt>
              <c:pt idx="115">
                <c:v>38.700000000000003</c:v>
              </c:pt>
              <c:pt idx="116">
                <c:v>39</c:v>
              </c:pt>
              <c:pt idx="117">
                <c:v>40.5</c:v>
              </c:pt>
              <c:pt idx="118">
                <c:v>41.5</c:v>
              </c:pt>
              <c:pt idx="119">
                <c:v>41.5</c:v>
              </c:pt>
              <c:pt idx="120">
                <c:v>43.326999999999998</c:v>
              </c:pt>
              <c:pt idx="121">
                <c:v>43.732999999999997</c:v>
              </c:pt>
              <c:pt idx="122">
                <c:v>42.698</c:v>
              </c:pt>
              <c:pt idx="123">
                <c:v>41.280999999999999</c:v>
              </c:pt>
              <c:pt idx="124">
                <c:v>38.317</c:v>
              </c:pt>
              <c:pt idx="125">
                <c:v>36.679000000000002</c:v>
              </c:pt>
              <c:pt idx="126">
                <c:v>35.201999999999998</c:v>
              </c:pt>
              <c:pt idx="127">
                <c:v>33.832000000000001</c:v>
              </c:pt>
              <c:pt idx="128">
                <c:v>33.735999999999997</c:v>
              </c:pt>
              <c:pt idx="129">
                <c:v>34.390999999999998</c:v>
              </c:pt>
              <c:pt idx="130">
                <c:v>35.14</c:v>
              </c:pt>
              <c:pt idx="131">
                <c:v>34.968000000000004</c:v>
              </c:pt>
              <c:pt idx="132">
                <c:v>36.104999999999997</c:v>
              </c:pt>
              <c:pt idx="133">
                <c:v>36.338000000000001</c:v>
              </c:pt>
              <c:pt idx="134">
                <c:v>35.771999999999998</c:v>
              </c:pt>
              <c:pt idx="135">
                <c:v>33.590000000000003</c:v>
              </c:pt>
              <c:pt idx="136">
                <c:v>31.253</c:v>
              </c:pt>
              <c:pt idx="137">
                <c:v>29.228999999999999</c:v>
              </c:pt>
              <c:pt idx="138">
                <c:v>29.228999999999999</c:v>
              </c:pt>
              <c:pt idx="139">
                <c:v>27.5</c:v>
              </c:pt>
              <c:pt idx="140">
                <c:v>27.024000000000001</c:v>
              </c:pt>
              <c:pt idx="141">
                <c:v>27.509</c:v>
              </c:pt>
              <c:pt idx="142">
                <c:v>28.446999999999999</c:v>
              </c:pt>
              <c:pt idx="143">
                <c:v>27.815000000000001</c:v>
              </c:pt>
              <c:pt idx="144">
                <c:v>29.155999999999999</c:v>
              </c:pt>
              <c:pt idx="145">
                <c:v>29.009</c:v>
              </c:pt>
              <c:pt idx="146">
                <c:v>28.292999999999999</c:v>
              </c:pt>
              <c:pt idx="147">
                <c:v>26.797999999999998</c:v>
              </c:pt>
              <c:pt idx="148">
                <c:v>25.155999999999999</c:v>
              </c:pt>
              <c:pt idx="149">
                <c:v>23.18</c:v>
              </c:pt>
              <c:pt idx="150">
                <c:v>21.992999999999999</c:v>
              </c:pt>
              <c:pt idx="151">
                <c:v>21.29</c:v>
              </c:pt>
              <c:pt idx="152">
                <c:v>21.986999999999998</c:v>
              </c:pt>
              <c:pt idx="153">
                <c:v>23.488</c:v>
              </c:pt>
              <c:pt idx="154">
                <c:v>25.074999999999999</c:v>
              </c:pt>
              <c:pt idx="155">
                <c:v>25.164999999999999</c:v>
              </c:pt>
              <c:pt idx="156">
                <c:v>26.43</c:v>
              </c:pt>
              <c:pt idx="157">
                <c:v>26.911000000000001</c:v>
              </c:pt>
              <c:pt idx="158">
                <c:v>26.292000000000002</c:v>
              </c:pt>
              <c:pt idx="159">
                <c:v>24.832000000000001</c:v>
              </c:pt>
              <c:pt idx="160">
                <c:v>22.792000000000002</c:v>
              </c:pt>
              <c:pt idx="161">
                <c:v>21.03</c:v>
              </c:pt>
              <c:pt idx="162">
                <c:v>19.891999999999999</c:v>
              </c:pt>
              <c:pt idx="163">
                <c:v>19.463000000000001</c:v>
              </c:pt>
              <c:pt idx="164">
                <c:v>19.338999999999999</c:v>
              </c:pt>
              <c:pt idx="165">
                <c:v>20.108000000000001</c:v>
              </c:pt>
              <c:pt idx="166">
                <c:v>21.564</c:v>
              </c:pt>
              <c:pt idx="167">
                <c:v>21.448</c:v>
              </c:pt>
              <c:pt idx="168">
                <c:v>22.411999999999999</c:v>
              </c:pt>
              <c:pt idx="169">
                <c:v>21.803999999999998</c:v>
              </c:pt>
              <c:pt idx="170">
                <c:v>20.495999999999999</c:v>
              </c:pt>
              <c:pt idx="171">
                <c:v>18.724</c:v>
              </c:pt>
              <c:pt idx="172">
                <c:v>18.724</c:v>
              </c:pt>
              <c:pt idx="173">
                <c:v>16.57</c:v>
              </c:pt>
              <c:pt idx="174">
                <c:v>16.056999999999999</c:v>
              </c:pt>
              <c:pt idx="175">
                <c:v>15.147</c:v>
              </c:pt>
              <c:pt idx="176">
                <c:v>15.574</c:v>
              </c:pt>
              <c:pt idx="177">
                <c:v>15.989000000000001</c:v>
              </c:pt>
              <c:pt idx="178">
                <c:v>17.916</c:v>
              </c:pt>
              <c:pt idx="179">
                <c:v>18.248000000000001</c:v>
              </c:pt>
              <c:pt idx="180">
                <c:v>19.309000000000001</c:v>
              </c:pt>
              <c:pt idx="181">
                <c:v>18.827000000000002</c:v>
              </c:pt>
              <c:pt idx="182">
                <c:v>16.629000000000001</c:v>
              </c:pt>
              <c:pt idx="183">
                <c:v>16.103999999999999</c:v>
              </c:pt>
              <c:pt idx="184">
                <c:v>14.664999999999999</c:v>
              </c:pt>
              <c:pt idx="185">
                <c:v>14.048</c:v>
              </c:pt>
              <c:pt idx="186">
                <c:v>13.597</c:v>
              </c:pt>
              <c:pt idx="187">
                <c:v>13.673999999999999</c:v>
              </c:pt>
              <c:pt idx="188">
                <c:v>13.842000000000001</c:v>
              </c:pt>
              <c:pt idx="189">
                <c:v>14.349</c:v>
              </c:pt>
              <c:pt idx="190">
                <c:v>16.716000000000001</c:v>
              </c:pt>
              <c:pt idx="191">
                <c:v>17.338999999999999</c:v>
              </c:pt>
              <c:pt idx="192">
                <c:v>18.920000000000002</c:v>
              </c:pt>
              <c:pt idx="193">
                <c:v>18.550999999999998</c:v>
              </c:pt>
              <c:pt idx="194" formatCode="General">
                <c:v>17.524999999999999</c:v>
              </c:pt>
              <c:pt idx="195" formatCode="General">
                <c:v>15.965999999999999</c:v>
              </c:pt>
              <c:pt idx="196" formatCode="General">
                <c:v>15.129</c:v>
              </c:pt>
              <c:pt idx="197" formatCode="General">
                <c:v>14.252000000000001</c:v>
              </c:pt>
            </c:numLit>
          </c:val>
          <c:smooth val="0"/>
          <c:extLst>
            <c:ext xmlns:c16="http://schemas.microsoft.com/office/drawing/2014/chart" uri="{C3380CC4-5D6E-409C-BE32-E72D297353CC}">
              <c16:uniqueId val="{00000000-82D8-49B9-BF45-B8E73E84C94F}"/>
            </c:ext>
          </c:extLst>
        </c:ser>
        <c:dLbls>
          <c:showLegendKey val="0"/>
          <c:showVal val="0"/>
          <c:showCatName val="0"/>
          <c:showSerName val="0"/>
          <c:showPercent val="0"/>
          <c:showBubbleSize val="0"/>
        </c:dLbls>
        <c:smooth val="0"/>
        <c:axId val="164934784"/>
        <c:axId val="164936320"/>
      </c:lineChart>
      <c:catAx>
        <c:axId val="164934784"/>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164936320"/>
        <c:crosses val="autoZero"/>
        <c:auto val="1"/>
        <c:lblAlgn val="ctr"/>
        <c:lblOffset val="100"/>
        <c:tickLblSkip val="1"/>
        <c:tickMarkSkip val="1"/>
        <c:noMultiLvlLbl val="0"/>
      </c:catAx>
      <c:valAx>
        <c:axId val="164936320"/>
        <c:scaling>
          <c:orientation val="minMax"/>
          <c:max val="45"/>
          <c:min val="1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64934784"/>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overlay val="0"/>
      <c:spPr>
        <a:noFill/>
        <a:ln w="25400">
          <a:noFill/>
        </a:ln>
      </c:spPr>
    </c:title>
    <c:autoTitleDeleted val="0"/>
    <c:plotArea>
      <c:layout>
        <c:manualLayout>
          <c:layoutTarget val="inner"/>
          <c:xMode val="edge"/>
          <c:yMode val="edge"/>
          <c:x val="7.5289188249059225E-2"/>
          <c:y val="0.1648751164168995"/>
          <c:w val="0.90476453440212989"/>
          <c:h val="0.56989642423729292"/>
        </c:manualLayout>
      </c:layout>
      <c:lineChart>
        <c:grouping val="standard"/>
        <c:varyColors val="0"/>
        <c:ser>
          <c:idx val="0"/>
          <c:order val="0"/>
          <c:tx>
            <c:v>construcao</c:v>
          </c:tx>
          <c:spPr>
            <a:ln w="25400">
              <a:solidFill>
                <a:srgbClr val="808080"/>
              </a:solidFill>
              <a:prstDash val="solid"/>
            </a:ln>
          </c:spPr>
          <c:marker>
            <c:symbol val="none"/>
          </c:marker>
          <c:dLbls>
            <c:dLbl>
              <c:idx val="8"/>
              <c:layout>
                <c:manualLayout>
                  <c:x val="0.70556803180667504"/>
                  <c:y val="0.11602630316371744"/>
                </c:manualLayout>
              </c:layout>
              <c:tx>
                <c:rich>
                  <a:bodyPr/>
                  <a:lstStyle/>
                  <a:p>
                    <a:pPr>
                      <a:defRPr sz="800" b="0" i="0" u="none" strike="noStrike" baseline="0">
                        <a:solidFill>
                          <a:schemeClr val="accent1"/>
                        </a:solidFill>
                        <a:latin typeface="Arial"/>
                        <a:ea typeface="Arial"/>
                        <a:cs typeface="Arial"/>
                      </a:defRPr>
                    </a:pPr>
                    <a:r>
                      <a:rPr lang="en-US" sz="700" b="1" i="0" u="none" strike="noStrike" baseline="0">
                        <a:solidFill>
                          <a:schemeClr val="accent1"/>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D3-4B09-8506-1221F4846C4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1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200">
                <c:v> </c:v>
              </c:pt>
              <c:pt idx="201">
                <c:v> </c:v>
              </c:pt>
              <c:pt idx="202">
                <c:v> </c:v>
              </c:pt>
              <c:pt idx="203">
                <c:v> </c:v>
              </c:pt>
              <c:pt idx="204">
                <c:v> </c:v>
              </c:pt>
              <c:pt idx="205">
                <c:v> </c:v>
              </c:pt>
              <c:pt idx="206">
                <c:v> </c:v>
              </c:pt>
              <c:pt idx="207">
                <c:v> </c:v>
              </c:pt>
              <c:pt idx="208">
                <c:v> </c:v>
              </c:pt>
              <c:pt idx="209">
                <c:v> </c:v>
              </c:pt>
            </c:strLit>
          </c:cat>
          <c:val>
            <c:numLit>
              <c:formatCode>0.0</c:formatCode>
              <c:ptCount val="199"/>
              <c:pt idx="0">
                <c:v>18.562383980302243</c:v>
              </c:pt>
              <c:pt idx="1">
                <c:v>18.562383980302243</c:v>
              </c:pt>
              <c:pt idx="2">
                <c:v>16.895717313635576</c:v>
              </c:pt>
              <c:pt idx="3">
                <c:v>13.562383980302243</c:v>
              </c:pt>
              <c:pt idx="4">
                <c:v>12.395717313635577</c:v>
              </c:pt>
              <c:pt idx="5">
                <c:v>10.395717313635574</c:v>
              </c:pt>
              <c:pt idx="6">
                <c:v>12.062383980302243</c:v>
              </c:pt>
              <c:pt idx="7">
                <c:v>9.3957173136355756</c:v>
              </c:pt>
              <c:pt idx="8">
                <c:v>6.2290506469689086</c:v>
              </c:pt>
              <c:pt idx="9">
                <c:v>2.7290506469689078</c:v>
              </c:pt>
              <c:pt idx="10">
                <c:v>-0.77094935303109224</c:v>
              </c:pt>
              <c:pt idx="11">
                <c:v>-4.6042826863644253</c:v>
              </c:pt>
              <c:pt idx="12">
                <c:v>-9.4376160196977583</c:v>
              </c:pt>
              <c:pt idx="13">
                <c:v>-12.104282686364426</c:v>
              </c:pt>
              <c:pt idx="14">
                <c:v>-12.104282686364426</c:v>
              </c:pt>
              <c:pt idx="15">
                <c:v>-11.437616019697758</c:v>
              </c:pt>
              <c:pt idx="16">
                <c:v>-7.6042826863644253</c:v>
              </c:pt>
              <c:pt idx="17">
                <c:v>-4.9376160196977592</c:v>
              </c:pt>
              <c:pt idx="18">
                <c:v>-5.7709493530310922</c:v>
              </c:pt>
              <c:pt idx="19">
                <c:v>-5.4376160196977592</c:v>
              </c:pt>
              <c:pt idx="20">
                <c:v>-5.4376160196977592</c:v>
              </c:pt>
              <c:pt idx="21">
                <c:v>-1.6042826863644255</c:v>
              </c:pt>
              <c:pt idx="22">
                <c:v>-1.437616019697759</c:v>
              </c:pt>
              <c:pt idx="23">
                <c:v>-1.7709493530310922</c:v>
              </c:pt>
              <c:pt idx="24">
                <c:v>-1.6042826863644255</c:v>
              </c:pt>
              <c:pt idx="25">
                <c:v>0.22905064696890776</c:v>
              </c:pt>
              <c:pt idx="26">
                <c:v>2.5623839803022412</c:v>
              </c:pt>
              <c:pt idx="27">
                <c:v>4.2290506469689078</c:v>
              </c:pt>
              <c:pt idx="28">
                <c:v>3.0623839803022412</c:v>
              </c:pt>
              <c:pt idx="29">
                <c:v>2.8957173136355743</c:v>
              </c:pt>
              <c:pt idx="30">
                <c:v>1.8957173136355745</c:v>
              </c:pt>
              <c:pt idx="31">
                <c:v>0.89571731363557439</c:v>
              </c:pt>
              <c:pt idx="32">
                <c:v>0.89571731363557439</c:v>
              </c:pt>
              <c:pt idx="33">
                <c:v>1.062383980302241</c:v>
              </c:pt>
              <c:pt idx="34">
                <c:v>6.2383980302241092E-2</c:v>
              </c:pt>
              <c:pt idx="35">
                <c:v>-1.1042826863644255</c:v>
              </c:pt>
              <c:pt idx="36">
                <c:v>-2.7709493530310922</c:v>
              </c:pt>
              <c:pt idx="37">
                <c:v>-1.1042826863644255</c:v>
              </c:pt>
              <c:pt idx="38">
                <c:v>-0.43761601969775893</c:v>
              </c:pt>
              <c:pt idx="39">
                <c:v>0.89571731363557439</c:v>
              </c:pt>
              <c:pt idx="40">
                <c:v>1.3957173136355745</c:v>
              </c:pt>
              <c:pt idx="41">
                <c:v>2.2290506469689078</c:v>
              </c:pt>
              <c:pt idx="42">
                <c:v>5.0623839803022408</c:v>
              </c:pt>
              <c:pt idx="43">
                <c:v>7.0623839803022408</c:v>
              </c:pt>
              <c:pt idx="44">
                <c:v>8.8957173136355738</c:v>
              </c:pt>
              <c:pt idx="45">
                <c:v>7.2290506469689078</c:v>
              </c:pt>
              <c:pt idx="46">
                <c:v>5.2290506469689078</c:v>
              </c:pt>
              <c:pt idx="47">
                <c:v>3.3957173136355743</c:v>
              </c:pt>
              <c:pt idx="48">
                <c:v>2.0623839803022412</c:v>
              </c:pt>
              <c:pt idx="49">
                <c:v>4.0623839803022426</c:v>
              </c:pt>
              <c:pt idx="50">
                <c:v>5.0623839803022435</c:v>
              </c:pt>
              <c:pt idx="51">
                <c:v>3.72905064696891</c:v>
              </c:pt>
              <c:pt idx="52">
                <c:v>-1.7709493530310911</c:v>
              </c:pt>
              <c:pt idx="53">
                <c:v>-6.7709493530310922</c:v>
              </c:pt>
              <c:pt idx="54">
                <c:v>-9.6042826863644262</c:v>
              </c:pt>
              <c:pt idx="55">
                <c:v>-11.437616019697758</c:v>
              </c:pt>
              <c:pt idx="56">
                <c:v>-16.270949353031092</c:v>
              </c:pt>
              <c:pt idx="57">
                <c:v>-17.104282686364424</c:v>
              </c:pt>
              <c:pt idx="58">
                <c:v>-18.770949353031092</c:v>
              </c:pt>
              <c:pt idx="59">
                <c:v>-18.43761601969776</c:v>
              </c:pt>
              <c:pt idx="60">
                <c:v>-23.104282686364428</c:v>
              </c:pt>
              <c:pt idx="61">
                <c:v>-30.104282686364428</c:v>
              </c:pt>
              <c:pt idx="62">
                <c:v>-33.270949353031092</c:v>
              </c:pt>
              <c:pt idx="63">
                <c:v>-36.937616019697764</c:v>
              </c:pt>
              <c:pt idx="64">
                <c:v>-37.296590378672114</c:v>
              </c:pt>
              <c:pt idx="65">
                <c:v>-40.322231404313143</c:v>
              </c:pt>
              <c:pt idx="66">
                <c:v>-40.681205763287501</c:v>
              </c:pt>
              <c:pt idx="67">
                <c:v>-40.181205763287501</c:v>
              </c:pt>
              <c:pt idx="68">
                <c:v>-40.01453909662083</c:v>
              </c:pt>
              <c:pt idx="69">
                <c:v>-38.847872429954165</c:v>
              </c:pt>
              <c:pt idx="70">
                <c:v>-38.681205763287501</c:v>
              </c:pt>
              <c:pt idx="71">
                <c:v>-37.181205763287501</c:v>
              </c:pt>
              <c:pt idx="72">
                <c:v>-37.347872429954165</c:v>
              </c:pt>
              <c:pt idx="73">
                <c:v>-36.181205763287501</c:v>
              </c:pt>
              <c:pt idx="74">
                <c:v>-35.847872429954165</c:v>
              </c:pt>
              <c:pt idx="75">
                <c:v>-34.181205763287501</c:v>
              </c:pt>
              <c:pt idx="76">
                <c:v>-33.847872429954165</c:v>
              </c:pt>
              <c:pt idx="77">
                <c:v>-32.847872429954165</c:v>
              </c:pt>
              <c:pt idx="78">
                <c:v>-32.681205763287501</c:v>
              </c:pt>
              <c:pt idx="79">
                <c:v>-31.847872429954165</c:v>
              </c:pt>
              <c:pt idx="80">
                <c:v>-31.347872429954169</c:v>
              </c:pt>
              <c:pt idx="81">
                <c:v>-31.181205763287505</c:v>
              </c:pt>
              <c:pt idx="82">
                <c:v>-30.847872429954169</c:v>
              </c:pt>
              <c:pt idx="83">
                <c:v>-30.681205763287505</c:v>
              </c:pt>
              <c:pt idx="84">
                <c:v>-31.181205763287505</c:v>
              </c:pt>
              <c:pt idx="85">
                <c:v>-31.014539096620833</c:v>
              </c:pt>
              <c:pt idx="86">
                <c:v>-30.847872429954165</c:v>
              </c:pt>
              <c:pt idx="87">
                <c:v>-29.014539096620837</c:v>
              </c:pt>
              <c:pt idx="88">
                <c:v>-28.681205763287505</c:v>
              </c:pt>
              <c:pt idx="89">
                <c:v>-28.347872429954169</c:v>
              </c:pt>
              <c:pt idx="90">
                <c:v>-27.347872429954169</c:v>
              </c:pt>
              <c:pt idx="91">
                <c:v>-26.847872429954169</c:v>
              </c:pt>
              <c:pt idx="92">
                <c:v>-26.347872429954169</c:v>
              </c:pt>
              <c:pt idx="93">
                <c:v>-26.347872429954169</c:v>
              </c:pt>
              <c:pt idx="94">
                <c:v>-26.514539096620837</c:v>
              </c:pt>
              <c:pt idx="95">
                <c:v>-28.014539096620837</c:v>
              </c:pt>
              <c:pt idx="96">
                <c:v>-30.014539096620837</c:v>
              </c:pt>
              <c:pt idx="97">
                <c:v>-31.847872429954169</c:v>
              </c:pt>
              <c:pt idx="98">
                <c:v>-32.51453909662083</c:v>
              </c:pt>
              <c:pt idx="99">
                <c:v>-33.347872429954165</c:v>
              </c:pt>
              <c:pt idx="100">
                <c:v>-33.01453909662083</c:v>
              </c:pt>
              <c:pt idx="101">
                <c:v>-32.347872429954165</c:v>
              </c:pt>
              <c:pt idx="102">
                <c:v>-32.181205763287501</c:v>
              </c:pt>
              <c:pt idx="103">
                <c:v>-33.01453909662083</c:v>
              </c:pt>
              <c:pt idx="104">
                <c:v>-34.01453909662083</c:v>
              </c:pt>
              <c:pt idx="105">
                <c:v>-34.51453909662083</c:v>
              </c:pt>
              <c:pt idx="106">
                <c:v>-34.181205763287501</c:v>
              </c:pt>
              <c:pt idx="107">
                <c:v>-34.01453909662083</c:v>
              </c:pt>
              <c:pt idx="108">
                <c:v>-34.51453909662083</c:v>
              </c:pt>
              <c:pt idx="109">
                <c:v>-34.181205763287501</c:v>
              </c:pt>
              <c:pt idx="110">
                <c:v>-35.01453909662083</c:v>
              </c:pt>
              <c:pt idx="111">
                <c:v>-33.01453909662083</c:v>
              </c:pt>
              <c:pt idx="112">
                <c:v>-33.01453909662083</c:v>
              </c:pt>
              <c:pt idx="113">
                <c:v>-30.181205763287497</c:v>
              </c:pt>
              <c:pt idx="114">
                <c:v>-29.681205763287497</c:v>
              </c:pt>
              <c:pt idx="115">
                <c:v>-27.347872429954169</c:v>
              </c:pt>
              <c:pt idx="116">
                <c:v>-27.014539096620837</c:v>
              </c:pt>
              <c:pt idx="117">
                <c:v>-27.014539096620837</c:v>
              </c:pt>
              <c:pt idx="118">
                <c:v>-25.847872429954169</c:v>
              </c:pt>
              <c:pt idx="119">
                <c:v>-25.014539096620837</c:v>
              </c:pt>
              <c:pt idx="120">
                <c:v>-24.681205763287505</c:v>
              </c:pt>
              <c:pt idx="121">
                <c:v>-27.681205763287505</c:v>
              </c:pt>
              <c:pt idx="122">
                <c:v>-29.014539096620837</c:v>
              </c:pt>
              <c:pt idx="123">
                <c:v>-28.681205763287505</c:v>
              </c:pt>
              <c:pt idx="124">
                <c:v>-26.681205763287505</c:v>
              </c:pt>
              <c:pt idx="125">
                <c:v>-24.347872429954169</c:v>
              </c:pt>
              <c:pt idx="126">
                <c:v>-23.014539096620837</c:v>
              </c:pt>
              <c:pt idx="127">
                <c:v>-22.181205763287505</c:v>
              </c:pt>
              <c:pt idx="128">
                <c:v>-22.847872429954169</c:v>
              </c:pt>
              <c:pt idx="129">
                <c:v>-24.014539096620837</c:v>
              </c:pt>
              <c:pt idx="130">
                <c:v>-25.514539096620837</c:v>
              </c:pt>
              <c:pt idx="131">
                <c:v>-26.847872429954169</c:v>
              </c:pt>
              <c:pt idx="132">
                <c:v>-28.014539096620837</c:v>
              </c:pt>
              <c:pt idx="133">
                <c:v>-30.014539096620837</c:v>
              </c:pt>
              <c:pt idx="134">
                <c:v>-32.51453909662083</c:v>
              </c:pt>
              <c:pt idx="135">
                <c:v>-34.347872429954165</c:v>
              </c:pt>
              <c:pt idx="136">
                <c:v>-34.847872429954165</c:v>
              </c:pt>
              <c:pt idx="137">
                <c:v>-34.847872429954165</c:v>
              </c:pt>
              <c:pt idx="138">
                <c:v>-35.51453909662083</c:v>
              </c:pt>
              <c:pt idx="139">
                <c:v>-32.832392020015277</c:v>
              </c:pt>
              <c:pt idx="140">
                <c:v>-29.859374053059721</c:v>
              </c:pt>
              <c:pt idx="141">
                <c:v>-28.189765330720832</c:v>
              </c:pt>
              <c:pt idx="142">
                <c:v>-28.134301978704162</c:v>
              </c:pt>
              <c:pt idx="143">
                <c:v>-29.888776833820831</c:v>
              </c:pt>
              <c:pt idx="144">
                <c:v>-29.565700357787495</c:v>
              </c:pt>
              <c:pt idx="145">
                <c:v>-31.220525436837494</c:v>
              </c:pt>
              <c:pt idx="146">
                <c:v>-32.201267633870835</c:v>
              </c:pt>
              <c:pt idx="147">
                <c:v>-34.572118402037496</c:v>
              </c:pt>
              <c:pt idx="148">
                <c:v>-35.892350599620833</c:v>
              </c:pt>
              <c:pt idx="149">
                <c:v>-36.725395454987499</c:v>
              </c:pt>
              <c:pt idx="150">
                <c:v>-36.730572295937499</c:v>
              </c:pt>
              <c:pt idx="151">
                <c:v>-37.043380008787501</c:v>
              </c:pt>
              <c:pt idx="152">
                <c:v>-36.247597519670833</c:v>
              </c:pt>
              <c:pt idx="153">
                <c:v>-35.444426383787494</c:v>
              </c:pt>
              <c:pt idx="154">
                <c:v>-35.960941114204161</c:v>
              </c:pt>
              <c:pt idx="155">
                <c:v>-36.623053732287502</c:v>
              </c:pt>
              <c:pt idx="156">
                <c:v>-38.901062925637497</c:v>
              </c:pt>
              <c:pt idx="157">
                <c:v>-40.071574313104172</c:v>
              </c:pt>
              <c:pt idx="158">
                <c:v>-42.268823956804169</c:v>
              </c:pt>
              <c:pt idx="159">
                <c:v>-43.460008288954164</c:v>
              </c:pt>
              <c:pt idx="160">
                <c:v>-45.301697684004161</c:v>
              </c:pt>
              <c:pt idx="161">
                <c:v>-46.303977421487502</c:v>
              </c:pt>
              <c:pt idx="162">
                <c:v>-47.193141618154165</c:v>
              </c:pt>
              <c:pt idx="163">
                <c:v>-47.89378518525416</c:v>
              </c:pt>
              <c:pt idx="164">
                <c:v>-49.310930825420826</c:v>
              </c:pt>
              <c:pt idx="165">
                <c:v>-50.027864638004161</c:v>
              </c:pt>
              <c:pt idx="166">
                <c:v>-51.987220484670821</c:v>
              </c:pt>
              <c:pt idx="167">
                <c:v>-54.368376469670828</c:v>
              </c:pt>
              <c:pt idx="168">
                <c:v>-57.388661653087503</c:v>
              </c:pt>
              <c:pt idx="169">
                <c:v>-60.078456353637499</c:v>
              </c:pt>
              <c:pt idx="170">
                <c:v>-61.773982763837502</c:v>
              </c:pt>
              <c:pt idx="171">
                <c:v>-63.704899723170833</c:v>
              </c:pt>
              <c:pt idx="172">
                <c:v>-64.758605133487507</c:v>
              </c:pt>
              <c:pt idx="173">
                <c:v>-65.448650660804162</c:v>
              </c:pt>
              <c:pt idx="174">
                <c:v>-65.670978349737496</c:v>
              </c:pt>
              <c:pt idx="175">
                <c:v>-65.957685511070835</c:v>
              </c:pt>
              <c:pt idx="176">
                <c:v>-66.17802317615417</c:v>
              </c:pt>
              <c:pt idx="177">
                <c:v>-66.184866257920831</c:v>
              </c:pt>
              <c:pt idx="178">
                <c:v>-64.928742424470826</c:v>
              </c:pt>
              <c:pt idx="179">
                <c:v>-65.481358868387503</c:v>
              </c:pt>
              <c:pt idx="180">
                <c:v>-66.820873757854159</c:v>
              </c:pt>
              <c:pt idx="181">
                <c:v>-68.084757614154171</c:v>
              </c:pt>
              <c:pt idx="182">
                <c:v>-67.252075337720839</c:v>
              </c:pt>
              <c:pt idx="183">
                <c:v>-65.796376934404165</c:v>
              </c:pt>
              <c:pt idx="184">
                <c:v>-63.957753992687508</c:v>
              </c:pt>
              <c:pt idx="185">
                <c:v>-62.343863546520829</c:v>
              </c:pt>
              <c:pt idx="186">
                <c:v>-59.987492479637496</c:v>
              </c:pt>
              <c:pt idx="187">
                <c:v>-58.714727341820833</c:v>
              </c:pt>
              <c:pt idx="188">
                <c:v>-56.959686244804175</c:v>
              </c:pt>
              <c:pt idx="189">
                <c:v>-56.255727267304167</c:v>
              </c:pt>
              <c:pt idx="190">
                <c:v>-53.0551513995375</c:v>
              </c:pt>
              <c:pt idx="191">
                <c:v>-50.684638788487497</c:v>
              </c:pt>
              <c:pt idx="192">
                <c:v>-47.727719587120838</c:v>
              </c:pt>
              <c:pt idx="193">
                <c:v>-46.70264429692083</c:v>
              </c:pt>
              <c:pt idx="194">
                <c:v>-46.554121737104168</c:v>
              </c:pt>
              <c:pt idx="195">
                <c:v>-45.40375141525417</c:v>
              </c:pt>
              <c:pt idx="196">
                <c:v>-44.537570609770832</c:v>
              </c:pt>
              <c:pt idx="197">
                <c:v>-43.507502000737496</c:v>
              </c:pt>
              <c:pt idx="198">
                <c:v>-44.047154990637495</c:v>
              </c:pt>
            </c:numLit>
          </c:val>
          <c:smooth val="0"/>
          <c:extLst>
            <c:ext xmlns:c16="http://schemas.microsoft.com/office/drawing/2014/chart" uri="{C3380CC4-5D6E-409C-BE32-E72D297353CC}">
              <c16:uniqueId val="{00000001-88D3-4B09-8506-1221F4846C40}"/>
            </c:ext>
          </c:extLst>
        </c:ser>
        <c:ser>
          <c:idx val="1"/>
          <c:order val="1"/>
          <c:tx>
            <c:v>industria</c:v>
          </c:tx>
          <c:spPr>
            <a:ln w="25400">
              <a:solidFill>
                <a:schemeClr val="tx2"/>
              </a:solidFill>
              <a:prstDash val="solid"/>
            </a:ln>
          </c:spPr>
          <c:marker>
            <c:symbol val="none"/>
          </c:marker>
          <c:dLbls>
            <c:dLbl>
              <c:idx val="3"/>
              <c:layout>
                <c:manualLayout>
                  <c:x val="0.56371460963829223"/>
                  <c:y val="0.25520277707222083"/>
                </c:manualLayout>
              </c:layout>
              <c:tx>
                <c:rich>
                  <a:bodyPr/>
                  <a:lstStyle/>
                  <a:p>
                    <a:pPr>
                      <a:defRPr sz="700" b="1" i="0" u="none" strike="noStrike" baseline="0">
                        <a:solidFill>
                          <a:schemeClr val="tx1">
                            <a:lumMod val="50000"/>
                            <a:lumOff val="50000"/>
                          </a:schemeClr>
                        </a:solidFill>
                        <a:latin typeface="Arial"/>
                        <a:ea typeface="Arial"/>
                        <a:cs typeface="Arial"/>
                      </a:defRPr>
                    </a:pPr>
                    <a:r>
                      <a:rPr lang="en-US" baseline="0">
                        <a:solidFill>
                          <a:schemeClr val="tx1">
                            <a:lumMod val="50000"/>
                            <a:lumOff val="50000"/>
                          </a:schemeClr>
                        </a:solidFill>
                      </a:rPr>
                      <a:t>c</a:t>
                    </a:r>
                    <a:r>
                      <a:rPr lang="en-US">
                        <a:solidFill>
                          <a:schemeClr val="tx1">
                            <a:lumMod val="50000"/>
                            <a:lumOff val="50000"/>
                          </a:schemeClr>
                        </a:solidFill>
                      </a:rPr>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D3-4B09-8506-1221F4846C40}"/>
                </c:ext>
              </c:extLst>
            </c:dLbl>
            <c:spPr>
              <a:noFill/>
              <a:ln>
                <a:noFill/>
              </a:ln>
              <a:effectLst/>
            </c:spPr>
            <c:txPr>
              <a:bodyPr/>
              <a:lstStyle/>
              <a:p>
                <a:pPr>
                  <a:defRPr baseline="0">
                    <a:solidFill>
                      <a:schemeClr val="tx1">
                        <a:lumMod val="50000"/>
                        <a:lumOff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1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200">
                <c:v> </c:v>
              </c:pt>
              <c:pt idx="201">
                <c:v> </c:v>
              </c:pt>
              <c:pt idx="202">
                <c:v> </c:v>
              </c:pt>
              <c:pt idx="203">
                <c:v> </c:v>
              </c:pt>
              <c:pt idx="204">
                <c:v> </c:v>
              </c:pt>
              <c:pt idx="205">
                <c:v> </c:v>
              </c:pt>
              <c:pt idx="206">
                <c:v> </c:v>
              </c:pt>
              <c:pt idx="207">
                <c:v> </c:v>
              </c:pt>
              <c:pt idx="208">
                <c:v> </c:v>
              </c:pt>
              <c:pt idx="209">
                <c:v> </c:v>
              </c:pt>
            </c:strLit>
          </c:cat>
          <c:val>
            <c:numLit>
              <c:formatCode>0.0</c:formatCode>
              <c:ptCount val="199"/>
              <c:pt idx="0">
                <c:v>-10.582443561142945</c:v>
              </c:pt>
              <c:pt idx="1">
                <c:v>-11.502436885339527</c:v>
              </c:pt>
              <c:pt idx="2">
                <c:v>-13.480197864647218</c:v>
              </c:pt>
              <c:pt idx="3">
                <c:v>-15.154053909313882</c:v>
              </c:pt>
              <c:pt idx="4">
                <c:v>-15.426051311202775</c:v>
              </c:pt>
              <c:pt idx="5">
                <c:v>-13.504555531980552</c:v>
              </c:pt>
              <c:pt idx="6">
                <c:v>-10.880313213647218</c:v>
              </c:pt>
              <c:pt idx="7">
                <c:v>-9.1653934428694388</c:v>
              </c:pt>
              <c:pt idx="8">
                <c:v>-8.3868532488694392</c:v>
              </c:pt>
              <c:pt idx="9">
                <c:v>-8.7265983355361065</c:v>
              </c:pt>
              <c:pt idx="10">
                <c:v>-9.82008279975833</c:v>
              </c:pt>
              <c:pt idx="11">
                <c:v>-9.5960823853138866</c:v>
              </c:pt>
              <c:pt idx="12">
                <c:v>-8.1944408433138847</c:v>
              </c:pt>
              <c:pt idx="13">
                <c:v>-6.9791333542027729</c:v>
              </c:pt>
              <c:pt idx="14">
                <c:v>-7.0026323817583283</c:v>
              </c:pt>
              <c:pt idx="15">
                <c:v>-7.4162467486472172</c:v>
              </c:pt>
              <c:pt idx="16">
                <c:v>-6.5748751686472175</c:v>
              </c:pt>
              <c:pt idx="17">
                <c:v>-4.9797921069805513</c:v>
              </c:pt>
              <c:pt idx="18">
                <c:v>-3.4689633569805522</c:v>
              </c:pt>
              <c:pt idx="19">
                <c:v>-1.7231923497583306</c:v>
              </c:pt>
              <c:pt idx="20">
                <c:v>-2.3145165505361081</c:v>
              </c:pt>
              <c:pt idx="21">
                <c:v>-3.2669019510916626</c:v>
              </c:pt>
              <c:pt idx="22">
                <c:v>-4.499787034536106</c:v>
              </c:pt>
              <c:pt idx="23">
                <c:v>-5.599071447313885</c:v>
              </c:pt>
              <c:pt idx="24">
                <c:v>-5.472389900869441</c:v>
              </c:pt>
              <c:pt idx="25">
                <c:v>-6.8389662192027743</c:v>
              </c:pt>
              <c:pt idx="26">
                <c:v>-6.9443778535361069</c:v>
              </c:pt>
              <c:pt idx="27">
                <c:v>-6.1390095223138843</c:v>
              </c:pt>
              <c:pt idx="28">
                <c:v>-5.8247469412027728</c:v>
              </c:pt>
              <c:pt idx="29">
                <c:v>-6.2449232580916627</c:v>
              </c:pt>
              <c:pt idx="30">
                <c:v>-8.7105453235361079</c:v>
              </c:pt>
              <c:pt idx="31">
                <c:v>-8.2045962443138851</c:v>
              </c:pt>
              <c:pt idx="32">
                <c:v>-6.7876600272027732</c:v>
              </c:pt>
              <c:pt idx="33">
                <c:v>-4.1068095244249951</c:v>
              </c:pt>
              <c:pt idx="34">
                <c:v>-3.2378413024249952</c:v>
              </c:pt>
              <c:pt idx="35">
                <c:v>-3.4267751492027725</c:v>
              </c:pt>
              <c:pt idx="36">
                <c:v>-4.3157009517583278</c:v>
              </c:pt>
              <c:pt idx="37">
                <c:v>-4.7888894119805512</c:v>
              </c:pt>
              <c:pt idx="38">
                <c:v>-5.5021879752027729</c:v>
              </c:pt>
              <c:pt idx="39">
                <c:v>-6.1349952490916628</c:v>
              </c:pt>
              <c:pt idx="40">
                <c:v>-6.4420442415361068</c:v>
              </c:pt>
              <c:pt idx="41">
                <c:v>-5.260401812869441</c:v>
              </c:pt>
              <c:pt idx="42">
                <c:v>-3.3577582046472187</c:v>
              </c:pt>
              <c:pt idx="43">
                <c:v>-2.2451050818694411</c:v>
              </c:pt>
              <c:pt idx="44">
                <c:v>-1.2903666483138856</c:v>
              </c:pt>
              <c:pt idx="45">
                <c:v>-1.9483246188694405</c:v>
              </c:pt>
              <c:pt idx="46">
                <c:v>-0.88608479942499663</c:v>
              </c:pt>
              <c:pt idx="47">
                <c:v>-1.2352081903138847</c:v>
              </c:pt>
              <c:pt idx="48">
                <c:v>-6.2881122091663341E-2</c:v>
              </c:pt>
              <c:pt idx="49">
                <c:v>0.65894830835278106</c:v>
              </c:pt>
              <c:pt idx="50">
                <c:v>2.0711473574638912</c:v>
              </c:pt>
              <c:pt idx="51">
                <c:v>2.5590426674638915</c:v>
              </c:pt>
              <c:pt idx="52">
                <c:v>2.5237656369083354</c:v>
              </c:pt>
              <c:pt idx="53">
                <c:v>2.7925293499083357</c:v>
              </c:pt>
              <c:pt idx="54">
                <c:v>2.0743769855750025</c:v>
              </c:pt>
              <c:pt idx="55">
                <c:v>1.9710803605750027</c:v>
              </c:pt>
              <c:pt idx="56">
                <c:v>2.3857336917972245</c:v>
              </c:pt>
              <c:pt idx="57">
                <c:v>2.8585278663527802</c:v>
              </c:pt>
              <c:pt idx="58">
                <c:v>3.397663078019447</c:v>
              </c:pt>
              <c:pt idx="59">
                <c:v>3.152629921908336</c:v>
              </c:pt>
              <c:pt idx="60">
                <c:v>3.4483620461305584</c:v>
              </c:pt>
              <c:pt idx="61">
                <c:v>2.9871129864638912</c:v>
              </c:pt>
              <c:pt idx="62">
                <c:v>2.0740500876861137</c:v>
              </c:pt>
              <c:pt idx="63">
                <c:v>0.80361853890833557</c:v>
              </c:pt>
              <c:pt idx="64">
                <c:v>-1.9593154187583302</c:v>
              </c:pt>
              <c:pt idx="65">
                <c:v>-4.0423383758694413</c:v>
              </c:pt>
              <c:pt idx="66">
                <c:v>-4.8245712347583298</c:v>
              </c:pt>
              <c:pt idx="67">
                <c:v>-3.2783321124249962</c:v>
              </c:pt>
              <c:pt idx="68">
                <c:v>-4.1790601940916625</c:v>
              </c:pt>
              <c:pt idx="69">
                <c:v>-9.3373915587583287</c:v>
              </c:pt>
              <c:pt idx="70">
                <c:v>-16.539812313313885</c:v>
              </c:pt>
              <c:pt idx="71">
                <c:v>-23.452351751424999</c:v>
              </c:pt>
              <c:pt idx="72">
                <c:v>-27.36389973564722</c:v>
              </c:pt>
              <c:pt idx="73">
                <c:v>-30.541496514202773</c:v>
              </c:pt>
              <c:pt idx="74">
                <c:v>-29.551343342424996</c:v>
              </c:pt>
              <c:pt idx="75">
                <c:v>-30.172520173758329</c:v>
              </c:pt>
              <c:pt idx="76">
                <c:v>-28.076098761650922</c:v>
              </c:pt>
              <c:pt idx="77">
                <c:v>-27.617908445543517</c:v>
              </c:pt>
              <c:pt idx="78">
                <c:v>-24.288647556947222</c:v>
              </c:pt>
              <c:pt idx="79">
                <c:v>-21.379325033291668</c:v>
              </c:pt>
              <c:pt idx="80">
                <c:v>-17.023867264525002</c:v>
              </c:pt>
              <c:pt idx="81">
                <c:v>-14.337176757013887</c:v>
              </c:pt>
              <c:pt idx="82">
                <c:v>-13.06346712043611</c:v>
              </c:pt>
              <c:pt idx="83">
                <c:v>-13.948600125191666</c:v>
              </c:pt>
              <c:pt idx="84">
                <c:v>-13.702420836947221</c:v>
              </c:pt>
              <c:pt idx="85">
                <c:v>-13.261546773780557</c:v>
              </c:pt>
              <c:pt idx="86">
                <c:v>-12.29324810220278</c:v>
              </c:pt>
              <c:pt idx="87">
                <c:v>-11.328019343791668</c:v>
              </c:pt>
              <c:pt idx="88">
                <c:v>-11.178462924213891</c:v>
              </c:pt>
              <c:pt idx="89">
                <c:v>-11.380258484702779</c:v>
              </c:pt>
              <c:pt idx="90">
                <c:v>-10.817108117447225</c:v>
              </c:pt>
              <c:pt idx="91">
                <c:v>-9.2604924388472227</c:v>
              </c:pt>
              <c:pt idx="92">
                <c:v>-6.6528367560250006</c:v>
              </c:pt>
              <c:pt idx="93">
                <c:v>-6.6572159960583344</c:v>
              </c:pt>
              <c:pt idx="94">
                <c:v>-6.9070432678916687</c:v>
              </c:pt>
              <c:pt idx="95">
                <c:v>-8.6639412338472237</c:v>
              </c:pt>
              <c:pt idx="96">
                <c:v>-8.2536657407805567</c:v>
              </c:pt>
              <c:pt idx="97">
                <c:v>-7.8392417745472232</c:v>
              </c:pt>
              <c:pt idx="98">
                <c:v>-8.5420707208805577</c:v>
              </c:pt>
              <c:pt idx="99">
                <c:v>-9.3036982756694471</c:v>
              </c:pt>
              <c:pt idx="100">
                <c:v>-11.584913710980558</c:v>
              </c:pt>
              <c:pt idx="101">
                <c:v>-12.811236885058335</c:v>
              </c:pt>
              <c:pt idx="102">
                <c:v>-12.060919150969445</c:v>
              </c:pt>
              <c:pt idx="103">
                <c:v>-12.490712985336112</c:v>
              </c:pt>
              <c:pt idx="104">
                <c:v>-13.721797837747223</c:v>
              </c:pt>
              <c:pt idx="105">
                <c:v>-16.140076583491666</c:v>
              </c:pt>
              <c:pt idx="106">
                <c:v>-17.407773732358336</c:v>
              </c:pt>
              <c:pt idx="107">
                <c:v>-18.234355503258335</c:v>
              </c:pt>
              <c:pt idx="108">
                <c:v>-19.811038849602777</c:v>
              </c:pt>
              <c:pt idx="109">
                <c:v>-20.215609678469445</c:v>
              </c:pt>
              <c:pt idx="110">
                <c:v>-19.245198384991667</c:v>
              </c:pt>
              <c:pt idx="111">
                <c:v>-18.387555574180556</c:v>
              </c:pt>
              <c:pt idx="112">
                <c:v>-18.641575147069446</c:v>
              </c:pt>
              <c:pt idx="113">
                <c:v>-18.339470550825002</c:v>
              </c:pt>
              <c:pt idx="114">
                <c:v>-18.494606655791667</c:v>
              </c:pt>
              <c:pt idx="115">
                <c:v>-16.216945936436115</c:v>
              </c:pt>
              <c:pt idx="116">
                <c:v>-16.03965034200278</c:v>
              </c:pt>
              <c:pt idx="117">
                <c:v>-16.352054003858335</c:v>
              </c:pt>
              <c:pt idx="118">
                <c:v>-18.301071316869443</c:v>
              </c:pt>
              <c:pt idx="119">
                <c:v>-17.984897026225003</c:v>
              </c:pt>
              <c:pt idx="120">
                <c:v>-17.782567087058336</c:v>
              </c:pt>
              <c:pt idx="121">
                <c:v>-16.859140166180556</c:v>
              </c:pt>
              <c:pt idx="122">
                <c:v>-16.63058201861389</c:v>
              </c:pt>
              <c:pt idx="123">
                <c:v>-16.049404846836111</c:v>
              </c:pt>
              <c:pt idx="124">
                <c:v>-15.172198511525002</c:v>
              </c:pt>
              <c:pt idx="125">
                <c:v>-14.852643078025002</c:v>
              </c:pt>
              <c:pt idx="126">
                <c:v>-13.690998956469445</c:v>
              </c:pt>
              <c:pt idx="127">
                <c:v>-11.919099807136112</c:v>
              </c:pt>
              <c:pt idx="128">
                <c:v>-9.9357615048694452</c:v>
              </c:pt>
              <c:pt idx="129">
                <c:v>-8.9384678406805573</c:v>
              </c:pt>
              <c:pt idx="130">
                <c:v>-8.7060862316583343</c:v>
              </c:pt>
              <c:pt idx="131">
                <c:v>-7.8730123772027776</c:v>
              </c:pt>
              <c:pt idx="132">
                <c:v>-6.6023223233138886</c:v>
              </c:pt>
              <c:pt idx="133">
                <c:v>-6.3508357496138892</c:v>
              </c:pt>
              <c:pt idx="134">
                <c:v>-6.1204149952694458</c:v>
              </c:pt>
              <c:pt idx="135">
                <c:v>-5.8336837376694461</c:v>
              </c:pt>
              <c:pt idx="136">
                <c:v>-5.49844622821389</c:v>
              </c:pt>
              <c:pt idx="137">
                <c:v>-6.2275637456916684</c:v>
              </c:pt>
              <c:pt idx="138">
                <c:v>-6.093581773947224</c:v>
              </c:pt>
              <c:pt idx="139">
                <c:v>-5.1962988727916679</c:v>
              </c:pt>
              <c:pt idx="140">
                <c:v>-3.9494135857250008</c:v>
              </c:pt>
              <c:pt idx="141">
                <c:v>-3.7704354425694451</c:v>
              </c:pt>
              <c:pt idx="142">
                <c:v>-3.9126377427583336</c:v>
              </c:pt>
              <c:pt idx="143">
                <c:v>-3.8239393997916671</c:v>
              </c:pt>
              <c:pt idx="144">
                <c:v>-3.9785192681805555</c:v>
              </c:pt>
              <c:pt idx="145">
                <c:v>-3.824392669991667</c:v>
              </c:pt>
              <c:pt idx="146">
                <c:v>-3.2444361027250004</c:v>
              </c:pt>
              <c:pt idx="147">
                <c:v>-1.678292372691667</c:v>
              </c:pt>
              <c:pt idx="148">
                <c:v>-0.31708202799444468</c:v>
              </c:pt>
              <c:pt idx="149">
                <c:v>-0.10797692476388887</c:v>
              </c:pt>
              <c:pt idx="150">
                <c:v>0.19870233587777797</c:v>
              </c:pt>
              <c:pt idx="151">
                <c:v>-0.15487551484444448</c:v>
              </c:pt>
              <c:pt idx="152">
                <c:v>-8.7513736733333292E-2</c:v>
              </c:pt>
              <c:pt idx="153">
                <c:v>-1.0210075146777777</c:v>
              </c:pt>
              <c:pt idx="154">
                <c:v>-1.6414522459222223</c:v>
              </c:pt>
              <c:pt idx="155">
                <c:v>-2.0535591696222224</c:v>
              </c:pt>
              <c:pt idx="156">
                <c:v>-1.4793292327555558</c:v>
              </c:pt>
              <c:pt idx="157">
                <c:v>-1.0514748555333333</c:v>
              </c:pt>
              <c:pt idx="158">
                <c:v>-1.1360100607666668</c:v>
              </c:pt>
              <c:pt idx="159">
                <c:v>-1.6424945440222221</c:v>
              </c:pt>
              <c:pt idx="160">
                <c:v>-1.6339932256222223</c:v>
              </c:pt>
              <c:pt idx="161">
                <c:v>-1.1089250596333331</c:v>
              </c:pt>
              <c:pt idx="162">
                <c:v>-0.88703394697777782</c:v>
              </c:pt>
              <c:pt idx="163">
                <c:v>-1.0847915402111112</c:v>
              </c:pt>
              <c:pt idx="164">
                <c:v>-1.0919192782111111</c:v>
              </c:pt>
              <c:pt idx="165">
                <c:v>-0.68768372051111137</c:v>
              </c:pt>
              <c:pt idx="166">
                <c:v>5.8177156544444296E-2</c:v>
              </c:pt>
              <c:pt idx="167">
                <c:v>0.66917654307777763</c:v>
              </c:pt>
              <c:pt idx="168">
                <c:v>1.1069765146111112</c:v>
              </c:pt>
              <c:pt idx="169">
                <c:v>1.2896683886666667</c:v>
              </c:pt>
              <c:pt idx="170">
                <c:v>1.4765417287777778</c:v>
              </c:pt>
              <c:pt idx="171">
                <c:v>2.2980175812444439</c:v>
              </c:pt>
              <c:pt idx="172">
                <c:v>2.5048698205333331</c:v>
              </c:pt>
              <c:pt idx="173">
                <c:v>2.8241911450555555</c:v>
              </c:pt>
              <c:pt idx="174">
                <c:v>1.9713261756555556</c:v>
              </c:pt>
              <c:pt idx="175">
                <c:v>1.6129060663000001</c:v>
              </c:pt>
              <c:pt idx="176">
                <c:v>1.5977147080777776</c:v>
              </c:pt>
              <c:pt idx="177">
                <c:v>2.323700306633333</c:v>
              </c:pt>
              <c:pt idx="178">
                <c:v>2.8696720425333329</c:v>
              </c:pt>
              <c:pt idx="179">
                <c:v>3.3912981719555559</c:v>
              </c:pt>
              <c:pt idx="180">
                <c:v>3.1750410730777783</c:v>
              </c:pt>
              <c:pt idx="181">
                <c:v>2.9316468716777777</c:v>
              </c:pt>
              <c:pt idx="182">
                <c:v>2.2058034148444445</c:v>
              </c:pt>
              <c:pt idx="183">
                <c:v>1.3340175085444443</c:v>
              </c:pt>
              <c:pt idx="184">
                <c:v>0.67915412652222218</c:v>
              </c:pt>
              <c:pt idx="185">
                <c:v>0.18943760514444433</c:v>
              </c:pt>
              <c:pt idx="186">
                <c:v>0.26562005401111088</c:v>
              </c:pt>
              <c:pt idx="187">
                <c:v>0.80780196857777753</c:v>
              </c:pt>
              <c:pt idx="188">
                <c:v>0.18449300158888882</c:v>
              </c:pt>
              <c:pt idx="189">
                <c:v>-0.46166046376666653</c:v>
              </c:pt>
              <c:pt idx="190">
                <c:v>-1.1817290355444443</c:v>
              </c:pt>
              <c:pt idx="191">
                <c:v>-0.77051726721111091</c:v>
              </c:pt>
              <c:pt idx="192">
                <c:v>-1.0048560179999999</c:v>
              </c:pt>
              <c:pt idx="193">
                <c:v>-1.2307554038777779</c:v>
              </c:pt>
              <c:pt idx="194">
                <c:v>-2.0727102695999999</c:v>
              </c:pt>
              <c:pt idx="195">
                <c:v>-2.8730736150555551</c:v>
              </c:pt>
              <c:pt idx="196">
                <c:v>-3.6989288799444444</c:v>
              </c:pt>
              <c:pt idx="197">
                <c:v>-3.3867773271999995</c:v>
              </c:pt>
              <c:pt idx="198">
                <c:v>-3.6640132181444449</c:v>
              </c:pt>
            </c:numLit>
          </c:val>
          <c:smooth val="0"/>
          <c:extLst>
            <c:ext xmlns:c16="http://schemas.microsoft.com/office/drawing/2014/chart" uri="{C3380CC4-5D6E-409C-BE32-E72D297353CC}">
              <c16:uniqueId val="{00000003-88D3-4B09-8506-1221F4846C40}"/>
            </c:ext>
          </c:extLst>
        </c:ser>
        <c:ser>
          <c:idx val="2"/>
          <c:order val="2"/>
          <c:tx>
            <c:v>comercio</c:v>
          </c:tx>
          <c:spPr>
            <a:ln w="38100">
              <a:solidFill>
                <a:schemeClr val="accent2"/>
              </a:solidFill>
              <a:prstDash val="solid"/>
            </a:ln>
          </c:spPr>
          <c:marker>
            <c:symbol val="none"/>
          </c:marker>
          <c:dLbls>
            <c:dLbl>
              <c:idx val="21"/>
              <c:layout>
                <c:manualLayout>
                  <c:x val="7.0418860364347587E-3"/>
                  <c:y val="8.6289052578105152E-2"/>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D3-4B09-8506-1221F4846C40}"/>
                </c:ext>
              </c:extLst>
            </c:dLbl>
            <c:spPr>
              <a:noFill/>
              <a:ln>
                <a:noFill/>
              </a:ln>
              <a:effectLst/>
            </c:spPr>
            <c:txPr>
              <a:bodyPr/>
              <a:lstStyle/>
              <a:p>
                <a:pPr>
                  <a:defRPr baseline="0">
                    <a:solidFill>
                      <a:schemeClr val="accent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1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200">
                <c:v> </c:v>
              </c:pt>
              <c:pt idx="201">
                <c:v> </c:v>
              </c:pt>
              <c:pt idx="202">
                <c:v> </c:v>
              </c:pt>
              <c:pt idx="203">
                <c:v> </c:v>
              </c:pt>
              <c:pt idx="204">
                <c:v> </c:v>
              </c:pt>
              <c:pt idx="205">
                <c:v> </c:v>
              </c:pt>
              <c:pt idx="206">
                <c:v> </c:v>
              </c:pt>
              <c:pt idx="207">
                <c:v> </c:v>
              </c:pt>
              <c:pt idx="208">
                <c:v> </c:v>
              </c:pt>
              <c:pt idx="209">
                <c:v> </c:v>
              </c:pt>
            </c:strLit>
          </c:cat>
          <c:val>
            <c:numLit>
              <c:formatCode>0.0</c:formatCode>
              <c:ptCount val="199"/>
              <c:pt idx="0">
                <c:v>-12.833465350425215</c:v>
              </c:pt>
              <c:pt idx="1">
                <c:v>-11.554316857792736</c:v>
              </c:pt>
              <c:pt idx="2">
                <c:v>-12.010482028049147</c:v>
              </c:pt>
              <c:pt idx="3">
                <c:v>-12.077331329083334</c:v>
              </c:pt>
              <c:pt idx="4">
                <c:v>-13.178865449305556</c:v>
              </c:pt>
              <c:pt idx="5">
                <c:v>-12.796431457083335</c:v>
              </c:pt>
              <c:pt idx="6">
                <c:v>-12.272797078416668</c:v>
              </c:pt>
              <c:pt idx="7">
                <c:v>-9.6691633580833329</c:v>
              </c:pt>
              <c:pt idx="8">
                <c:v>-7.5481362949722213</c:v>
              </c:pt>
              <c:pt idx="9">
                <c:v>-5.628317413194444</c:v>
              </c:pt>
              <c:pt idx="10">
                <c:v>-4.9438135863055557</c:v>
              </c:pt>
              <c:pt idx="11">
                <c:v>-4.5217507369722219</c:v>
              </c:pt>
              <c:pt idx="12">
                <c:v>-4.2526133260833339</c:v>
              </c:pt>
              <c:pt idx="13">
                <c:v>-5.6683105850833329</c:v>
              </c:pt>
              <c:pt idx="14">
                <c:v>-7.4951755479722211</c:v>
              </c:pt>
              <c:pt idx="15">
                <c:v>-8.2638012858611116</c:v>
              </c:pt>
              <c:pt idx="16">
                <c:v>-4.9799678048611113</c:v>
              </c:pt>
              <c:pt idx="17">
                <c:v>-2.4084784093055558</c:v>
              </c:pt>
              <c:pt idx="18">
                <c:v>-0.13110396530555515</c:v>
              </c:pt>
              <c:pt idx="19">
                <c:v>-1.3358447087499996</c:v>
              </c:pt>
              <c:pt idx="20">
                <c:v>-1.3848506325277772</c:v>
              </c:pt>
              <c:pt idx="21">
                <c:v>-2.8514890497500001</c:v>
              </c:pt>
              <c:pt idx="22">
                <c:v>-3.756454581416667</c:v>
              </c:pt>
              <c:pt idx="23">
                <c:v>-4.3557481978611108</c:v>
              </c:pt>
              <c:pt idx="24">
                <c:v>-4.7067122170833331</c:v>
              </c:pt>
              <c:pt idx="25">
                <c:v>-5.1840603923055557</c:v>
              </c:pt>
              <c:pt idx="26">
                <c:v>-5.0049162966388892</c:v>
              </c:pt>
              <c:pt idx="27">
                <c:v>-5.5807293923055559</c:v>
              </c:pt>
              <c:pt idx="28">
                <c:v>-5.1003545526388887</c:v>
              </c:pt>
              <c:pt idx="29">
                <c:v>-6.33135412675</c:v>
              </c:pt>
              <c:pt idx="30">
                <c:v>-7.5849716097499993</c:v>
              </c:pt>
              <c:pt idx="31">
                <c:v>-9.7875925284166652</c:v>
              </c:pt>
              <c:pt idx="32">
                <c:v>-10.689255103083333</c:v>
              </c:pt>
              <c:pt idx="33">
                <c:v>-11.346789447527778</c:v>
              </c:pt>
              <c:pt idx="34">
                <c:v>-11.230325969416668</c:v>
              </c:pt>
              <c:pt idx="35">
                <c:v>-8.8727096198611104</c:v>
              </c:pt>
              <c:pt idx="36">
                <c:v>-6.7293499488611106</c:v>
              </c:pt>
              <c:pt idx="37">
                <c:v>-5.2010362599722209</c:v>
              </c:pt>
              <c:pt idx="38">
                <c:v>-7.682750452083333</c:v>
              </c:pt>
              <c:pt idx="39">
                <c:v>-7.625789320638888</c:v>
              </c:pt>
              <c:pt idx="40">
                <c:v>-9.2202408643055573</c:v>
              </c:pt>
              <c:pt idx="41">
                <c:v>-7.2593580903055566</c:v>
              </c:pt>
              <c:pt idx="42">
                <c:v>-7.3128370279722228</c:v>
              </c:pt>
              <c:pt idx="43">
                <c:v>-6.6199030867499999</c:v>
              </c:pt>
              <c:pt idx="44">
                <c:v>-6.2777178445277784</c:v>
              </c:pt>
              <c:pt idx="45">
                <c:v>-4.3080332435277784</c:v>
              </c:pt>
              <c:pt idx="46">
                <c:v>-2.9089087198611119</c:v>
              </c:pt>
              <c:pt idx="47">
                <c:v>-3.072540538972222</c:v>
              </c:pt>
              <c:pt idx="48">
                <c:v>-4.3532690193055554</c:v>
              </c:pt>
              <c:pt idx="49">
                <c:v>-3.7140120259722216</c:v>
              </c:pt>
              <c:pt idx="50">
                <c:v>-3.7221647813055547</c:v>
              </c:pt>
              <c:pt idx="51">
                <c:v>-3.5701563821944444</c:v>
              </c:pt>
              <c:pt idx="52">
                <c:v>-3.4483429569722226</c:v>
              </c:pt>
              <c:pt idx="53">
                <c:v>-2.6022584617500004</c:v>
              </c:pt>
              <c:pt idx="54">
                <c:v>-2.8641406746388895</c:v>
              </c:pt>
              <c:pt idx="55">
                <c:v>-3.4292854533055555</c:v>
              </c:pt>
              <c:pt idx="56">
                <c:v>-4.2024052959722225</c:v>
              </c:pt>
              <c:pt idx="57">
                <c:v>-3.9490133751944438</c:v>
              </c:pt>
              <c:pt idx="58">
                <c:v>-3.4731356803055555</c:v>
              </c:pt>
              <c:pt idx="59">
                <c:v>-2.5654411786388893</c:v>
              </c:pt>
              <c:pt idx="60">
                <c:v>-2.108093175638889</c:v>
              </c:pt>
              <c:pt idx="61">
                <c:v>-2.0741886386388888</c:v>
              </c:pt>
              <c:pt idx="62">
                <c:v>-1.9416101299722222</c:v>
              </c:pt>
              <c:pt idx="63">
                <c:v>-2.9119814534166668</c:v>
              </c:pt>
              <c:pt idx="64">
                <c:v>-4.2146224907500001</c:v>
              </c:pt>
              <c:pt idx="65">
                <c:v>-7.4541177421944456</c:v>
              </c:pt>
              <c:pt idx="66">
                <c:v>-9.8128123985277789</c:v>
              </c:pt>
              <c:pt idx="67">
                <c:v>-11.233965361194445</c:v>
              </c:pt>
              <c:pt idx="68">
                <c:v>-11.52499101075</c:v>
              </c:pt>
              <c:pt idx="69">
                <c:v>-12.615596921527777</c:v>
              </c:pt>
              <c:pt idx="70">
                <c:v>-14.777446808416665</c:v>
              </c:pt>
              <c:pt idx="71">
                <c:v>-17.38560319463889</c:v>
              </c:pt>
              <c:pt idx="72">
                <c:v>-18.026173206083332</c:v>
              </c:pt>
              <c:pt idx="73">
                <c:v>-19.875967412750001</c:v>
              </c:pt>
              <c:pt idx="74">
                <c:v>-20.349142296083333</c:v>
              </c:pt>
              <c:pt idx="75">
                <c:v>-21.44516025675</c:v>
              </c:pt>
              <c:pt idx="76">
                <c:v>-20.035418819736112</c:v>
              </c:pt>
              <c:pt idx="77">
                <c:v>-17.805773258622224</c:v>
              </c:pt>
              <c:pt idx="78">
                <c:v>-14.911596957430556</c:v>
              </c:pt>
              <c:pt idx="79">
                <c:v>-12.481575803430557</c:v>
              </c:pt>
              <c:pt idx="80">
                <c:v>-9.9284068315194443</c:v>
              </c:pt>
              <c:pt idx="81">
                <c:v>-7.6833906450416665</c:v>
              </c:pt>
              <c:pt idx="82">
                <c:v>-6.4210363051416666</c:v>
              </c:pt>
              <c:pt idx="83">
                <c:v>-5.8499567460416673</c:v>
              </c:pt>
              <c:pt idx="84">
                <c:v>-5.8575781305861119</c:v>
              </c:pt>
              <c:pt idx="85">
                <c:v>-4.488433060708334</c:v>
              </c:pt>
              <c:pt idx="86">
                <c:v>-4.0396960218527775</c:v>
              </c:pt>
              <c:pt idx="87">
                <c:v>-2.6681935850527783</c:v>
              </c:pt>
              <c:pt idx="88">
                <c:v>-2.6342697947750007</c:v>
              </c:pt>
              <c:pt idx="89">
                <c:v>-2.5369733306083337</c:v>
              </c:pt>
              <c:pt idx="90">
                <c:v>-3.6056423471194452</c:v>
              </c:pt>
              <c:pt idx="91">
                <c:v>-4.2677937134416668</c:v>
              </c:pt>
              <c:pt idx="92">
                <c:v>-5.6313957119638891</c:v>
              </c:pt>
              <c:pt idx="93">
                <c:v>-6.751992622775</c:v>
              </c:pt>
              <c:pt idx="94">
                <c:v>-7.4585105213750005</c:v>
              </c:pt>
              <c:pt idx="95">
                <c:v>-7.8390247849972239</c:v>
              </c:pt>
              <c:pt idx="96">
                <c:v>-7.1298965463305564</c:v>
              </c:pt>
              <c:pt idx="97">
                <c:v>-7.4150495019083325</c:v>
              </c:pt>
              <c:pt idx="98">
                <c:v>-8.6031120812527764</c:v>
              </c:pt>
              <c:pt idx="99">
                <c:v>-12.067501210297223</c:v>
              </c:pt>
              <c:pt idx="100">
                <c:v>-15.096189899897221</c:v>
              </c:pt>
              <c:pt idx="101">
                <c:v>-16.744334526963893</c:v>
              </c:pt>
              <c:pt idx="102">
                <c:v>-18.239661463363891</c:v>
              </c:pt>
              <c:pt idx="103">
                <c:v>-18.594083596586113</c:v>
              </c:pt>
              <c:pt idx="104">
                <c:v>-19.330609137241666</c:v>
              </c:pt>
              <c:pt idx="105">
                <c:v>-19.063827841841668</c:v>
              </c:pt>
              <c:pt idx="106">
                <c:v>-20.797275033586107</c:v>
              </c:pt>
              <c:pt idx="107">
                <c:v>-22.007187828530551</c:v>
              </c:pt>
              <c:pt idx="108">
                <c:v>-22.284302822874995</c:v>
              </c:pt>
              <c:pt idx="109">
                <c:v>-21.22448564426389</c:v>
              </c:pt>
              <c:pt idx="110">
                <c:v>-20.387277527386114</c:v>
              </c:pt>
              <c:pt idx="111">
                <c:v>-19.718465693808337</c:v>
              </c:pt>
              <c:pt idx="112">
                <c:v>-20.467855721619443</c:v>
              </c:pt>
              <c:pt idx="113">
                <c:v>-20.199136975186111</c:v>
              </c:pt>
              <c:pt idx="114">
                <c:v>-20.404680360041667</c:v>
              </c:pt>
              <c:pt idx="115">
                <c:v>-19.675348939619443</c:v>
              </c:pt>
              <c:pt idx="116">
                <c:v>-20.386782496241668</c:v>
              </c:pt>
              <c:pt idx="117">
                <c:v>-20.837803941197222</c:v>
              </c:pt>
              <c:pt idx="118">
                <c:v>-20.041078733152776</c:v>
              </c:pt>
              <c:pt idx="119">
                <c:v>-19.383146699686112</c:v>
              </c:pt>
              <c:pt idx="120">
                <c:v>-19.047020648552778</c:v>
              </c:pt>
              <c:pt idx="121">
                <c:v>-18.577258004919447</c:v>
              </c:pt>
              <c:pt idx="122">
                <c:v>-17.346858445619446</c:v>
              </c:pt>
              <c:pt idx="123">
                <c:v>-15.89754371195278</c:v>
              </c:pt>
              <c:pt idx="124">
                <c:v>-15.081701799130556</c:v>
              </c:pt>
              <c:pt idx="125">
                <c:v>-14.214253360030554</c:v>
              </c:pt>
              <c:pt idx="126">
                <c:v>-12.866229008130555</c:v>
              </c:pt>
              <c:pt idx="127">
                <c:v>-11.373619166974999</c:v>
              </c:pt>
              <c:pt idx="128">
                <c:v>-9.2940243385861105</c:v>
              </c:pt>
              <c:pt idx="129">
                <c:v>-7.4390154347972226</c:v>
              </c:pt>
              <c:pt idx="130">
                <c:v>-5.3562507543194444</c:v>
              </c:pt>
              <c:pt idx="131">
                <c:v>-3.675295776863889</c:v>
              </c:pt>
              <c:pt idx="132">
                <c:v>-3.0178392524083333</c:v>
              </c:pt>
              <c:pt idx="133">
                <c:v>-2.0306926766861113</c:v>
              </c:pt>
              <c:pt idx="134">
                <c:v>-1.5382190119861114</c:v>
              </c:pt>
              <c:pt idx="135">
                <c:v>-0.82920945300833393</c:v>
              </c:pt>
              <c:pt idx="136">
                <c:v>-0.8733694008861117</c:v>
              </c:pt>
              <c:pt idx="137">
                <c:v>-1.0114623493750006</c:v>
              </c:pt>
              <c:pt idx="138">
                <c:v>-1.2335895611861114</c:v>
              </c:pt>
              <c:pt idx="139">
                <c:v>-1.3728831191527782</c:v>
              </c:pt>
              <c:pt idx="140">
                <c:v>-1.397046727530556</c:v>
              </c:pt>
              <c:pt idx="141">
                <c:v>-0.84081774826388933</c:v>
              </c:pt>
              <c:pt idx="142">
                <c:v>-0.88390670989722275</c:v>
              </c:pt>
              <c:pt idx="143">
                <c:v>-1.4851074122972225</c:v>
              </c:pt>
              <c:pt idx="144">
                <c:v>-1.1467154010083334</c:v>
              </c:pt>
              <c:pt idx="145">
                <c:v>-1.1813920576972226</c:v>
              </c:pt>
              <c:pt idx="146">
                <c:v>-4.9067920452777948E-2</c:v>
              </c:pt>
              <c:pt idx="147">
                <c:v>-0.14829454105277798</c:v>
              </c:pt>
              <c:pt idx="148">
                <c:v>0.85120626318703696</c:v>
              </c:pt>
              <c:pt idx="149">
                <c:v>1.0738504553824073</c:v>
              </c:pt>
              <c:pt idx="150">
                <c:v>1.3439840316222222</c:v>
              </c:pt>
              <c:pt idx="151">
                <c:v>1.6980518493222221</c:v>
              </c:pt>
              <c:pt idx="152">
                <c:v>1.9435840186555555</c:v>
              </c:pt>
              <c:pt idx="153">
                <c:v>1.6514181465888889</c:v>
              </c:pt>
              <c:pt idx="154">
                <c:v>0.59604470144444444</c:v>
              </c:pt>
              <c:pt idx="155">
                <c:v>0.1351431307222222</c:v>
              </c:pt>
              <c:pt idx="156">
                <c:v>-0.57616804775555563</c:v>
              </c:pt>
              <c:pt idx="157">
                <c:v>-0.65850647494444448</c:v>
              </c:pt>
              <c:pt idx="158">
                <c:v>-0.84912464195555559</c:v>
              </c:pt>
              <c:pt idx="159">
                <c:v>0.4594875428888891</c:v>
              </c:pt>
              <c:pt idx="160">
                <c:v>0.44834398520000024</c:v>
              </c:pt>
              <c:pt idx="161">
                <c:v>0.58215950074444478</c:v>
              </c:pt>
              <c:pt idx="162">
                <c:v>0.61072228808888906</c:v>
              </c:pt>
              <c:pt idx="163">
                <c:v>1.3125126226666666</c:v>
              </c:pt>
              <c:pt idx="164">
                <c:v>1.813446966011111</c:v>
              </c:pt>
              <c:pt idx="165">
                <c:v>1.9120447213</c:v>
              </c:pt>
              <c:pt idx="166">
                <c:v>2.3009860795555555</c:v>
              </c:pt>
              <c:pt idx="167">
                <c:v>2.7472140881111113</c:v>
              </c:pt>
              <c:pt idx="168">
                <c:v>2.8233629255777779</c:v>
              </c:pt>
              <c:pt idx="169">
                <c:v>3.0795943534111117</c:v>
              </c:pt>
              <c:pt idx="170">
                <c:v>2.9066549316111114</c:v>
              </c:pt>
              <c:pt idx="171">
                <c:v>3.5463970099444446</c:v>
              </c:pt>
              <c:pt idx="172">
                <c:v>3.4470687596555556</c:v>
              </c:pt>
              <c:pt idx="173">
                <c:v>3.9202830835666664</c:v>
              </c:pt>
              <c:pt idx="174">
                <c:v>3.8705625741333329</c:v>
              </c:pt>
              <c:pt idx="175">
                <c:v>3.887399686277778</c:v>
              </c:pt>
              <c:pt idx="176">
                <c:v>3.6978462625666668</c:v>
              </c:pt>
              <c:pt idx="177">
                <c:v>3.4872611761111103</c:v>
              </c:pt>
              <c:pt idx="178">
                <c:v>3.8229980914222215</c:v>
              </c:pt>
              <c:pt idx="179">
                <c:v>4.0937334417888884</c:v>
              </c:pt>
              <c:pt idx="180">
                <c:v>4.0126486126555552</c:v>
              </c:pt>
              <c:pt idx="181">
                <c:v>3.5916093384222219</c:v>
              </c:pt>
              <c:pt idx="182">
                <c:v>3.3551945406333332</c:v>
              </c:pt>
              <c:pt idx="183">
                <c:v>3.2241351739555557</c:v>
              </c:pt>
              <c:pt idx="184">
                <c:v>3.6013563659777774</c:v>
              </c:pt>
              <c:pt idx="185">
                <c:v>3.4429498757444446</c:v>
              </c:pt>
              <c:pt idx="186">
                <c:v>3.1796805044222225</c:v>
              </c:pt>
              <c:pt idx="187">
                <c:v>2.8568561823</c:v>
              </c:pt>
              <c:pt idx="188">
                <c:v>3.1557774695666669</c:v>
              </c:pt>
              <c:pt idx="189">
                <c:v>3.8102961387999996</c:v>
              </c:pt>
              <c:pt idx="190">
                <c:v>3.6889469353777771</c:v>
              </c:pt>
              <c:pt idx="191">
                <c:v>3.3308503850333331</c:v>
              </c:pt>
              <c:pt idx="192">
                <c:v>2.9823299436222221</c:v>
              </c:pt>
              <c:pt idx="193">
                <c:v>3.6846437420222222</c:v>
              </c:pt>
              <c:pt idx="194">
                <c:v>3.578150343855556</c:v>
              </c:pt>
              <c:pt idx="195">
                <c:v>3.2002344880333333</c:v>
              </c:pt>
              <c:pt idx="196">
                <c:v>2.6803544034444449</c:v>
              </c:pt>
              <c:pt idx="197">
                <c:v>2.6990007360666666</c:v>
              </c:pt>
              <c:pt idx="198">
                <c:v>3.0845559028111111</c:v>
              </c:pt>
            </c:numLit>
          </c:val>
          <c:smooth val="0"/>
          <c:extLst>
            <c:ext xmlns:c16="http://schemas.microsoft.com/office/drawing/2014/chart" uri="{C3380CC4-5D6E-409C-BE32-E72D297353CC}">
              <c16:uniqueId val="{00000005-88D3-4B09-8506-1221F4846C40}"/>
            </c:ext>
          </c:extLst>
        </c:ser>
        <c:ser>
          <c:idx val="3"/>
          <c:order val="3"/>
          <c:tx>
            <c:v>servicos</c:v>
          </c:tx>
          <c:spPr>
            <a:ln w="25400">
              <a:solidFill>
                <a:srgbClr val="333333"/>
              </a:solidFill>
              <a:prstDash val="solid"/>
            </a:ln>
          </c:spPr>
          <c:marker>
            <c:symbol val="none"/>
          </c:marker>
          <c:dLbls>
            <c:dLbl>
              <c:idx val="20"/>
              <c:layout>
                <c:manualLayout>
                  <c:x val="0.39962198512168229"/>
                  <c:y val="-3.3579431603307654E-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3000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D3-4B09-8506-1221F4846C4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1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200">
                <c:v> </c:v>
              </c:pt>
              <c:pt idx="201">
                <c:v> </c:v>
              </c:pt>
              <c:pt idx="202">
                <c:v> </c:v>
              </c:pt>
              <c:pt idx="203">
                <c:v> </c:v>
              </c:pt>
              <c:pt idx="204">
                <c:v> </c:v>
              </c:pt>
              <c:pt idx="205">
                <c:v> </c:v>
              </c:pt>
              <c:pt idx="206">
                <c:v> </c:v>
              </c:pt>
              <c:pt idx="207">
                <c:v> </c:v>
              </c:pt>
              <c:pt idx="208">
                <c:v> </c:v>
              </c:pt>
              <c:pt idx="209">
                <c:v> </c:v>
              </c:pt>
            </c:strLit>
          </c:cat>
          <c:val>
            <c:numLit>
              <c:formatCode>0.0</c:formatCode>
              <c:ptCount val="199"/>
              <c:pt idx="0">
                <c:v>-0.1010539114444428</c:v>
              </c:pt>
              <c:pt idx="1">
                <c:v>1.0273764952222229</c:v>
              </c:pt>
              <c:pt idx="2">
                <c:v>-3.3120797817777774</c:v>
              </c:pt>
              <c:pt idx="3">
                <c:v>-6.642689517888889</c:v>
              </c:pt>
              <c:pt idx="4">
                <c:v>-10.600119637555556</c:v>
              </c:pt>
              <c:pt idx="5">
                <c:v>-9.4084302155555566</c:v>
              </c:pt>
              <c:pt idx="6">
                <c:v>-8.4801868670000005</c:v>
              </c:pt>
              <c:pt idx="7">
                <c:v>-4.6083665167777754</c:v>
              </c:pt>
              <c:pt idx="8">
                <c:v>-6.7349717658888864</c:v>
              </c:pt>
              <c:pt idx="9">
                <c:v>-4.2571573564444423</c:v>
              </c:pt>
              <c:pt idx="10">
                <c:v>-3.6667206318888872</c:v>
              </c:pt>
              <c:pt idx="11">
                <c:v>0.64288519255555754</c:v>
              </c:pt>
              <c:pt idx="12">
                <c:v>-0.18672447499999825</c:v>
              </c:pt>
              <c:pt idx="13">
                <c:v>0.14331489100000075</c:v>
              </c:pt>
              <c:pt idx="14">
                <c:v>3.164929299333334</c:v>
              </c:pt>
              <c:pt idx="15">
                <c:v>8.8574373705555569</c:v>
              </c:pt>
              <c:pt idx="16">
                <c:v>12.164429525444447</c:v>
              </c:pt>
              <c:pt idx="17">
                <c:v>11.594259676888891</c:v>
              </c:pt>
              <c:pt idx="18">
                <c:v>8.4890803770000023</c:v>
              </c:pt>
              <c:pt idx="19">
                <c:v>8.4359502277777789</c:v>
              </c:pt>
              <c:pt idx="20">
                <c:v>6.8765527792222239</c:v>
              </c:pt>
              <c:pt idx="21">
                <c:v>5.4366549485555566</c:v>
              </c:pt>
              <c:pt idx="22">
                <c:v>4.2435220347777793</c:v>
              </c:pt>
              <c:pt idx="23">
                <c:v>3.7542570678888905</c:v>
              </c:pt>
              <c:pt idx="24">
                <c:v>3.0528155182222236</c:v>
              </c:pt>
              <c:pt idx="25">
                <c:v>2.5758855205555569</c:v>
              </c:pt>
              <c:pt idx="26">
                <c:v>1.7854324238888895</c:v>
              </c:pt>
              <c:pt idx="27">
                <c:v>0.99469386199999976</c:v>
              </c:pt>
              <c:pt idx="28">
                <c:v>-0.37433254255555476</c:v>
              </c:pt>
              <c:pt idx="29">
                <c:v>-0.28991464877777756</c:v>
              </c:pt>
              <c:pt idx="30">
                <c:v>-0.77465646044444358</c:v>
              </c:pt>
              <c:pt idx="31">
                <c:v>-0.13960896699999914</c:v>
              </c:pt>
              <c:pt idx="32">
                <c:v>-4.9328788555554039E-2</c:v>
              </c:pt>
              <c:pt idx="33">
                <c:v>0.49712691177777918</c:v>
              </c:pt>
              <c:pt idx="34">
                <c:v>-1.6466097747777768</c:v>
              </c:pt>
              <c:pt idx="35">
                <c:v>0.69290352377777875</c:v>
              </c:pt>
              <c:pt idx="36">
                <c:v>0.98899143822222324</c:v>
              </c:pt>
              <c:pt idx="37">
                <c:v>2.5115941968888902</c:v>
              </c:pt>
              <c:pt idx="38">
                <c:v>0.30271056888888964</c:v>
              </c:pt>
              <c:pt idx="39">
                <c:v>1.1268481364444458</c:v>
              </c:pt>
              <c:pt idx="40">
                <c:v>1.4571804234444459</c:v>
              </c:pt>
              <c:pt idx="41">
                <c:v>8.5867631261111139</c:v>
              </c:pt>
              <c:pt idx="42">
                <c:v>10.111001708444446</c:v>
              </c:pt>
              <c:pt idx="43">
                <c:v>8.8317135745555575</c:v>
              </c:pt>
              <c:pt idx="44">
                <c:v>3.9535822763333353</c:v>
              </c:pt>
              <c:pt idx="45">
                <c:v>5.341298611222224</c:v>
              </c:pt>
              <c:pt idx="46">
                <c:v>7.5810446707777785</c:v>
              </c:pt>
              <c:pt idx="47">
                <c:v>8.0188258164444459</c:v>
              </c:pt>
              <c:pt idx="48">
                <c:v>6.7123793326666679</c:v>
              </c:pt>
              <c:pt idx="49">
                <c:v>7.3503999802222237</c:v>
              </c:pt>
              <c:pt idx="50">
                <c:v>7.5524325685555569</c:v>
              </c:pt>
              <c:pt idx="51">
                <c:v>9.5311467807777799</c:v>
              </c:pt>
              <c:pt idx="52">
                <c:v>10.040905839444447</c:v>
              </c:pt>
              <c:pt idx="53">
                <c:v>10.429219661444444</c:v>
              </c:pt>
              <c:pt idx="54">
                <c:v>9.2000817144444458</c:v>
              </c:pt>
              <c:pt idx="55">
                <c:v>9.7499703026666662</c:v>
              </c:pt>
              <c:pt idx="56">
                <c:v>10.441536363111112</c:v>
              </c:pt>
              <c:pt idx="57">
                <c:v>10.679289113000001</c:v>
              </c:pt>
              <c:pt idx="58">
                <c:v>11.992372038000001</c:v>
              </c:pt>
              <c:pt idx="59">
                <c:v>11.857602012333336</c:v>
              </c:pt>
              <c:pt idx="60">
                <c:v>13.307615642888891</c:v>
              </c:pt>
              <c:pt idx="61">
                <c:v>11.678923725777778</c:v>
              </c:pt>
              <c:pt idx="62">
                <c:v>11.579589686555558</c:v>
              </c:pt>
              <c:pt idx="63">
                <c:v>11.993788905888891</c:v>
              </c:pt>
              <c:pt idx="64">
                <c:v>11.918845041888892</c:v>
              </c:pt>
              <c:pt idx="65">
                <c:v>10.53956564877778</c:v>
              </c:pt>
              <c:pt idx="66">
                <c:v>7.0283842148888906</c:v>
              </c:pt>
              <c:pt idx="67">
                <c:v>3.9125684258888902</c:v>
              </c:pt>
              <c:pt idx="68">
                <c:v>1.0650144970000011</c:v>
              </c:pt>
              <c:pt idx="69">
                <c:v>-2.2964459991111106</c:v>
              </c:pt>
              <c:pt idx="70">
                <c:v>-3.5991109134444437</c:v>
              </c:pt>
              <c:pt idx="71">
                <c:v>-3.5239864553333322</c:v>
              </c:pt>
              <c:pt idx="72">
                <c:v>-5.6422631268888876</c:v>
              </c:pt>
              <c:pt idx="73">
                <c:v>-11.615845381</c:v>
              </c:pt>
              <c:pt idx="74">
                <c:v>-17.148227000333332</c:v>
              </c:pt>
              <c:pt idx="75">
                <c:v>-19.440609159111109</c:v>
              </c:pt>
              <c:pt idx="76">
                <c:v>-18.290491970629628</c:v>
              </c:pt>
              <c:pt idx="77">
                <c:v>-16.671332164703703</c:v>
              </c:pt>
              <c:pt idx="78">
                <c:v>-13.511935665222223</c:v>
              </c:pt>
              <c:pt idx="79">
                <c:v>-8.4038561080000012</c:v>
              </c:pt>
              <c:pt idx="80">
                <c:v>-5.6868034623333328</c:v>
              </c:pt>
              <c:pt idx="81">
                <c:v>-3.5384567135555547</c:v>
              </c:pt>
              <c:pt idx="82">
                <c:v>-3.5225367588888883</c:v>
              </c:pt>
              <c:pt idx="83">
                <c:v>-2.5722233263333329</c:v>
              </c:pt>
              <c:pt idx="84">
                <c:v>-0.61951568022222159</c:v>
              </c:pt>
              <c:pt idx="85">
                <c:v>-1.0956010885555552</c:v>
              </c:pt>
              <c:pt idx="86">
                <c:v>-0.26015611788888832</c:v>
              </c:pt>
              <c:pt idx="87">
                <c:v>-1.651795384444444</c:v>
              </c:pt>
              <c:pt idx="88">
                <c:v>-1.1719856311111105</c:v>
              </c:pt>
              <c:pt idx="89">
                <c:v>-2.4970084666666663</c:v>
              </c:pt>
              <c:pt idx="90">
                <c:v>-2.2814775472222215</c:v>
              </c:pt>
              <c:pt idx="91">
                <c:v>-3.7754878173333331</c:v>
              </c:pt>
              <c:pt idx="92">
                <c:v>-3.2120288454444434</c:v>
              </c:pt>
              <c:pt idx="93">
                <c:v>-3.8124992785555549</c:v>
              </c:pt>
              <c:pt idx="94">
                <c:v>-2.3292110788888887</c:v>
              </c:pt>
              <c:pt idx="95">
                <c:v>-2.9191266188888889</c:v>
              </c:pt>
              <c:pt idx="96">
                <c:v>-3.9127328811111113</c:v>
              </c:pt>
              <c:pt idx="97">
                <c:v>-4.0152331771111109</c:v>
              </c:pt>
              <c:pt idx="98">
                <c:v>-5.1870765263333327</c:v>
              </c:pt>
              <c:pt idx="99">
                <c:v>-5.968454800888888</c:v>
              </c:pt>
              <c:pt idx="100">
                <c:v>-8.1157441794444427</c:v>
              </c:pt>
              <c:pt idx="101">
                <c:v>-8.4123926804444427</c:v>
              </c:pt>
              <c:pt idx="102">
                <c:v>-10.769276561666665</c:v>
              </c:pt>
              <c:pt idx="103">
                <c:v>-13.144817688999998</c:v>
              </c:pt>
              <c:pt idx="104">
                <c:v>-16.094062531333332</c:v>
              </c:pt>
              <c:pt idx="105">
                <c:v>-17.063852589888892</c:v>
              </c:pt>
              <c:pt idx="106">
                <c:v>-19.02851017288889</c:v>
              </c:pt>
              <c:pt idx="107">
                <c:v>-20.814044725111113</c:v>
              </c:pt>
              <c:pt idx="108">
                <c:v>-22.24701153877778</c:v>
              </c:pt>
              <c:pt idx="109">
                <c:v>-22.481622630111115</c:v>
              </c:pt>
              <c:pt idx="110">
                <c:v>-23.019623863222225</c:v>
              </c:pt>
              <c:pt idx="111">
                <c:v>-23.391486201000003</c:v>
              </c:pt>
              <c:pt idx="112">
                <c:v>-23.111328101555557</c:v>
              </c:pt>
              <c:pt idx="113">
                <c:v>-24.197408709222227</c:v>
              </c:pt>
              <c:pt idx="114">
                <c:v>-25.390987167888891</c:v>
              </c:pt>
              <c:pt idx="115">
                <c:v>-25.128027096888886</c:v>
              </c:pt>
              <c:pt idx="116">
                <c:v>-24.820676090555555</c:v>
              </c:pt>
              <c:pt idx="117">
                <c:v>-26.444723931444443</c:v>
              </c:pt>
              <c:pt idx="118">
                <c:v>-28.18561983988889</c:v>
              </c:pt>
              <c:pt idx="119">
                <c:v>-27.750530693666672</c:v>
              </c:pt>
              <c:pt idx="120">
                <c:v>-25.411503178444445</c:v>
              </c:pt>
              <c:pt idx="121">
                <c:v>-24.027175821555556</c:v>
              </c:pt>
              <c:pt idx="122">
                <c:v>-22.810471355555553</c:v>
              </c:pt>
              <c:pt idx="123">
                <c:v>-22.086708633555556</c:v>
              </c:pt>
              <c:pt idx="124">
                <c:v>-21.407941319666666</c:v>
              </c:pt>
              <c:pt idx="125">
                <c:v>-20.652803131666662</c:v>
              </c:pt>
              <c:pt idx="126">
                <c:v>-18.991417789666666</c:v>
              </c:pt>
              <c:pt idx="127">
                <c:v>-16.837800111444441</c:v>
              </c:pt>
              <c:pt idx="128">
                <c:v>-14.298921221444443</c:v>
              </c:pt>
              <c:pt idx="129">
                <c:v>-11.189113880444443</c:v>
              </c:pt>
              <c:pt idx="130">
                <c:v>-8.1046853468888873</c:v>
              </c:pt>
              <c:pt idx="131">
                <c:v>-4.7364429939999999</c:v>
              </c:pt>
              <c:pt idx="132">
                <c:v>-1.7558058815555551</c:v>
              </c:pt>
              <c:pt idx="133">
                <c:v>0.19786814211111156</c:v>
              </c:pt>
              <c:pt idx="134">
                <c:v>1.9684980047777785</c:v>
              </c:pt>
              <c:pt idx="135">
                <c:v>1.8734232168888891</c:v>
              </c:pt>
              <c:pt idx="136">
                <c:v>3.2097914668888898</c:v>
              </c:pt>
              <c:pt idx="137">
                <c:v>3.9743472191111118</c:v>
              </c:pt>
              <c:pt idx="138">
                <c:v>5.9383729522222231</c:v>
              </c:pt>
              <c:pt idx="139">
                <c:v>6.2080063157777774</c:v>
              </c:pt>
              <c:pt idx="140">
                <c:v>5.6688235011111106</c:v>
              </c:pt>
              <c:pt idx="141">
                <c:v>5.7594277814444448</c:v>
              </c:pt>
              <c:pt idx="142">
                <c:v>5.3806473441111109</c:v>
              </c:pt>
              <c:pt idx="143">
                <c:v>6.0712715005555564</c:v>
              </c:pt>
              <c:pt idx="144">
                <c:v>6.0888237402222236</c:v>
              </c:pt>
              <c:pt idx="145">
                <c:v>6.1760757907777792</c:v>
              </c:pt>
              <c:pt idx="146">
                <c:v>5.8391449212222222</c:v>
              </c:pt>
              <c:pt idx="147">
                <c:v>7.9922237628888881</c:v>
              </c:pt>
              <c:pt idx="148">
                <c:v>9.6430333418888878</c:v>
              </c:pt>
              <c:pt idx="149">
                <c:v>11.278060470777779</c:v>
              </c:pt>
              <c:pt idx="150">
                <c:v>10.074454624555557</c:v>
              </c:pt>
              <c:pt idx="151">
                <c:v>9.866597368222223</c:v>
              </c:pt>
              <c:pt idx="152">
                <c:v>9.1694050386666675</c:v>
              </c:pt>
              <c:pt idx="153">
                <c:v>8.6606364786666674</c:v>
              </c:pt>
              <c:pt idx="154">
                <c:v>8.4735730967777787</c:v>
              </c:pt>
              <c:pt idx="155">
                <c:v>7.3986718640000007</c:v>
              </c:pt>
              <c:pt idx="156">
                <c:v>6.2248436178888893</c:v>
              </c:pt>
              <c:pt idx="157">
                <c:v>5.2488213628888891</c:v>
              </c:pt>
              <c:pt idx="158">
                <c:v>5.7557996675555545</c:v>
              </c:pt>
              <c:pt idx="159">
                <c:v>8.970790183888889</c:v>
              </c:pt>
              <c:pt idx="160">
                <c:v>8.3172953244444443</c:v>
              </c:pt>
              <c:pt idx="161">
                <c:v>8.1513717642222225</c:v>
              </c:pt>
              <c:pt idx="162">
                <c:v>5.2455720039999996</c:v>
              </c:pt>
              <c:pt idx="163">
                <c:v>6.8975760867777778</c:v>
              </c:pt>
              <c:pt idx="164">
                <c:v>7.1914069112222228</c:v>
              </c:pt>
              <c:pt idx="165">
                <c:v>7.9036049003333337</c:v>
              </c:pt>
              <c:pt idx="166">
                <c:v>7.3146104226666671</c:v>
              </c:pt>
              <c:pt idx="167">
                <c:v>7.9354483367777773</c:v>
              </c:pt>
              <c:pt idx="168">
                <c:v>8.3344896038888887</c:v>
              </c:pt>
              <c:pt idx="169">
                <c:v>10.06092823888889</c:v>
              </c:pt>
              <c:pt idx="170">
                <c:v>11.461855383888889</c:v>
              </c:pt>
              <c:pt idx="171">
                <c:v>12.537985096999998</c:v>
              </c:pt>
              <c:pt idx="172">
                <c:v>15.036515697888888</c:v>
              </c:pt>
              <c:pt idx="173">
                <c:v>13.787105647666666</c:v>
              </c:pt>
              <c:pt idx="174">
                <c:v>14.757254695888889</c:v>
              </c:pt>
              <c:pt idx="175">
                <c:v>12.544527828666666</c:v>
              </c:pt>
              <c:pt idx="176">
                <c:v>14.824103549333335</c:v>
              </c:pt>
              <c:pt idx="177">
                <c:v>14.664691561777778</c:v>
              </c:pt>
              <c:pt idx="178">
                <c:v>16.012537583555556</c:v>
              </c:pt>
              <c:pt idx="179">
                <c:v>15.341368148555555</c:v>
              </c:pt>
              <c:pt idx="180">
                <c:v>15.19035301088889</c:v>
              </c:pt>
              <c:pt idx="181">
                <c:v>14.135034776888892</c:v>
              </c:pt>
              <c:pt idx="182">
                <c:v>13.55890447177778</c:v>
              </c:pt>
              <c:pt idx="183">
                <c:v>12.530727582444447</c:v>
              </c:pt>
              <c:pt idx="184">
                <c:v>12.700079268555555</c:v>
              </c:pt>
              <c:pt idx="185">
                <c:v>14.32430123711111</c:v>
              </c:pt>
              <c:pt idx="186">
                <c:v>16.125604514111114</c:v>
              </c:pt>
              <c:pt idx="187">
                <c:v>16.100968290333334</c:v>
              </c:pt>
              <c:pt idx="188">
                <c:v>15.557719787555556</c:v>
              </c:pt>
              <c:pt idx="189">
                <c:v>13.352358917777778</c:v>
              </c:pt>
              <c:pt idx="190">
                <c:v>12.725825419666664</c:v>
              </c:pt>
              <c:pt idx="191">
                <c:v>12.773711964111113</c:v>
              </c:pt>
              <c:pt idx="192">
                <c:v>15.437826539888889</c:v>
              </c:pt>
              <c:pt idx="193">
                <c:v>15.79918296188889</c:v>
              </c:pt>
              <c:pt idx="194">
                <c:v>14.792986039666667</c:v>
              </c:pt>
              <c:pt idx="195">
                <c:v>13.665639760222225</c:v>
              </c:pt>
              <c:pt idx="196">
                <c:v>14.361422473222225</c:v>
              </c:pt>
              <c:pt idx="197">
                <c:v>14.473567145222225</c:v>
              </c:pt>
              <c:pt idx="198">
                <c:v>13.435348122444445</c:v>
              </c:pt>
            </c:numLit>
          </c:val>
          <c:smooth val="0"/>
          <c:extLst>
            <c:ext xmlns:c16="http://schemas.microsoft.com/office/drawing/2014/chart" uri="{C3380CC4-5D6E-409C-BE32-E72D297353CC}">
              <c16:uniqueId val="{00000007-88D3-4B09-8506-1221F4846C40}"/>
            </c:ext>
          </c:extLst>
        </c:ser>
        <c:dLbls>
          <c:showLegendKey val="0"/>
          <c:showVal val="0"/>
          <c:showCatName val="0"/>
          <c:showSerName val="0"/>
          <c:showPercent val="0"/>
          <c:showBubbleSize val="0"/>
        </c:dLbls>
        <c:smooth val="0"/>
        <c:axId val="165314944"/>
        <c:axId val="165316480"/>
      </c:lineChart>
      <c:catAx>
        <c:axId val="165314944"/>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165316480"/>
        <c:crosses val="autoZero"/>
        <c:auto val="1"/>
        <c:lblAlgn val="ctr"/>
        <c:lblOffset val="100"/>
        <c:tickLblSkip val="6"/>
        <c:tickMarkSkip val="1"/>
        <c:noMultiLvlLbl val="0"/>
      </c:catAx>
      <c:valAx>
        <c:axId val="165316480"/>
        <c:scaling>
          <c:orientation val="minMax"/>
          <c:max val="20"/>
          <c:min val="-8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65314944"/>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91"/>
          <c:y val="4.5197740112994364E-2"/>
        </c:manualLayout>
      </c:layout>
      <c:overlay val="0"/>
      <c:spPr>
        <a:noFill/>
        <a:ln w="25400">
          <a:noFill/>
        </a:ln>
      </c:spPr>
    </c:title>
    <c:autoTitleDeleted val="0"/>
    <c:plotArea>
      <c:layout>
        <c:manualLayout>
          <c:layoutTarget val="inner"/>
          <c:xMode val="edge"/>
          <c:yMode val="edge"/>
          <c:x val="8.8495830152534566E-2"/>
          <c:y val="0.24858894216182736"/>
          <c:w val="0.8377605254439916"/>
          <c:h val="0.4689291408961252"/>
        </c:manualLayout>
      </c:layout>
      <c:lineChart>
        <c:grouping val="standard"/>
        <c:varyColors val="0"/>
        <c:ser>
          <c:idx val="0"/>
          <c:order val="0"/>
          <c:tx>
            <c:v>final</c:v>
          </c:tx>
          <c:spPr>
            <a:ln w="25400">
              <a:solidFill>
                <a:schemeClr val="accent2"/>
              </a:solidFill>
              <a:prstDash val="solid"/>
            </a:ln>
          </c:spPr>
          <c:marker>
            <c:symbol val="none"/>
          </c:marker>
          <c:dLbls>
            <c:dLbl>
              <c:idx val="71"/>
              <c:layout>
                <c:manualLayout>
                  <c:x val="-0.31964993927997803"/>
                  <c:y val="-0.16844521553449887"/>
                </c:manualLayout>
              </c:layout>
              <c:tx>
                <c:rich>
                  <a:bodyPr/>
                  <a:lstStyle/>
                  <a:p>
                    <a:pPr>
                      <a:defRPr sz="800" b="0" i="0" u="none" strike="noStrike" baseline="0">
                        <a:solidFill>
                          <a:schemeClr val="tx2"/>
                        </a:solidFill>
                        <a:latin typeface="Arial"/>
                        <a:ea typeface="Arial"/>
                        <a:cs typeface="Arial"/>
                      </a:defRPr>
                    </a:pPr>
                    <a:r>
                      <a:rPr lang="en-US" sz="700" b="0" i="0" u="none" strike="noStrike" baseline="0">
                        <a:solidFill>
                          <a:schemeClr val="tx2"/>
                        </a:solidFill>
                        <a:latin typeface="Arial"/>
                        <a:cs typeface="Arial"/>
                      </a:rPr>
                      <a:t>… no final do período </a:t>
                    </a:r>
                    <a:r>
                      <a:rPr lang="en-US" sz="600" b="0" i="0" u="none" strike="noStrike" baseline="0">
                        <a:solidFill>
                          <a:schemeClr val="tx2"/>
                        </a:solidFill>
                        <a:latin typeface="Arial"/>
                        <a:cs typeface="Arial"/>
                      </a:rPr>
                      <a:t>(milhares)</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4C-47B0-A381-7F4629392AAF}"/>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9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strLit>
          </c:cat>
          <c:val>
            <c:numLit>
              <c:formatCode>0.000</c:formatCode>
              <c:ptCount val="199"/>
              <c:pt idx="0">
                <c:v>402.60199999999998</c:v>
              </c:pt>
              <c:pt idx="1">
                <c:v>412.49700000000001</c:v>
              </c:pt>
              <c:pt idx="2">
                <c:v>421.05799999999999</c:v>
              </c:pt>
              <c:pt idx="3">
                <c:v>423.59500000000003</c:v>
              </c:pt>
              <c:pt idx="4">
                <c:v>418.53800000000001</c:v>
              </c:pt>
              <c:pt idx="5">
                <c:v>414.14499999999998</c:v>
              </c:pt>
              <c:pt idx="6">
                <c:v>419.375</c:v>
              </c:pt>
              <c:pt idx="7">
                <c:v>420.89100000000002</c:v>
              </c:pt>
              <c:pt idx="8">
                <c:v>440.66800000000001</c:v>
              </c:pt>
              <c:pt idx="9">
                <c:v>447.91699999999997</c:v>
              </c:pt>
              <c:pt idx="10">
                <c:v>453.72699999999998</c:v>
              </c:pt>
              <c:pt idx="11">
                <c:v>452.54199999999997</c:v>
              </c:pt>
              <c:pt idx="12">
                <c:v>464.45</c:v>
              </c:pt>
              <c:pt idx="13">
                <c:v>467.54</c:v>
              </c:pt>
              <c:pt idx="14">
                <c:v>471.089</c:v>
              </c:pt>
              <c:pt idx="15">
                <c:v>462.05599999999998</c:v>
              </c:pt>
              <c:pt idx="16">
                <c:v>452.14</c:v>
              </c:pt>
              <c:pt idx="17">
                <c:v>444.67899999999997</c:v>
              </c:pt>
              <c:pt idx="18">
                <c:v>446.09100000000001</c:v>
              </c:pt>
              <c:pt idx="19">
                <c:v>449.76</c:v>
              </c:pt>
              <c:pt idx="20">
                <c:v>466.529</c:v>
              </c:pt>
              <c:pt idx="21">
                <c:v>467.80900000000003</c:v>
              </c:pt>
              <c:pt idx="22">
                <c:v>471.19</c:v>
              </c:pt>
              <c:pt idx="23">
                <c:v>468.85199999999998</c:v>
              </c:pt>
              <c:pt idx="24">
                <c:v>483.447</c:v>
              </c:pt>
              <c:pt idx="25">
                <c:v>487.62299999999999</c:v>
              </c:pt>
              <c:pt idx="26">
                <c:v>484.48700000000002</c:v>
              </c:pt>
              <c:pt idx="27">
                <c:v>478.608</c:v>
              </c:pt>
              <c:pt idx="28">
                <c:v>470.274</c:v>
              </c:pt>
              <c:pt idx="29">
                <c:v>463.67599999999999</c:v>
              </c:pt>
              <c:pt idx="30">
                <c:v>460.41199999999998</c:v>
              </c:pt>
              <c:pt idx="31">
                <c:v>464.88799999999998</c:v>
              </c:pt>
              <c:pt idx="32">
                <c:v>482.548</c:v>
              </c:pt>
              <c:pt idx="33">
                <c:v>484.73</c:v>
              </c:pt>
              <c:pt idx="34">
                <c:v>486.31099999999998</c:v>
              </c:pt>
              <c:pt idx="35">
                <c:v>479.37299999999999</c:v>
              </c:pt>
              <c:pt idx="36">
                <c:v>491.18400000000003</c:v>
              </c:pt>
              <c:pt idx="37">
                <c:v>487.93599999999998</c:v>
              </c:pt>
              <c:pt idx="38">
                <c:v>480.16399999999999</c:v>
              </c:pt>
              <c:pt idx="39">
                <c:v>469.25299999999999</c:v>
              </c:pt>
              <c:pt idx="40">
                <c:v>457.00900000000001</c:v>
              </c:pt>
              <c:pt idx="41">
                <c:v>442.49900000000002</c:v>
              </c:pt>
              <c:pt idx="42">
                <c:v>436.90100000000001</c:v>
              </c:pt>
              <c:pt idx="43">
                <c:v>436.79199999999997</c:v>
              </c:pt>
              <c:pt idx="44">
                <c:v>448.73599999999999</c:v>
              </c:pt>
              <c:pt idx="45">
                <c:v>453.02800000000002</c:v>
              </c:pt>
              <c:pt idx="46">
                <c:v>457.72800000000001</c:v>
              </c:pt>
              <c:pt idx="47">
                <c:v>452.65100000000001</c:v>
              </c:pt>
              <c:pt idx="48">
                <c:v>457.63400000000001</c:v>
              </c:pt>
              <c:pt idx="49">
                <c:v>450.83699999999999</c:v>
              </c:pt>
              <c:pt idx="50">
                <c:v>441.35599999999999</c:v>
              </c:pt>
              <c:pt idx="51">
                <c:v>420.685</c:v>
              </c:pt>
              <c:pt idx="52">
                <c:v>397.48200000000003</c:v>
              </c:pt>
              <c:pt idx="53">
                <c:v>388.61900000000003</c:v>
              </c:pt>
              <c:pt idx="54">
                <c:v>389.57100000000003</c:v>
              </c:pt>
              <c:pt idx="55">
                <c:v>392.03800000000001</c:v>
              </c:pt>
              <c:pt idx="56">
                <c:v>397.928</c:v>
              </c:pt>
              <c:pt idx="57">
                <c:v>398.79300000000001</c:v>
              </c:pt>
              <c:pt idx="58">
                <c:v>397.19200000000001</c:v>
              </c:pt>
              <c:pt idx="59">
                <c:v>390.28</c:v>
              </c:pt>
              <c:pt idx="60">
                <c:v>399.67399999999998</c:v>
              </c:pt>
              <c:pt idx="61">
                <c:v>398.57900000000001</c:v>
              </c:pt>
              <c:pt idx="62">
                <c:v>391.02600000000001</c:v>
              </c:pt>
              <c:pt idx="63">
                <c:v>386.34100000000001</c:v>
              </c:pt>
              <c:pt idx="64">
                <c:v>383.35700000000003</c:v>
              </c:pt>
              <c:pt idx="65">
                <c:v>382.49799999999999</c:v>
              </c:pt>
              <c:pt idx="66">
                <c:v>381.77600000000001</c:v>
              </c:pt>
              <c:pt idx="67">
                <c:v>389.94400000000002</c:v>
              </c:pt>
              <c:pt idx="68">
                <c:v>395.24299999999999</c:v>
              </c:pt>
              <c:pt idx="69">
                <c:v>400.81400000000002</c:v>
              </c:pt>
              <c:pt idx="70">
                <c:v>408.59800000000001</c:v>
              </c:pt>
              <c:pt idx="71">
                <c:v>416.005</c:v>
              </c:pt>
              <c:pt idx="72">
                <c:v>447.96600000000001</c:v>
              </c:pt>
              <c:pt idx="73">
                <c:v>469.29899999999998</c:v>
              </c:pt>
              <c:pt idx="74">
                <c:v>484.13099999999997</c:v>
              </c:pt>
              <c:pt idx="75">
                <c:v>491.63499999999999</c:v>
              </c:pt>
              <c:pt idx="76">
                <c:v>489.11500000000001</c:v>
              </c:pt>
              <c:pt idx="77">
                <c:v>489.82</c:v>
              </c:pt>
              <c:pt idx="78">
                <c:v>496.68299999999999</c:v>
              </c:pt>
              <c:pt idx="79">
                <c:v>501.66300000000001</c:v>
              </c:pt>
              <c:pt idx="80">
                <c:v>510.35599999999999</c:v>
              </c:pt>
              <c:pt idx="81">
                <c:v>517.52599999999995</c:v>
              </c:pt>
              <c:pt idx="82">
                <c:v>523.67999999999995</c:v>
              </c:pt>
              <c:pt idx="83">
                <c:v>524.67399999999998</c:v>
              </c:pt>
              <c:pt idx="84">
                <c:v>560.31200000000001</c:v>
              </c:pt>
              <c:pt idx="85">
                <c:v>561.31500000000005</c:v>
              </c:pt>
              <c:pt idx="86">
                <c:v>571.75400000000002</c:v>
              </c:pt>
              <c:pt idx="87">
                <c:v>570.76800000000003</c:v>
              </c:pt>
              <c:pt idx="88">
                <c:v>560.75099999999998</c:v>
              </c:pt>
              <c:pt idx="89">
                <c:v>551.86800000000005</c:v>
              </c:pt>
              <c:pt idx="90">
                <c:v>548.06700000000001</c:v>
              </c:pt>
              <c:pt idx="91">
                <c:v>549.654</c:v>
              </c:pt>
              <c:pt idx="92">
                <c:v>555.82000000000005</c:v>
              </c:pt>
              <c:pt idx="93">
                <c:v>550.846</c:v>
              </c:pt>
              <c:pt idx="94">
                <c:v>546.92600000000004</c:v>
              </c:pt>
              <c:pt idx="95">
                <c:v>541.84</c:v>
              </c:pt>
              <c:pt idx="96">
                <c:v>557.24400000000003</c:v>
              </c:pt>
              <c:pt idx="97">
                <c:v>555.54700000000003</c:v>
              </c:pt>
              <c:pt idx="98">
                <c:v>551.86099999999999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637.66200000000003</c:v>
              </c:pt>
              <c:pt idx="109">
                <c:v>648.01800000000003</c:v>
              </c:pt>
              <c:pt idx="110">
                <c:v>661.40300000000002</c:v>
              </c:pt>
              <c:pt idx="111">
                <c:v>655.89800000000002</c:v>
              </c:pt>
              <c:pt idx="112">
                <c:v>641.22199999999998</c:v>
              </c:pt>
              <c:pt idx="113">
                <c:v>645.95500000000004</c:v>
              </c:pt>
              <c:pt idx="114">
                <c:v>655.34199999999998</c:v>
              </c:pt>
              <c:pt idx="115">
                <c:v>673.42100000000005</c:v>
              </c:pt>
              <c:pt idx="116">
                <c:v>683.55700000000002</c:v>
              </c:pt>
              <c:pt idx="117">
                <c:v>695</c:v>
              </c:pt>
              <c:pt idx="118">
                <c:v>697.78899999999999</c:v>
              </c:pt>
              <c:pt idx="119">
                <c:v>710.65200000000004</c:v>
              </c:pt>
              <c:pt idx="120">
                <c:v>740.06200000000001</c:v>
              </c:pt>
              <c:pt idx="121">
                <c:v>739.61099999999999</c:v>
              </c:pt>
              <c:pt idx="122">
                <c:v>734.44799999999998</c:v>
              </c:pt>
              <c:pt idx="123">
                <c:v>728.51199999999994</c:v>
              </c:pt>
              <c:pt idx="124">
                <c:v>703.20500000000004</c:v>
              </c:pt>
              <c:pt idx="125">
                <c:v>689.93299999999999</c:v>
              </c:pt>
              <c:pt idx="126">
                <c:v>688.09900000000005</c:v>
              </c:pt>
              <c:pt idx="127">
                <c:v>695.06500000000005</c:v>
              </c:pt>
              <c:pt idx="128">
                <c:v>697.29600000000005</c:v>
              </c:pt>
              <c:pt idx="129">
                <c:v>694.904</c:v>
              </c:pt>
              <c:pt idx="130">
                <c:v>692.01900000000001</c:v>
              </c:pt>
              <c:pt idx="131">
                <c:v>690.53499999999997</c:v>
              </c:pt>
              <c:pt idx="132">
                <c:v>705.327</c:v>
              </c:pt>
              <c:pt idx="133">
                <c:v>700.95399999999995</c:v>
              </c:pt>
              <c:pt idx="134">
                <c:v>689.82500000000005</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573.38199999999995</c:v>
              </c:pt>
              <c:pt idx="148">
                <c:v>554.07000000000005</c:v>
              </c:pt>
              <c:pt idx="149">
                <c:v>536.65599999999995</c:v>
              </c:pt>
              <c:pt idx="150">
                <c:v>532.69799999999998</c:v>
              </c:pt>
              <c:pt idx="151">
                <c:v>536.58100000000002</c:v>
              </c:pt>
              <c:pt idx="152">
                <c:v>538.71299999999997</c:v>
              </c:pt>
              <c:pt idx="153">
                <c:v>542.03</c:v>
              </c:pt>
              <c:pt idx="154">
                <c:v>550.25</c:v>
              </c:pt>
              <c:pt idx="155">
                <c:v>555.16700000000003</c:v>
              </c:pt>
              <c:pt idx="156">
                <c:v>570.38</c:v>
              </c:pt>
              <c:pt idx="157">
                <c:v>575.99900000000002</c:v>
              </c:pt>
              <c:pt idx="158">
                <c:v>575.07500000000005</c:v>
              </c:pt>
              <c:pt idx="159">
                <c:v>562.93399999999997</c:v>
              </c:pt>
              <c:pt idx="160">
                <c:v>534.95799999999997</c:v>
              </c:pt>
              <c:pt idx="161">
                <c:v>511.642</c:v>
              </c:pt>
              <c:pt idx="162">
                <c:v>497.66300000000001</c:v>
              </c:pt>
              <c:pt idx="163">
                <c:v>498.76299999999998</c:v>
              </c:pt>
              <c:pt idx="164">
                <c:v>491.10700000000003</c:v>
              </c:pt>
              <c:pt idx="165">
                <c:v>490.589</c:v>
              </c:pt>
              <c:pt idx="166">
                <c:v>486.43400000000003</c:v>
              </c:pt>
              <c:pt idx="167">
                <c:v>482.55599999999998</c:v>
              </c:pt>
              <c:pt idx="168">
                <c:v>494.73</c:v>
              </c:pt>
              <c:pt idx="169">
                <c:v>487.62900000000002</c:v>
              </c:pt>
              <c:pt idx="170">
                <c:v>471.47399999999999</c:v>
              </c:pt>
              <c:pt idx="171">
                <c:v>450.96100000000001</c:v>
              </c:pt>
              <c:pt idx="172">
                <c:v>432.274</c:v>
              </c:pt>
              <c:pt idx="173">
                <c:v>418.18900000000002</c:v>
              </c:pt>
              <c:pt idx="174">
                <c:v>416.27499999999998</c:v>
              </c:pt>
              <c:pt idx="175">
                <c:v>418.23500000000001</c:v>
              </c:pt>
              <c:pt idx="176">
                <c:v>410.81900000000002</c:v>
              </c:pt>
              <c:pt idx="177">
                <c:v>404.56400000000002</c:v>
              </c:pt>
              <c:pt idx="178">
                <c:v>404.625</c:v>
              </c:pt>
              <c:pt idx="179">
                <c:v>403.77100000000002</c:v>
              </c:pt>
              <c:pt idx="180">
                <c:v>415.53899999999999</c:v>
              </c:pt>
              <c:pt idx="181">
                <c:v>404.60399999999998</c:v>
              </c:pt>
              <c:pt idx="182">
                <c:v>393.33499999999998</c:v>
              </c:pt>
              <c:pt idx="183">
                <c:v>376.01400000000001</c:v>
              </c:pt>
              <c:pt idx="184">
                <c:v>350.17399999999998</c:v>
              </c:pt>
              <c:pt idx="185">
                <c:v>332.39499999999998</c:v>
              </c:pt>
              <c:pt idx="186">
                <c:v>330.58699999999999</c:v>
              </c:pt>
              <c:pt idx="187">
                <c:v>338.14699999999999</c:v>
              </c:pt>
              <c:pt idx="188">
                <c:v>338.935</c:v>
              </c:pt>
              <c:pt idx="189">
                <c:v>334.24099999999999</c:v>
              </c:pt>
              <c:pt idx="190">
                <c:v>334.89699999999999</c:v>
              </c:pt>
              <c:pt idx="191">
                <c:v>339.03500000000003</c:v>
              </c:pt>
              <c:pt idx="192">
                <c:v>350.77199999999999</c:v>
              </c:pt>
              <c:pt idx="193">
                <c:v>342.702</c:v>
              </c:pt>
              <c:pt idx="194">
                <c:v>333.77600000000001</c:v>
              </c:pt>
              <c:pt idx="195">
                <c:v>321.24</c:v>
              </c:pt>
              <c:pt idx="196">
                <c:v>305.17099999999999</c:v>
              </c:pt>
              <c:pt idx="197">
                <c:v>298.19099999999997</c:v>
              </c:pt>
              <c:pt idx="198">
                <c:v>297.29000000000002</c:v>
              </c:pt>
            </c:numLit>
          </c:val>
          <c:smooth val="0"/>
          <c:extLst>
            <c:ext xmlns:c16="http://schemas.microsoft.com/office/drawing/2014/chart" uri="{C3380CC4-5D6E-409C-BE32-E72D297353CC}">
              <c16:uniqueId val="{00000001-3E4C-47B0-A381-7F4629392AAF}"/>
            </c:ext>
          </c:extLst>
        </c:ser>
        <c:dLbls>
          <c:showLegendKey val="0"/>
          <c:showVal val="0"/>
          <c:showCatName val="0"/>
          <c:showSerName val="0"/>
          <c:showPercent val="0"/>
          <c:showBubbleSize val="0"/>
        </c:dLbls>
        <c:marker val="1"/>
        <c:smooth val="0"/>
        <c:axId val="165745024"/>
        <c:axId val="165746560"/>
      </c:lineChart>
      <c:lineChart>
        <c:grouping val="standard"/>
        <c:varyColors val="0"/>
        <c:ser>
          <c:idx val="1"/>
          <c:order val="1"/>
          <c:tx>
            <c:v>longo VH%</c:v>
          </c:tx>
          <c:spPr>
            <a:ln w="25400">
              <a:solidFill>
                <a:srgbClr val="808080"/>
              </a:solidFill>
              <a:prstDash val="solid"/>
            </a:ln>
          </c:spPr>
          <c:marker>
            <c:symbol val="none"/>
          </c:marker>
          <c:dLbls>
            <c:dLbl>
              <c:idx val="37"/>
              <c:layout>
                <c:manualLayout>
                  <c:x val="0.34521784776902886"/>
                  <c:y val="-0.12783012292954907"/>
                </c:manualLayout>
              </c:layout>
              <c:tx>
                <c:rich>
                  <a:bodyPr/>
                  <a:lstStyle/>
                  <a:p>
                    <a:pPr>
                      <a:defRPr sz="800" b="0" i="0" u="none" strike="noStrike" baseline="0">
                        <a:solidFill>
                          <a:srgbClr val="000000"/>
                        </a:solidFill>
                        <a:latin typeface="Arial"/>
                        <a:ea typeface="Arial"/>
                        <a:cs typeface="Arial"/>
                      </a:defRPr>
                    </a:pPr>
                    <a:r>
                      <a:rPr lang="en-US" sz="700" b="0" i="0" u="none" strike="noStrike" baseline="0">
                        <a:solidFill>
                          <a:srgbClr val="333333"/>
                        </a:solidFill>
                        <a:latin typeface="Arial"/>
                        <a:cs typeface="Arial"/>
                      </a:rPr>
                      <a:t>…ao longo do período </a:t>
                    </a:r>
                    <a:r>
                      <a:rPr lang="en-US" sz="600" b="0" i="0" u="none" strike="noStrike" baseline="0">
                        <a:solidFill>
                          <a:srgbClr val="333333"/>
                        </a:solidFill>
                        <a:latin typeface="Arial"/>
                        <a:cs typeface="Arial"/>
                      </a:rPr>
                      <a:t>(vh)</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4C-47B0-A381-7F4629392AA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5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strLit>
          </c:cat>
          <c:val>
            <c:numLit>
              <c:formatCode>0.0</c:formatCode>
              <c:ptCount val="199"/>
              <c:pt idx="0">
                <c:v>18.363751817939722</c:v>
              </c:pt>
              <c:pt idx="1">
                <c:v>25.219242230736484</c:v>
              </c:pt>
              <c:pt idx="2">
                <c:v>23.4470716207706</c:v>
              </c:pt>
              <c:pt idx="3">
                <c:v>12.864659375774767</c:v>
              </c:pt>
              <c:pt idx="4">
                <c:v>15.684421534936988</c:v>
              </c:pt>
              <c:pt idx="5">
                <c:v>10.681557846506283</c:v>
              </c:pt>
              <c:pt idx="6">
                <c:v>11.914483528188491</c:v>
              </c:pt>
              <c:pt idx="7">
                <c:v>5.8919506889050233</c:v>
              </c:pt>
              <c:pt idx="8">
                <c:v>8.1377097213017446</c:v>
              </c:pt>
              <c:pt idx="9">
                <c:v>-0.48061287175225065</c:v>
              </c:pt>
              <c:pt idx="10">
                <c:v>-2.061811753178977</c:v>
              </c:pt>
              <c:pt idx="11">
                <c:v>3.9882779793469325</c:v>
              </c:pt>
              <c:pt idx="12">
                <c:v>-8.1008583690987059</c:v>
              </c:pt>
              <c:pt idx="13">
                <c:v>-3.5243988123569214</c:v>
              </c:pt>
              <c:pt idx="14">
                <c:v>8.6840579710144805</c:v>
              </c:pt>
              <c:pt idx="15">
                <c:v>-2.0038563862244008</c:v>
              </c:pt>
              <c:pt idx="16">
                <c:v>-3.7948362502166044</c:v>
              </c:pt>
              <c:pt idx="17">
                <c:v>3.7832399022567298</c:v>
              </c:pt>
              <c:pt idx="18">
                <c:v>2.2660835278465186E-3</c:v>
              </c:pt>
              <c:pt idx="19">
                <c:v>18.007761228100215</c:v>
              </c:pt>
              <c:pt idx="20">
                <c:v>15.490936068640737</c:v>
              </c:pt>
              <c:pt idx="21">
                <c:v>-6.8681917211328987</c:v>
              </c:pt>
              <c:pt idx="22">
                <c:v>14.242839433679123</c:v>
              </c:pt>
              <c:pt idx="23">
                <c:v>5.6013312219866274</c:v>
              </c:pt>
              <c:pt idx="24">
                <c:v>6.2463514302393497</c:v>
              </c:pt>
              <c:pt idx="25">
                <c:v>3.4628576798383603</c:v>
              </c:pt>
              <c:pt idx="26">
                <c:v>0.4608491572434481</c:v>
              </c:pt>
              <c:pt idx="27">
                <c:v>9.5591531755915291</c:v>
              </c:pt>
              <c:pt idx="28">
                <c:v>9.9397900370522763</c:v>
              </c:pt>
              <c:pt idx="29">
                <c:v>15.697626104540042</c:v>
              </c:pt>
              <c:pt idx="30">
                <c:v>-2.9798323136188687</c:v>
              </c:pt>
              <c:pt idx="31">
                <c:v>2.5146891699107776</c:v>
              </c:pt>
              <c:pt idx="32">
                <c:v>-3.9645854571352723</c:v>
              </c:pt>
              <c:pt idx="33">
                <c:v>2.9865294266721243</c:v>
              </c:pt>
              <c:pt idx="34">
                <c:v>0.91566723776890235</c:v>
              </c:pt>
              <c:pt idx="35">
                <c:v>7.426421999695032</c:v>
              </c:pt>
              <c:pt idx="36">
                <c:v>7.7578872740162952</c:v>
              </c:pt>
              <c:pt idx="37">
                <c:v>-0.95140781108082884</c:v>
              </c:pt>
              <c:pt idx="38">
                <c:v>10.151637429384541</c:v>
              </c:pt>
              <c:pt idx="39">
                <c:v>-12.392016004364825</c:v>
              </c:pt>
              <c:pt idx="40">
                <c:v>2.5932080417534698</c:v>
              </c:pt>
              <c:pt idx="41">
                <c:v>-7.6613675541092885E-2</c:v>
              </c:pt>
              <c:pt idx="42">
                <c:v>1.9595936003737213</c:v>
              </c:pt>
              <c:pt idx="43">
                <c:v>2.0331627237776262</c:v>
              </c:pt>
              <c:pt idx="44">
                <c:v>-5.1374145703068201</c:v>
              </c:pt>
              <c:pt idx="45">
                <c:v>8.8493062522478247</c:v>
              </c:pt>
              <c:pt idx="46">
                <c:v>2.6994397389221048</c:v>
              </c:pt>
              <c:pt idx="47">
                <c:v>-1.1994889751111848</c:v>
              </c:pt>
              <c:pt idx="48">
                <c:v>-5.9345033472046227</c:v>
              </c:pt>
              <c:pt idx="49">
                <c:v>-1.8133467825130145</c:v>
              </c:pt>
              <c:pt idx="50">
                <c:v>-10.340107199321324</c:v>
              </c:pt>
              <c:pt idx="51">
                <c:v>-1.4868827360718262</c:v>
              </c:pt>
              <c:pt idx="52">
                <c:v>-2.6759438804608182</c:v>
              </c:pt>
              <c:pt idx="53">
                <c:v>-5.7049070346942727</c:v>
              </c:pt>
              <c:pt idx="54">
                <c:v>2.8794612177578172</c:v>
              </c:pt>
              <c:pt idx="55">
                <c:v>-6.0750364086086144</c:v>
              </c:pt>
              <c:pt idx="56">
                <c:v>-13.236353603016692</c:v>
              </c:pt>
              <c:pt idx="57">
                <c:v>-3.3649833055091727</c:v>
              </c:pt>
              <c:pt idx="58">
                <c:v>-12.736490209764517</c:v>
              </c:pt>
              <c:pt idx="59">
                <c:v>-15.136131797610219</c:v>
              </c:pt>
              <c:pt idx="60">
                <c:v>-3.3870149853992837</c:v>
              </c:pt>
              <c:pt idx="61">
                <c:v>2.715386411393883</c:v>
              </c:pt>
              <c:pt idx="62">
                <c:v>-7.5479001354751274</c:v>
              </c:pt>
              <c:pt idx="63">
                <c:v>21.472974396796964</c:v>
              </c:pt>
              <c:pt idx="64">
                <c:v>-0.22502461206693747</c:v>
              </c:pt>
              <c:pt idx="65">
                <c:v>10.466268580866478</c:v>
              </c:pt>
              <c:pt idx="66">
                <c:v>12.996815924829107</c:v>
              </c:pt>
              <c:pt idx="67">
                <c:v>6.1923162117594854</c:v>
              </c:pt>
              <c:pt idx="68">
                <c:v>16.418147768630085</c:v>
              </c:pt>
              <c:pt idx="69">
                <c:v>18.774856484730673</c:v>
              </c:pt>
              <c:pt idx="70">
                <c:v>24.835817125536753</c:v>
              </c:pt>
              <c:pt idx="71">
                <c:v>37.141647855530493</c:v>
              </c:pt>
              <c:pt idx="72">
                <c:v>27.296749438934341</c:v>
              </c:pt>
              <c:pt idx="73">
                <c:v>37.696906326006399</c:v>
              </c:pt>
              <c:pt idx="74">
                <c:v>52.915590910148147</c:v>
              </c:pt>
              <c:pt idx="75">
                <c:v>26.229508196721319</c:v>
              </c:pt>
              <c:pt idx="76">
                <c:v>21.848423624489023</c:v>
              </c:pt>
              <c:pt idx="77">
                <c:v>21.523209274508925</c:v>
              </c:pt>
              <c:pt idx="78">
                <c:v>18.546543706155916</c:v>
              </c:pt>
              <c:pt idx="79">
                <c:v>17.572484761397078</c:v>
              </c:pt>
              <c:pt idx="80">
                <c:v>10.154032931178403</c:v>
              </c:pt>
              <c:pt idx="81">
                <c:v>-0.78937001909032967</c:v>
              </c:pt>
              <c:pt idx="82">
                <c:v>3.1986106193198083</c:v>
              </c:pt>
              <c:pt idx="83">
                <c:v>-1.5184247885932978</c:v>
              </c:pt>
              <c:pt idx="84">
                <c:v>-1.0478573662809021</c:v>
              </c:pt>
              <c:pt idx="85">
                <c:v>-9.239480330818628</c:v>
              </c:pt>
              <c:pt idx="86">
                <c:v>-2.0717034513180077</c:v>
              </c:pt>
              <c:pt idx="87">
                <c:v>-7.496736068164644</c:v>
              </c:pt>
              <c:pt idx="88">
                <c:v>-7.2590907338140553</c:v>
              </c:pt>
              <c:pt idx="89">
                <c:v>-12.763339705854515</c:v>
              </c:pt>
              <c:pt idx="90">
                <c:v>-13.848071808510632</c:v>
              </c:pt>
              <c:pt idx="91">
                <c:v>-0.52435490547813046</c:v>
              </c:pt>
              <c:pt idx="92">
                <c:v>-5.4142672140633064</c:v>
              </c:pt>
              <c:pt idx="93">
                <c:v>-13.290878270032525</c:v>
              </c:pt>
              <c:pt idx="94">
                <c:v>-6.4587281877001583</c:v>
              </c:pt>
              <c:pt idx="95">
                <c:v>-0.81061318291028028</c:v>
              </c:pt>
              <c:pt idx="96">
                <c:v>-9.0923459344511954</c:v>
              </c:pt>
              <c:pt idx="97">
                <c:v>-8.3994179701709637</c:v>
              </c:pt>
              <c:pt idx="98">
                <c:v>-15.21100945931253</c:v>
              </c:pt>
              <c:pt idx="99">
                <c:v>-14.617070271876397</c:v>
              </c:pt>
              <c:pt idx="100">
                <c:v>4.9562379160516423</c:v>
              </c:pt>
              <c:pt idx="101">
                <c:v>4.6888561013712859</c:v>
              </c:pt>
              <c:pt idx="102">
                <c:v>6.1857261378764683</c:v>
              </c:pt>
              <c:pt idx="103">
                <c:v>6.6048391891088576</c:v>
              </c:pt>
              <c:pt idx="104">
                <c:v>17.195875087392221</c:v>
              </c:pt>
              <c:pt idx="105">
                <c:v>22.4277008700553</c:v>
              </c:pt>
              <c:pt idx="106">
                <c:v>20.015370910551766</c:v>
              </c:pt>
              <c:pt idx="107">
                <c:v>35.198095920129767</c:v>
              </c:pt>
              <c:pt idx="108">
                <c:v>19.883355197648143</c:v>
              </c:pt>
              <c:pt idx="109">
                <c:v>19.590167189547671</c:v>
              </c:pt>
              <c:pt idx="110">
                <c:v>19.859676119293624</c:v>
              </c:pt>
              <c:pt idx="111">
                <c:v>15.188028797007203</c:v>
              </c:pt>
              <c:pt idx="112">
                <c:v>12.577993463404979</c:v>
              </c:pt>
              <c:pt idx="113">
                <c:v>16.406557648863185</c:v>
              </c:pt>
              <c:pt idx="114">
                <c:v>12.959026074316359</c:v>
              </c:pt>
              <c:pt idx="115">
                <c:v>12.350360621607548</c:v>
              </c:pt>
              <c:pt idx="116">
                <c:v>-7.0517759936367552</c:v>
              </c:pt>
              <c:pt idx="117">
                <c:v>8.9624812981931257</c:v>
              </c:pt>
              <c:pt idx="118">
                <c:v>1.6897103769465849</c:v>
              </c:pt>
              <c:pt idx="119">
                <c:v>-15.566772605471435</c:v>
              </c:pt>
              <c:pt idx="120">
                <c:v>-1.7508470777465757</c:v>
              </c:pt>
              <c:pt idx="121">
                <c:v>-5.1736733745101908</c:v>
              </c:pt>
              <c:pt idx="122">
                <c:v>-2.9574042091427333</c:v>
              </c:pt>
              <c:pt idx="123">
                <c:v>9.5015105740181127</c:v>
              </c:pt>
              <c:pt idx="124">
                <c:v>-3.9922582915457028</c:v>
              </c:pt>
              <c:pt idx="125">
                <c:v>-6.3705154455621749</c:v>
              </c:pt>
              <c:pt idx="126">
                <c:v>1.2579021024015979</c:v>
              </c:pt>
              <c:pt idx="127">
                <c:v>-3.9377895433487686</c:v>
              </c:pt>
              <c:pt idx="128">
                <c:v>7.2043643365245824</c:v>
              </c:pt>
              <c:pt idx="129">
                <c:v>4.6856433682765042</c:v>
              </c:pt>
              <c:pt idx="130">
                <c:v>-2.083840219833677</c:v>
              </c:pt>
              <c:pt idx="131">
                <c:v>6.6554727286146642</c:v>
              </c:pt>
              <c:pt idx="132">
                <c:v>-0.40659679821795081</c:v>
              </c:pt>
              <c:pt idx="133">
                <c:v>2.943339403277756</c:v>
              </c:pt>
              <c:pt idx="134">
                <c:v>-11.692443380476892</c:v>
              </c:pt>
              <c:pt idx="135">
                <c:v>-9.2788660504897198</c:v>
              </c:pt>
              <c:pt idx="136">
                <c:v>-8.9121430927683871</c:v>
              </c:pt>
              <c:pt idx="137">
                <c:v>-3.8469583737425705</c:v>
              </c:pt>
              <c:pt idx="138">
                <c:v>-8.5894930817010504</c:v>
              </c:pt>
              <c:pt idx="139">
                <c:v>-6.3141577678263889</c:v>
              </c:pt>
              <c:pt idx="140">
                <c:v>-4.3354619836360015</c:v>
              </c:pt>
              <c:pt idx="141">
                <c:v>-7.4611242133407307</c:v>
              </c:pt>
              <c:pt idx="142">
                <c:v>-8.2248045019367222</c:v>
              </c:pt>
              <c:pt idx="143">
                <c:v>-1.9981661851460886</c:v>
              </c:pt>
              <c:pt idx="144">
                <c:v>-7.1909779298822478</c:v>
              </c:pt>
              <c:pt idx="145">
                <c:v>-5.3033524399163205</c:v>
              </c:pt>
              <c:pt idx="146">
                <c:v>8.0970215801676524</c:v>
              </c:pt>
              <c:pt idx="147">
                <c:v>2.1934576419380125</c:v>
              </c:pt>
              <c:pt idx="148">
                <c:v>-3.1205359837434443</c:v>
              </c:pt>
              <c:pt idx="149">
                <c:v>6.1031563958547475</c:v>
              </c:pt>
              <c:pt idx="150">
                <c:v>-1.4684925793333581</c:v>
              </c:pt>
              <c:pt idx="151">
                <c:v>-2.6455123726881635</c:v>
              </c:pt>
              <c:pt idx="152">
                <c:v>-2.9830508474576245</c:v>
              </c:pt>
              <c:pt idx="153">
                <c:v>-4.3352640545144761</c:v>
              </c:pt>
              <c:pt idx="154">
                <c:v>3.037204561381146</c:v>
              </c:pt>
              <c:pt idx="155">
                <c:v>-4.616226521677735</c:v>
              </c:pt>
              <c:pt idx="156">
                <c:v>-5.7301723261857447</c:v>
              </c:pt>
              <c:pt idx="157">
                <c:v>-3.6695105523125271</c:v>
              </c:pt>
              <c:pt idx="158">
                <c:v>-11.790133641313316</c:v>
              </c:pt>
              <c:pt idx="159">
                <c:v>-6.7497442574165341</c:v>
              </c:pt>
              <c:pt idx="160">
                <c:v>3.8503073600265836</c:v>
              </c:pt>
              <c:pt idx="161">
                <c:v>-7.7427772600186291</c:v>
              </c:pt>
              <c:pt idx="162">
                <c:v>-16.626982027267758</c:v>
              </c:pt>
              <c:pt idx="163">
                <c:v>-4.877726371447455</c:v>
              </c:pt>
              <c:pt idx="164">
                <c:v>-12.038380906305445</c:v>
              </c:pt>
              <c:pt idx="165">
                <c:v>-16.960139043223066</c:v>
              </c:pt>
              <c:pt idx="166">
                <c:v>-9.9744957106422394</c:v>
              </c:pt>
              <c:pt idx="167">
                <c:v>-14.807617567042374</c:v>
              </c:pt>
              <c:pt idx="168">
                <c:v>-8.3592570918162963</c:v>
              </c:pt>
              <c:pt idx="169">
                <c:v>-18.045196897374694</c:v>
              </c:pt>
              <c:pt idx="170">
                <c:v>-4.8930121203052508</c:v>
              </c:pt>
              <c:pt idx="171">
                <c:v>-24.792564225307167</c:v>
              </c:pt>
              <c:pt idx="172">
                <c:v>-12.864456265248169</c:v>
              </c:pt>
              <c:pt idx="173">
                <c:v>-16.748828188136411</c:v>
              </c:pt>
              <c:pt idx="174">
                <c:v>-8.2822085889570634</c:v>
              </c:pt>
              <c:pt idx="175">
                <c:v>-15.437147621694603</c:v>
              </c:pt>
              <c:pt idx="176">
                <c:v>-10.03300027500228</c:v>
              </c:pt>
              <c:pt idx="177">
                <c:v>-7.8471066582030851</c:v>
              </c:pt>
              <c:pt idx="178">
                <c:v>-2.3316506988084185</c:v>
              </c:pt>
              <c:pt idx="179">
                <c:v>-11.064042405283271</c:v>
              </c:pt>
              <c:pt idx="180">
                <c:v>-6.8077168688871703</c:v>
              </c:pt>
              <c:pt idx="181">
                <c:v>-6.2292396596441701</c:v>
              </c:pt>
              <c:pt idx="182">
                <c:v>-16.1225613593455</c:v>
              </c:pt>
              <c:pt idx="183">
                <c:v>5.9062218214607665</c:v>
              </c:pt>
              <c:pt idx="184">
                <c:v>-11.594335941982415</c:v>
              </c:pt>
              <c:pt idx="185">
                <c:v>-6.1738581759937965</c:v>
              </c:pt>
              <c:pt idx="186">
                <c:v>-7.9783185330411621</c:v>
              </c:pt>
              <c:pt idx="187">
                <c:v>-4.0543713024697059</c:v>
              </c:pt>
              <c:pt idx="188">
                <c:v>-8.5010273914446266</c:v>
              </c:pt>
              <c:pt idx="189">
                <c:v>-1.9026342734804191</c:v>
              </c:pt>
              <c:pt idx="190">
                <c:v>-5.4110118838337717</c:v>
              </c:pt>
              <c:pt idx="191">
                <c:v>-0.36151347126213151</c:v>
              </c:pt>
              <c:pt idx="192">
                <c:v>-0.87818952303668762</c:v>
              </c:pt>
              <c:pt idx="193">
                <c:v>-0.405182453416153</c:v>
              </c:pt>
              <c:pt idx="194">
                <c:v>-7.3294255568581379</c:v>
              </c:pt>
              <c:pt idx="195">
                <c:v>-5.7045551298424808</c:v>
              </c:pt>
              <c:pt idx="196">
                <c:v>-0.82811972690222113</c:v>
              </c:pt>
              <c:pt idx="197">
                <c:v>-12.115255289431481</c:v>
              </c:pt>
              <c:pt idx="198">
                <c:v>5.7499498696611084</c:v>
              </c:pt>
            </c:numLit>
          </c:val>
          <c:smooth val="0"/>
          <c:extLst>
            <c:ext xmlns:c16="http://schemas.microsoft.com/office/drawing/2014/chart" uri="{C3380CC4-5D6E-409C-BE32-E72D297353CC}">
              <c16:uniqueId val="{00000003-3E4C-47B0-A381-7F4629392AAF}"/>
            </c:ext>
          </c:extLst>
        </c:ser>
        <c:dLbls>
          <c:showLegendKey val="0"/>
          <c:showVal val="0"/>
          <c:showCatName val="0"/>
          <c:showSerName val="0"/>
          <c:showPercent val="0"/>
          <c:showBubbleSize val="0"/>
        </c:dLbls>
        <c:marker val="1"/>
        <c:smooth val="0"/>
        <c:axId val="165748096"/>
        <c:axId val="165749888"/>
      </c:lineChart>
      <c:catAx>
        <c:axId val="165745024"/>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165746560"/>
        <c:crosses val="autoZero"/>
        <c:auto val="1"/>
        <c:lblAlgn val="ctr"/>
        <c:lblOffset val="100"/>
        <c:tickLblSkip val="1"/>
        <c:tickMarkSkip val="1"/>
        <c:noMultiLvlLbl val="0"/>
      </c:catAx>
      <c:valAx>
        <c:axId val="165746560"/>
        <c:scaling>
          <c:orientation val="minMax"/>
          <c:max val="800"/>
          <c:min val="10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65745024"/>
        <c:crosses val="autoZero"/>
        <c:crossBetween val="between"/>
        <c:majorUnit val="100"/>
        <c:minorUnit val="100"/>
      </c:valAx>
      <c:catAx>
        <c:axId val="165748096"/>
        <c:scaling>
          <c:orientation val="minMax"/>
        </c:scaling>
        <c:delete val="1"/>
        <c:axPos val="b"/>
        <c:numFmt formatCode="General" sourceLinked="1"/>
        <c:majorTickMark val="out"/>
        <c:minorTickMark val="none"/>
        <c:tickLblPos val="none"/>
        <c:crossAx val="165749888"/>
        <c:crosses val="autoZero"/>
        <c:auto val="1"/>
        <c:lblAlgn val="ctr"/>
        <c:lblOffset val="100"/>
        <c:noMultiLvlLbl val="0"/>
      </c:catAx>
      <c:valAx>
        <c:axId val="165749888"/>
        <c:scaling>
          <c:orientation val="minMax"/>
          <c:max val="100"/>
          <c:min val="-30"/>
        </c:scaling>
        <c:delete val="0"/>
        <c:axPos val="r"/>
        <c:numFmt formatCode="0" sourceLinked="0"/>
        <c:majorTickMark val="none"/>
        <c:min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165748096"/>
        <c:crosses val="max"/>
        <c:crossBetween val="between"/>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overlay val="0"/>
      <c:spPr>
        <a:noFill/>
        <a:ln w="25400">
          <a:noFill/>
        </a:ln>
      </c:spPr>
    </c:title>
    <c:autoTitleDeleted val="0"/>
    <c:plotArea>
      <c:layout>
        <c:manualLayout>
          <c:layoutTarget val="inner"/>
          <c:xMode val="edge"/>
          <c:yMode val="edge"/>
          <c:x val="8.3086173796500948E-2"/>
          <c:y val="0.20329670329670341"/>
          <c:w val="0.90504582171188463"/>
          <c:h val="0.51648351648351665"/>
        </c:manualLayout>
      </c:layout>
      <c:lineChart>
        <c:grouping val="standard"/>
        <c:varyColors val="0"/>
        <c:ser>
          <c:idx val="0"/>
          <c:order val="0"/>
          <c:tx>
            <c:v>industria</c:v>
          </c:tx>
          <c:spPr>
            <a:ln w="25400">
              <a:solidFill>
                <a:srgbClr val="808080"/>
              </a:solidFill>
              <a:prstDash val="solid"/>
            </a:ln>
          </c:spPr>
          <c:marker>
            <c:symbol val="none"/>
          </c:marker>
          <c:dLbls>
            <c:dLbl>
              <c:idx val="8"/>
              <c:layout>
                <c:manualLayout>
                  <c:x val="0.42968133487818527"/>
                  <c:y val="-0.1124201782469499"/>
                </c:manualLayout>
              </c:layout>
              <c:tx>
                <c:rich>
                  <a:bodyPr/>
                  <a:lstStyle/>
                  <a:p>
                    <a:pPr>
                      <a:defRPr sz="800" b="0" i="0" u="none" strike="noStrike" baseline="0">
                        <a:solidFill>
                          <a:schemeClr val="bg1">
                            <a:lumMod val="50000"/>
                          </a:schemeClr>
                        </a:solidFill>
                        <a:latin typeface="Arial"/>
                        <a:ea typeface="Arial"/>
                        <a:cs typeface="Arial"/>
                      </a:defRPr>
                    </a:pPr>
                    <a:r>
                      <a:rPr lang="en-US" sz="700" b="1" i="0" u="none" strike="noStrike" baseline="0">
                        <a:solidFill>
                          <a:schemeClr val="bg1">
                            <a:lumMod val="50000"/>
                          </a:schemeClr>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A0-4572-8FC5-0C353F19ECF5}"/>
                </c:ext>
              </c:extLst>
            </c:dLbl>
            <c:spPr>
              <a:noFill/>
              <a:ln>
                <a:noFill/>
              </a:ln>
              <a:effectLst/>
            </c:spPr>
            <c:txPr>
              <a:bodyPr/>
              <a:lstStyle/>
              <a:p>
                <a:pPr>
                  <a:defRPr>
                    <a:solidFill>
                      <a:schemeClr val="bg1">
                        <a:lumMod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1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200">
                <c:v> </c:v>
              </c:pt>
              <c:pt idx="201">
                <c:v> </c:v>
              </c:pt>
              <c:pt idx="202">
                <c:v> </c:v>
              </c:pt>
              <c:pt idx="203">
                <c:v> </c:v>
              </c:pt>
              <c:pt idx="204">
                <c:v> </c:v>
              </c:pt>
              <c:pt idx="205">
                <c:v> </c:v>
              </c:pt>
              <c:pt idx="206">
                <c:v> </c:v>
              </c:pt>
              <c:pt idx="207">
                <c:v> </c:v>
              </c:pt>
              <c:pt idx="208">
                <c:v> </c:v>
              </c:pt>
              <c:pt idx="209">
                <c:v> </c:v>
              </c:pt>
            </c:strLit>
          </c:cat>
          <c:val>
            <c:numLit>
              <c:formatCode>0.0</c:formatCode>
              <c:ptCount val="199"/>
              <c:pt idx="0">
                <c:v>-12</c:v>
              </c:pt>
              <c:pt idx="1">
                <c:v>-12</c:v>
              </c:pt>
              <c:pt idx="2">
                <c:v>-9.2278288672750008</c:v>
              </c:pt>
              <c:pt idx="3">
                <c:v>-10.894495533941667</c:v>
              </c:pt>
              <c:pt idx="4">
                <c:v>-11.561162200608335</c:v>
              </c:pt>
              <c:pt idx="5">
                <c:v>-10.561162200608335</c:v>
              </c:pt>
              <c:pt idx="6">
                <c:v>-9.2278288672750008</c:v>
              </c:pt>
              <c:pt idx="7">
                <c:v>-9.5611622006083348</c:v>
              </c:pt>
              <c:pt idx="8">
                <c:v>-9.5611622006083348</c:v>
              </c:pt>
              <c:pt idx="9">
                <c:v>-9.2278288672750008</c:v>
              </c:pt>
              <c:pt idx="10">
                <c:v>-9.8944955339416669</c:v>
              </c:pt>
              <c:pt idx="11">
                <c:v>-9.8944955339416669</c:v>
              </c:pt>
              <c:pt idx="12">
                <c:v>-10.227828867275001</c:v>
              </c:pt>
              <c:pt idx="13">
                <c:v>-8.5611622006083348</c:v>
              </c:pt>
              <c:pt idx="14">
                <c:v>-8.5611622006083348</c:v>
              </c:pt>
              <c:pt idx="15">
                <c:v>-8.2278288672750008</c:v>
              </c:pt>
              <c:pt idx="16">
                <c:v>-8.2278288672750008</c:v>
              </c:pt>
              <c:pt idx="17">
                <c:v>-8.2278288672750008</c:v>
              </c:pt>
              <c:pt idx="18">
                <c:v>-8.8944955339416669</c:v>
              </c:pt>
              <c:pt idx="19">
                <c:v>-9.2278288672750008</c:v>
              </c:pt>
              <c:pt idx="20">
                <c:v>-9.8944955339416669</c:v>
              </c:pt>
              <c:pt idx="21">
                <c:v>-10.561162200608335</c:v>
              </c:pt>
              <c:pt idx="22">
                <c:v>-10.561162200608335</c:v>
              </c:pt>
              <c:pt idx="23">
                <c:v>-10.227828867275001</c:v>
              </c:pt>
              <c:pt idx="24">
                <c:v>-7.8944955339416678</c:v>
              </c:pt>
              <c:pt idx="25">
                <c:v>-9.2278288672750008</c:v>
              </c:pt>
              <c:pt idx="26">
                <c:v>-9.2278288672750008</c:v>
              </c:pt>
              <c:pt idx="27">
                <c:v>-10.561162200608335</c:v>
              </c:pt>
              <c:pt idx="28">
                <c:v>-8.5611622006083348</c:v>
              </c:pt>
              <c:pt idx="29">
                <c:v>-8.5611622006083348</c:v>
              </c:pt>
              <c:pt idx="30">
                <c:v>-8.2278288672750008</c:v>
              </c:pt>
              <c:pt idx="31">
                <c:v>-8.5611622006083348</c:v>
              </c:pt>
              <c:pt idx="32">
                <c:v>-9.2278288672750008</c:v>
              </c:pt>
              <c:pt idx="33">
                <c:v>-9.2278288672750008</c:v>
              </c:pt>
              <c:pt idx="34">
                <c:v>-9.8944955339416669</c:v>
              </c:pt>
              <c:pt idx="35">
                <c:v>-9.5611622006083348</c:v>
              </c:pt>
              <c:pt idx="36">
                <c:v>-10.894495533941667</c:v>
              </c:pt>
              <c:pt idx="37">
                <c:v>-9.8944955339416669</c:v>
              </c:pt>
              <c:pt idx="38">
                <c:v>-7.5611622006083339</c:v>
              </c:pt>
              <c:pt idx="39">
                <c:v>-5.8944955339416678</c:v>
              </c:pt>
              <c:pt idx="40">
                <c:v>-5.2278288672750008</c:v>
              </c:pt>
              <c:pt idx="41">
                <c:v>-3.2278288672750008</c:v>
              </c:pt>
              <c:pt idx="42">
                <c:v>-0.89449553394166725</c:v>
              </c:pt>
              <c:pt idx="43">
                <c:v>0.43883779939166628</c:v>
              </c:pt>
              <c:pt idx="44">
                <c:v>-0.89449553394166703</c:v>
              </c:pt>
              <c:pt idx="45">
                <c:v>-2.5611622006083339</c:v>
              </c:pt>
              <c:pt idx="46">
                <c:v>-2.5611622006083343</c:v>
              </c:pt>
              <c:pt idx="47">
                <c:v>-3.5611622006083343</c:v>
              </c:pt>
              <c:pt idx="48">
                <c:v>-2.5611622006083343</c:v>
              </c:pt>
              <c:pt idx="49">
                <c:v>-3.2278288672750008</c:v>
              </c:pt>
              <c:pt idx="50">
                <c:v>-1.8944955339416669</c:v>
              </c:pt>
              <c:pt idx="51">
                <c:v>-0.89449553394166703</c:v>
              </c:pt>
              <c:pt idx="52">
                <c:v>-0.2278288672750004</c:v>
              </c:pt>
              <c:pt idx="53">
                <c:v>1.1055044660583329</c:v>
              </c:pt>
              <c:pt idx="54">
                <c:v>0.7721711327249996</c:v>
              </c:pt>
              <c:pt idx="55">
                <c:v>0.43883779939166628</c:v>
              </c:pt>
              <c:pt idx="56">
                <c:v>0.10550446605833293</c:v>
              </c:pt>
              <c:pt idx="57">
                <c:v>0.10550446605833293</c:v>
              </c:pt>
              <c:pt idx="58">
                <c:v>-0.56116220060833377</c:v>
              </c:pt>
              <c:pt idx="59">
                <c:v>0.10550446605833293</c:v>
              </c:pt>
              <c:pt idx="60">
                <c:v>-0.2278288672750004</c:v>
              </c:pt>
              <c:pt idx="61">
                <c:v>0.43883779939166628</c:v>
              </c:pt>
              <c:pt idx="62">
                <c:v>-0.89449553394166703</c:v>
              </c:pt>
              <c:pt idx="63">
                <c:v>0.7721711327249996</c:v>
              </c:pt>
              <c:pt idx="64">
                <c:v>1.1055044660583329</c:v>
              </c:pt>
              <c:pt idx="65">
                <c:v>0.43883779939166628</c:v>
              </c:pt>
              <c:pt idx="66">
                <c:v>-2.2278288672750004</c:v>
              </c:pt>
              <c:pt idx="67">
                <c:v>-3.2278288672750008</c:v>
              </c:pt>
              <c:pt idx="68">
                <c:v>-4.8944955339416678</c:v>
              </c:pt>
              <c:pt idx="69">
                <c:v>-8.2278288672750008</c:v>
              </c:pt>
              <c:pt idx="70">
                <c:v>-14.227828867275001</c:v>
              </c:pt>
              <c:pt idx="71">
                <c:v>-19.561162200608333</c:v>
              </c:pt>
              <c:pt idx="72">
                <c:v>-20.894495533941669</c:v>
              </c:pt>
              <c:pt idx="73">
                <c:v>-19.894495533941669</c:v>
              </c:pt>
              <c:pt idx="74">
                <c:v>-18.561162200608333</c:v>
              </c:pt>
              <c:pt idx="75">
                <c:v>-17.561162200608333</c:v>
              </c:pt>
              <c:pt idx="76">
                <c:v>-15.658095041855555</c:v>
              </c:pt>
              <c:pt idx="77">
                <c:v>-13.004943852636112</c:v>
              </c:pt>
              <c:pt idx="78">
                <c:v>-11.804815602150001</c:v>
              </c:pt>
              <c:pt idx="79">
                <c:v>-10.803299866683334</c:v>
              </c:pt>
              <c:pt idx="80">
                <c:v>-9.4502101267833325</c:v>
              </c:pt>
              <c:pt idx="81">
                <c:v>-7.7886328823166666</c:v>
              </c:pt>
              <c:pt idx="82">
                <c:v>-5.8587291544166673</c:v>
              </c:pt>
              <c:pt idx="83">
                <c:v>-5.7854113797833335</c:v>
              </c:pt>
              <c:pt idx="84">
                <c:v>-5.4980234689833338</c:v>
              </c:pt>
              <c:pt idx="85">
                <c:v>-5.5151295211500004</c:v>
              </c:pt>
              <c:pt idx="86">
                <c:v>-3.5242706465166673</c:v>
              </c:pt>
              <c:pt idx="87">
                <c:v>-3.4865101823166675</c:v>
              </c:pt>
              <c:pt idx="88">
                <c:v>-3.4671162821500006</c:v>
              </c:pt>
              <c:pt idx="89">
                <c:v>-3.7019535672500008</c:v>
              </c:pt>
              <c:pt idx="90">
                <c:v>-2.3854122627166667</c:v>
              </c:pt>
              <c:pt idx="91">
                <c:v>-1.978982534916667</c:v>
              </c:pt>
              <c:pt idx="92">
                <c:v>-1.2014723698833336</c:v>
              </c:pt>
              <c:pt idx="93">
                <c:v>-2.2191864267500008</c:v>
              </c:pt>
              <c:pt idx="94">
                <c:v>-1.5616589576500004</c:v>
              </c:pt>
              <c:pt idx="95">
                <c:v>-2.746312114083334</c:v>
              </c:pt>
              <c:pt idx="96">
                <c:v>-1.8437653682166673</c:v>
              </c:pt>
              <c:pt idx="97">
                <c:v>-2.4578568258833342</c:v>
              </c:pt>
              <c:pt idx="98">
                <c:v>-2.364054911383334</c:v>
              </c:pt>
              <c:pt idx="99">
                <c:v>-1.608747427583334</c:v>
              </c:pt>
              <c:pt idx="100">
                <c:v>-0.47532148365000054</c:v>
              </c:pt>
              <c:pt idx="101">
                <c:v>-0.22455095688333362</c:v>
              </c:pt>
              <c:pt idx="102">
                <c:v>-2.5272532652166673</c:v>
              </c:pt>
              <c:pt idx="103">
                <c:v>-4.2575866570833343</c:v>
              </c:pt>
              <c:pt idx="104">
                <c:v>-5.5452913297500004</c:v>
              </c:pt>
              <c:pt idx="105">
                <c:v>-6.2876909201166669</c:v>
              </c:pt>
              <c:pt idx="106">
                <c:v>-8.3759498649500017</c:v>
              </c:pt>
              <c:pt idx="107">
                <c:v>-10.003419473383333</c:v>
              </c:pt>
              <c:pt idx="108">
                <c:v>-10.953092674783335</c:v>
              </c:pt>
              <c:pt idx="109">
                <c:v>-11.389048089383332</c:v>
              </c:pt>
              <c:pt idx="110">
                <c:v>-11.931651695983334</c:v>
              </c:pt>
              <c:pt idx="111">
                <c:v>-11.40966685545</c:v>
              </c:pt>
              <c:pt idx="112">
                <c:v>-10.583257846316668</c:v>
              </c:pt>
              <c:pt idx="113">
                <c:v>-9.7189008894499995</c:v>
              </c:pt>
              <c:pt idx="114">
                <c:v>-9.8906312508500012</c:v>
              </c:pt>
              <c:pt idx="115">
                <c:v>-9.7778791989500018</c:v>
              </c:pt>
              <c:pt idx="116">
                <c:v>-10.041024279983334</c:v>
              </c:pt>
              <c:pt idx="117">
                <c:v>-11.358506826116667</c:v>
              </c:pt>
              <c:pt idx="118">
                <c:v>-13.001631928416666</c:v>
              </c:pt>
              <c:pt idx="119">
                <c:v>-14.242924531616666</c:v>
              </c:pt>
              <c:pt idx="120">
                <c:v>-13.094831952883334</c:v>
              </c:pt>
              <c:pt idx="121">
                <c:v>-11.629271125716668</c:v>
              </c:pt>
              <c:pt idx="122">
                <c:v>-9.8957889334833347</c:v>
              </c:pt>
              <c:pt idx="123">
                <c:v>-8.9250482978499992</c:v>
              </c:pt>
              <c:pt idx="124">
                <c:v>-8.3711939675833325</c:v>
              </c:pt>
              <c:pt idx="125">
                <c:v>-7.2211447403166673</c:v>
              </c:pt>
              <c:pt idx="126">
                <c:v>-6.4438882949166683</c:v>
              </c:pt>
              <c:pt idx="127">
                <c:v>-5.5943076910833343</c:v>
              </c:pt>
              <c:pt idx="128">
                <c:v>-5.5494996587500012</c:v>
              </c:pt>
              <c:pt idx="129">
                <c:v>-5.5609217343500008</c:v>
              </c:pt>
              <c:pt idx="130">
                <c:v>-4.9854405900833347</c:v>
              </c:pt>
              <c:pt idx="131">
                <c:v>-5.298428302116668</c:v>
              </c:pt>
              <c:pt idx="132">
                <c:v>-2.8587757495500008</c:v>
              </c:pt>
              <c:pt idx="133">
                <c:v>-1.3725360293833342</c:v>
              </c:pt>
              <c:pt idx="134">
                <c:v>1.2766228412833327</c:v>
              </c:pt>
              <c:pt idx="135">
                <c:v>1.1990535997499996</c:v>
              </c:pt>
              <c:pt idx="136">
                <c:v>0.97774644671666622</c:v>
              </c:pt>
              <c:pt idx="137">
                <c:v>0.94388123318333284</c:v>
              </c:pt>
              <c:pt idx="138">
                <c:v>0.4754688681499995</c:v>
              </c:pt>
              <c:pt idx="139">
                <c:v>-0.4637824230500005</c:v>
              </c:pt>
              <c:pt idx="140">
                <c:v>-1.1584765289833339</c:v>
              </c:pt>
              <c:pt idx="141">
                <c:v>-1.0020516381166671</c:v>
              </c:pt>
              <c:pt idx="142">
                <c:v>-1.2355676686500006</c:v>
              </c:pt>
              <c:pt idx="143">
                <c:v>-1.7964413737166671</c:v>
              </c:pt>
              <c:pt idx="144">
                <c:v>-1.8263617947166673</c:v>
              </c:pt>
              <c:pt idx="145">
                <c:v>-0.33117197981666707</c:v>
              </c:pt>
              <c:pt idx="146">
                <c:v>0.34711565711666631</c:v>
              </c:pt>
              <c:pt idx="147">
                <c:v>1.4463865680166663</c:v>
              </c:pt>
              <c:pt idx="148">
                <c:v>2.6061578151888884</c:v>
              </c:pt>
              <c:pt idx="149">
                <c:v>4.0437912822611111</c:v>
              </c:pt>
              <c:pt idx="150">
                <c:v>4.0433073972333338</c:v>
              </c:pt>
              <c:pt idx="151">
                <c:v>3.7477148434666661</c:v>
              </c:pt>
              <c:pt idx="152">
                <c:v>3.7286502122333331</c:v>
              </c:pt>
              <c:pt idx="153">
                <c:v>3.4428561969666673</c:v>
              </c:pt>
              <c:pt idx="154">
                <c:v>2.2236117347</c:v>
              </c:pt>
              <c:pt idx="155">
                <c:v>0.63662027896666673</c:v>
              </c:pt>
              <c:pt idx="156">
                <c:v>0.8312952598333333</c:v>
              </c:pt>
              <c:pt idx="157">
                <c:v>1.1661384862666668</c:v>
              </c:pt>
              <c:pt idx="158">
                <c:v>2.9098582654333334</c:v>
              </c:pt>
              <c:pt idx="159">
                <c:v>3.1791087690999995</c:v>
              </c:pt>
              <c:pt idx="160">
                <c:v>3.7085668282333333</c:v>
              </c:pt>
              <c:pt idx="161">
                <c:v>2.7692745808666666</c:v>
              </c:pt>
              <c:pt idx="162">
                <c:v>2.5238975948666664</c:v>
              </c:pt>
              <c:pt idx="163">
                <c:v>2.9188350694</c:v>
              </c:pt>
              <c:pt idx="164">
                <c:v>2.8871800014999995</c:v>
              </c:pt>
              <c:pt idx="165">
                <c:v>2.8021648707666671</c:v>
              </c:pt>
              <c:pt idx="166">
                <c:v>2.3389472801999998</c:v>
              </c:pt>
              <c:pt idx="167">
                <c:v>1.8427612698666669</c:v>
              </c:pt>
              <c:pt idx="168">
                <c:v>2.3053573854000002</c:v>
              </c:pt>
              <c:pt idx="169">
                <c:v>2.8493574175333336</c:v>
              </c:pt>
              <c:pt idx="170">
                <c:v>4.5561968316000003</c:v>
              </c:pt>
              <c:pt idx="171">
                <c:v>4.8641431524999996</c:v>
              </c:pt>
              <c:pt idx="172">
                <c:v>5.1962669334333329</c:v>
              </c:pt>
              <c:pt idx="173">
                <c:v>5.3152462129666667</c:v>
              </c:pt>
              <c:pt idx="174">
                <c:v>6.3718830043333332</c:v>
              </c:pt>
              <c:pt idx="175">
                <c:v>6.9984287021666667</c:v>
              </c:pt>
              <c:pt idx="176">
                <c:v>8.0734578841333331</c:v>
              </c:pt>
              <c:pt idx="177">
                <c:v>8.0995105781000003</c:v>
              </c:pt>
              <c:pt idx="178">
                <c:v>7.2359084557333331</c:v>
              </c:pt>
              <c:pt idx="179">
                <c:v>5.7840010344000001</c:v>
              </c:pt>
              <c:pt idx="180">
                <c:v>4.6939847424333339</c:v>
              </c:pt>
              <c:pt idx="181">
                <c:v>5.5246163627000007</c:v>
              </c:pt>
              <c:pt idx="182">
                <c:v>6.3685752772666673</c:v>
              </c:pt>
              <c:pt idx="183">
                <c:v>6.7142409289333331</c:v>
              </c:pt>
              <c:pt idx="184">
                <c:v>6.4388352141</c:v>
              </c:pt>
              <c:pt idx="185">
                <c:v>5.7170574219666657</c:v>
              </c:pt>
              <c:pt idx="186">
                <c:v>5.1708296675000005</c:v>
              </c:pt>
              <c:pt idx="187">
                <c:v>4.6502287609333335</c:v>
              </c:pt>
              <c:pt idx="188">
                <c:v>4.2296542193999995</c:v>
              </c:pt>
              <c:pt idx="189">
                <c:v>3.4934488080000001</c:v>
              </c:pt>
              <c:pt idx="190">
                <c:v>3.1857293468000001</c:v>
              </c:pt>
              <c:pt idx="191">
                <c:v>3.035754617366667</c:v>
              </c:pt>
              <c:pt idx="192">
                <c:v>3.3251689008333334</c:v>
              </c:pt>
              <c:pt idx="193">
                <c:v>3.1422027291999997</c:v>
              </c:pt>
              <c:pt idx="194">
                <c:v>3.2508565574000001</c:v>
              </c:pt>
              <c:pt idx="195">
                <c:v>3.6833980455999993</c:v>
              </c:pt>
              <c:pt idx="196">
                <c:v>3.3147591495666666</c:v>
              </c:pt>
              <c:pt idx="197">
                <c:v>2.7112290599000004</c:v>
              </c:pt>
              <c:pt idx="198">
                <c:v>1.2273972360666667</c:v>
              </c:pt>
            </c:numLit>
          </c:val>
          <c:smooth val="0"/>
          <c:extLst>
            <c:ext xmlns:c16="http://schemas.microsoft.com/office/drawing/2014/chart" uri="{C3380CC4-5D6E-409C-BE32-E72D297353CC}">
              <c16:uniqueId val="{00000001-9CA0-4572-8FC5-0C353F19ECF5}"/>
            </c:ext>
          </c:extLst>
        </c:ser>
        <c:ser>
          <c:idx val="1"/>
          <c:order val="1"/>
          <c:tx>
            <c:v>construcao</c:v>
          </c:tx>
          <c:spPr>
            <a:ln w="25400">
              <a:solidFill>
                <a:schemeClr val="tx2"/>
              </a:solidFill>
              <a:prstDash val="solid"/>
            </a:ln>
          </c:spPr>
          <c:marker>
            <c:symbol val="none"/>
          </c:marker>
          <c:dLbls>
            <c:dLbl>
              <c:idx val="3"/>
              <c:layout>
                <c:manualLayout>
                  <c:x val="0.68992583134315422"/>
                  <c:y val="4.7292549969715325E-2"/>
                </c:manualLayout>
              </c:layout>
              <c:tx>
                <c:rich>
                  <a:bodyPr/>
                  <a:lstStyle/>
                  <a:p>
                    <a:pPr>
                      <a:defRPr sz="700" b="1" i="0" u="none" strike="noStrike" baseline="0">
                        <a:solidFill>
                          <a:schemeClr val="tx2"/>
                        </a:solidFill>
                        <a:latin typeface="Arial"/>
                        <a:ea typeface="Arial"/>
                        <a:cs typeface="Arial"/>
                      </a:defRPr>
                    </a:pPr>
                    <a:r>
                      <a:rPr lang="en-US" baseline="0">
                        <a:solidFill>
                          <a:schemeClr val="tx2"/>
                        </a:solidFill>
                      </a:rPr>
                      <a:t>c</a:t>
                    </a:r>
                    <a:r>
                      <a:rPr lang="en-US"/>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A0-4572-8FC5-0C353F19ECF5}"/>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1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200">
                <c:v> </c:v>
              </c:pt>
              <c:pt idx="201">
                <c:v> </c:v>
              </c:pt>
              <c:pt idx="202">
                <c:v> </c:v>
              </c:pt>
              <c:pt idx="203">
                <c:v> </c:v>
              </c:pt>
              <c:pt idx="204">
                <c:v> </c:v>
              </c:pt>
              <c:pt idx="205">
                <c:v> </c:v>
              </c:pt>
              <c:pt idx="206">
                <c:v> </c:v>
              </c:pt>
              <c:pt idx="207">
                <c:v> </c:v>
              </c:pt>
              <c:pt idx="208">
                <c:v> </c:v>
              </c:pt>
              <c:pt idx="209">
                <c:v> </c:v>
              </c:pt>
            </c:strLit>
          </c:cat>
          <c:val>
            <c:numLit>
              <c:formatCode>0.0</c:formatCode>
              <c:ptCount val="199"/>
              <c:pt idx="0">
                <c:v>-32.109981789628847</c:v>
              </c:pt>
              <c:pt idx="1">
                <c:v>-29.161263840910902</c:v>
              </c:pt>
              <c:pt idx="2">
                <c:v>-28.545879225526281</c:v>
              </c:pt>
              <c:pt idx="3">
                <c:v>-26.597161276808333</c:v>
              </c:pt>
              <c:pt idx="4">
                <c:v>-24.597161276808333</c:v>
              </c:pt>
              <c:pt idx="5">
                <c:v>-24.597161276808333</c:v>
              </c:pt>
              <c:pt idx="6">
                <c:v>-23.263827943474997</c:v>
              </c:pt>
              <c:pt idx="7">
                <c:v>-23.597161276808333</c:v>
              </c:pt>
              <c:pt idx="8">
                <c:v>-22.263827943474997</c:v>
              </c:pt>
              <c:pt idx="9">
                <c:v>-21.930494610141665</c:v>
              </c:pt>
              <c:pt idx="10">
                <c:v>-20.930494610141668</c:v>
              </c:pt>
              <c:pt idx="11">
                <c:v>-21.263827943475</c:v>
              </c:pt>
              <c:pt idx="12">
                <c:v>-18.930494610141668</c:v>
              </c:pt>
              <c:pt idx="13">
                <c:v>-17.597161276808333</c:v>
              </c:pt>
              <c:pt idx="14">
                <c:v>-14.597161276808334</c:v>
              </c:pt>
              <c:pt idx="15">
                <c:v>-14.930494610141666</c:v>
              </c:pt>
              <c:pt idx="16">
                <c:v>-13.263827943475</c:v>
              </c:pt>
              <c:pt idx="17">
                <c:v>-11.930494610141666</c:v>
              </c:pt>
              <c:pt idx="18">
                <c:v>-11.597161276808334</c:v>
              </c:pt>
              <c:pt idx="19">
                <c:v>-11.597161276808334</c:v>
              </c:pt>
              <c:pt idx="20">
                <c:v>-12.597161276808334</c:v>
              </c:pt>
              <c:pt idx="21">
                <c:v>-14.597161276808334</c:v>
              </c:pt>
              <c:pt idx="22">
                <c:v>-16.263827943475</c:v>
              </c:pt>
              <c:pt idx="23">
                <c:v>-16.930494610141668</c:v>
              </c:pt>
              <c:pt idx="24">
                <c:v>-13.597161276808334</c:v>
              </c:pt>
              <c:pt idx="25">
                <c:v>-13.597161276808334</c:v>
              </c:pt>
              <c:pt idx="26">
                <c:v>-12.263827943475</c:v>
              </c:pt>
              <c:pt idx="27">
                <c:v>-11.930494610141666</c:v>
              </c:pt>
              <c:pt idx="28">
                <c:v>-10.597161276808334</c:v>
              </c:pt>
              <c:pt idx="29">
                <c:v>-10.597161276808334</c:v>
              </c:pt>
              <c:pt idx="30">
                <c:v>-9.9304946101416665</c:v>
              </c:pt>
              <c:pt idx="31">
                <c:v>-10.263827943475</c:v>
              </c:pt>
              <c:pt idx="32">
                <c:v>-11.930494610141666</c:v>
              </c:pt>
              <c:pt idx="33">
                <c:v>-13.597161276808334</c:v>
              </c:pt>
              <c:pt idx="34">
                <c:v>-16.597161276808333</c:v>
              </c:pt>
              <c:pt idx="35">
                <c:v>-18.263827943475</c:v>
              </c:pt>
              <c:pt idx="36">
                <c:v>-19.930494610141668</c:v>
              </c:pt>
              <c:pt idx="37">
                <c:v>-17.263827943475</c:v>
              </c:pt>
              <c:pt idx="38">
                <c:v>-16.263827943475</c:v>
              </c:pt>
              <c:pt idx="39">
                <c:v>-16.263827943475</c:v>
              </c:pt>
              <c:pt idx="40">
                <c:v>-18.263827943475</c:v>
              </c:pt>
              <c:pt idx="41">
                <c:v>-17.930494610141668</c:v>
              </c:pt>
              <c:pt idx="42">
                <c:v>-17.930494610141668</c:v>
              </c:pt>
              <c:pt idx="43">
                <c:v>-17.597161276808333</c:v>
              </c:pt>
              <c:pt idx="44">
                <c:v>-17.930494610141668</c:v>
              </c:pt>
              <c:pt idx="45">
                <c:v>-18.930494610141668</c:v>
              </c:pt>
              <c:pt idx="46">
                <c:v>-17.930494610141668</c:v>
              </c:pt>
              <c:pt idx="47">
                <c:v>-18.263827943475</c:v>
              </c:pt>
              <c:pt idx="48">
                <c:v>-14.930494610141666</c:v>
              </c:pt>
              <c:pt idx="49">
                <c:v>-14.263827943475</c:v>
              </c:pt>
              <c:pt idx="50">
                <c:v>-10.263827943475</c:v>
              </c:pt>
              <c:pt idx="51">
                <c:v>-9.5971612768083343</c:v>
              </c:pt>
              <c:pt idx="52">
                <c:v>-7.9304946101416673</c:v>
              </c:pt>
              <c:pt idx="53">
                <c:v>-9.5971612768083343</c:v>
              </c:pt>
              <c:pt idx="54">
                <c:v>-9.9304946101416665</c:v>
              </c:pt>
              <c:pt idx="55">
                <c:v>-8.5971612768083343</c:v>
              </c:pt>
              <c:pt idx="56">
                <c:v>-7.5971612768083334</c:v>
              </c:pt>
              <c:pt idx="57">
                <c:v>-7.5971612768083334</c:v>
              </c:pt>
              <c:pt idx="58">
                <c:v>-12.263827943475</c:v>
              </c:pt>
              <c:pt idx="59">
                <c:v>-13.263827943475</c:v>
              </c:pt>
              <c:pt idx="60">
                <c:v>-12.263827943475</c:v>
              </c:pt>
              <c:pt idx="61">
                <c:v>-8.2638279434750004</c:v>
              </c:pt>
              <c:pt idx="62">
                <c:v>-5.9304946101416673</c:v>
              </c:pt>
              <c:pt idx="63">
                <c:v>-5.2638279434750004</c:v>
              </c:pt>
              <c:pt idx="64">
                <c:v>-5.2638279434750004</c:v>
              </c:pt>
              <c:pt idx="65">
                <c:v>-5.5971612768083334</c:v>
              </c:pt>
              <c:pt idx="66">
                <c:v>-6.9304946101416673</c:v>
              </c:pt>
              <c:pt idx="67">
                <c:v>-8.2638279434750004</c:v>
              </c:pt>
              <c:pt idx="68">
                <c:v>-9.9304946101416665</c:v>
              </c:pt>
              <c:pt idx="69">
                <c:v>-11.263827943475</c:v>
              </c:pt>
              <c:pt idx="70">
                <c:v>-13.597161276808334</c:v>
              </c:pt>
              <c:pt idx="71">
                <c:v>-17.263827943475</c:v>
              </c:pt>
              <c:pt idx="72">
                <c:v>-20.930494610141668</c:v>
              </c:pt>
              <c:pt idx="73">
                <c:v>-22.263827943474997</c:v>
              </c:pt>
              <c:pt idx="74">
                <c:v>-21.930494610141665</c:v>
              </c:pt>
              <c:pt idx="75">
                <c:v>-22.263827943474997</c:v>
              </c:pt>
              <c:pt idx="76">
                <c:v>-18.740794336283333</c:v>
              </c:pt>
              <c:pt idx="77">
                <c:v>-15.562651691925</c:v>
              </c:pt>
              <c:pt idx="78">
                <c:v>-13.096257809766668</c:v>
              </c:pt>
              <c:pt idx="79">
                <c:v>-13.498095703600001</c:v>
              </c:pt>
              <c:pt idx="80">
                <c:v>-14.737388135033335</c:v>
              </c:pt>
              <c:pt idx="81">
                <c:v>-15.001861183900003</c:v>
              </c:pt>
              <c:pt idx="82">
                <c:v>-17.111209220133336</c:v>
              </c:pt>
              <c:pt idx="83">
                <c:v>-19.426305698833335</c:v>
              </c:pt>
              <c:pt idx="84">
                <c:v>-21.578118754266669</c:v>
              </c:pt>
              <c:pt idx="85">
                <c:v>-23.439879447666666</c:v>
              </c:pt>
              <c:pt idx="86">
                <c:v>-22.261911681033336</c:v>
              </c:pt>
              <c:pt idx="87">
                <c:v>-19.045740692633334</c:v>
              </c:pt>
              <c:pt idx="88">
                <c:v>-16.756902375999999</c:v>
              </c:pt>
              <c:pt idx="89">
                <c:v>-17.520369875766665</c:v>
              </c:pt>
              <c:pt idx="90">
                <c:v>-18.432262023733333</c:v>
              </c:pt>
              <c:pt idx="91">
                <c:v>-21.75167700696667</c:v>
              </c:pt>
              <c:pt idx="92">
                <c:v>-22.410143777966667</c:v>
              </c:pt>
              <c:pt idx="93">
                <c:v>-26.831059115300004</c:v>
              </c:pt>
              <c:pt idx="94">
                <c:v>-26.886234210233336</c:v>
              </c:pt>
              <c:pt idx="95">
                <c:v>-29.477403128033334</c:v>
              </c:pt>
              <c:pt idx="96">
                <c:v>-29.553893943366671</c:v>
              </c:pt>
              <c:pt idx="97">
                <c:v>-32.111711468366671</c:v>
              </c:pt>
              <c:pt idx="98">
                <c:v>-33.080789654100002</c:v>
              </c:pt>
              <c:pt idx="99">
                <c:v>-35.941237955866669</c:v>
              </c:pt>
              <c:pt idx="100">
                <c:v>-36.425452053800001</c:v>
              </c:pt>
              <c:pt idx="101">
                <c:v>-38.064810415633339</c:v>
              </c:pt>
              <c:pt idx="102">
                <c:v>-38.133031518800003</c:v>
              </c:pt>
              <c:pt idx="103">
                <c:v>-41.0623838482</c:v>
              </c:pt>
              <c:pt idx="104">
                <c:v>-44.243076422166666</c:v>
              </c:pt>
              <c:pt idx="105">
                <c:v>-46.904233816366663</c:v>
              </c:pt>
              <c:pt idx="106">
                <c:v>-49.841808498233341</c:v>
              </c:pt>
              <c:pt idx="107">
                <c:v>-51.550394387533338</c:v>
              </c:pt>
              <c:pt idx="108">
                <c:v>-55.015829216000007</c:v>
              </c:pt>
              <c:pt idx="109">
                <c:v>-56.276996812433339</c:v>
              </c:pt>
              <c:pt idx="110">
                <c:v>-56.291130054033339</c:v>
              </c:pt>
              <c:pt idx="111">
                <c:v>-54.997278616533343</c:v>
              </c:pt>
              <c:pt idx="112">
                <c:v>-54.248868709866677</c:v>
              </c:pt>
              <c:pt idx="113">
                <c:v>-54.086832528900004</c:v>
              </c:pt>
              <c:pt idx="114">
                <c:v>-53.870995868466672</c:v>
              </c:pt>
              <c:pt idx="115">
                <c:v>-52.521387251566665</c:v>
              </c:pt>
              <c:pt idx="116">
                <c:v>-53.790822180100001</c:v>
              </c:pt>
              <c:pt idx="117">
                <c:v>-55.181773230299996</c:v>
              </c:pt>
              <c:pt idx="118">
                <c:v>-56.652600849399995</c:v>
              </c:pt>
              <c:pt idx="119">
                <c:v>-54.664699133500001</c:v>
              </c:pt>
              <c:pt idx="120">
                <c:v>-53.43493062673334</c:v>
              </c:pt>
              <c:pt idx="121">
                <c:v>-51.601683228266666</c:v>
              </c:pt>
              <c:pt idx="122">
                <c:v>-50.282327640333335</c:v>
              </c:pt>
              <c:pt idx="123">
                <c:v>-47.040989840733324</c:v>
              </c:pt>
              <c:pt idx="124">
                <c:v>-44.162399031666666</c:v>
              </c:pt>
              <c:pt idx="125">
                <c:v>-42.063936866066669</c:v>
              </c:pt>
              <c:pt idx="126">
                <c:v>-41.54862321833334</c:v>
              </c:pt>
              <c:pt idx="127">
                <c:v>-38.834876338233336</c:v>
              </c:pt>
              <c:pt idx="128">
                <c:v>-35.576913201033335</c:v>
              </c:pt>
              <c:pt idx="129">
                <c:v>-31.2831770451</c:v>
              </c:pt>
              <c:pt idx="130">
                <c:v>-29.58353661546667</c:v>
              </c:pt>
              <c:pt idx="131">
                <c:v>-28.995072586566664</c:v>
              </c:pt>
              <c:pt idx="132">
                <c:v>-27.625589233300001</c:v>
              </c:pt>
              <c:pt idx="133">
                <c:v>-27.220707287099998</c:v>
              </c:pt>
              <c:pt idx="134">
                <c:v>-25.944616366533335</c:v>
              </c:pt>
              <c:pt idx="135">
                <c:v>-27.013878370266667</c:v>
              </c:pt>
              <c:pt idx="136">
                <c:v>-25.451903552633336</c:v>
              </c:pt>
              <c:pt idx="137">
                <c:v>-23.262104567600002</c:v>
              </c:pt>
              <c:pt idx="138">
                <c:v>-20.798557493333334</c:v>
              </c:pt>
              <c:pt idx="139">
                <c:v>-20.845624683633336</c:v>
              </c:pt>
              <c:pt idx="140">
                <c:v>-22.176546143666666</c:v>
              </c:pt>
              <c:pt idx="141">
                <c:v>-22.130441643933334</c:v>
              </c:pt>
              <c:pt idx="142">
                <c:v>-22.657123403166668</c:v>
              </c:pt>
              <c:pt idx="143">
                <c:v>-23.519022980500001</c:v>
              </c:pt>
              <c:pt idx="144">
                <c:v>-22.458586699333335</c:v>
              </c:pt>
              <c:pt idx="145">
                <c:v>-21.180270049299999</c:v>
              </c:pt>
              <c:pt idx="146">
                <c:v>-19.651123853799998</c:v>
              </c:pt>
              <c:pt idx="147">
                <c:v>-20.967006477666668</c:v>
              </c:pt>
              <c:pt idx="148">
                <c:v>-21.078375450666666</c:v>
              </c:pt>
              <c:pt idx="149">
                <c:v>-22.420429978399998</c:v>
              </c:pt>
              <c:pt idx="150">
                <c:v>-22.066171902333334</c:v>
              </c:pt>
              <c:pt idx="151">
                <c:v>-21.593437396466669</c:v>
              </c:pt>
              <c:pt idx="152">
                <c:v>-20.191701834633331</c:v>
              </c:pt>
              <c:pt idx="153">
                <c:v>-21.950812348300001</c:v>
              </c:pt>
              <c:pt idx="154">
                <c:v>-23.989735930266665</c:v>
              </c:pt>
              <c:pt idx="155">
                <c:v>-25.281380678533335</c:v>
              </c:pt>
              <c:pt idx="156">
                <c:v>-21.979081167966669</c:v>
              </c:pt>
              <c:pt idx="157">
                <c:v>-20.477313915699998</c:v>
              </c:pt>
              <c:pt idx="158">
                <c:v>-18.564136857233333</c:v>
              </c:pt>
              <c:pt idx="159">
                <c:v>-19.603462154866666</c:v>
              </c:pt>
              <c:pt idx="160">
                <c:v>-18.176212647566668</c:v>
              </c:pt>
              <c:pt idx="161">
                <c:v>-18.3057770128</c:v>
              </c:pt>
              <c:pt idx="162">
                <c:v>-18.647556284766665</c:v>
              </c:pt>
              <c:pt idx="163">
                <c:v>-19.607241966999997</c:v>
              </c:pt>
              <c:pt idx="164">
                <c:v>-18.916458150299999</c:v>
              </c:pt>
              <c:pt idx="165">
                <c:v>-18.919849154566666</c:v>
              </c:pt>
              <c:pt idx="166">
                <c:v>-19.912689063033334</c:v>
              </c:pt>
              <c:pt idx="167">
                <c:v>-20.8419534258</c:v>
              </c:pt>
              <c:pt idx="168">
                <c:v>-20.117484865733335</c:v>
              </c:pt>
              <c:pt idx="169">
                <c:v>-16.9534847376</c:v>
              </c:pt>
              <c:pt idx="170">
                <c:v>-14.351692901599998</c:v>
              </c:pt>
              <c:pt idx="171">
                <c:v>-11.954813460666665</c:v>
              </c:pt>
              <c:pt idx="172">
                <c:v>-10.813997158200001</c:v>
              </c:pt>
              <c:pt idx="173">
                <c:v>-9.1051182060333335</c:v>
              </c:pt>
              <c:pt idx="174">
                <c:v>-7.3305611209666663</c:v>
              </c:pt>
              <c:pt idx="175">
                <c:v>-6.5854272534333331</c:v>
              </c:pt>
              <c:pt idx="176">
                <c:v>-6.1907028253999998</c:v>
              </c:pt>
              <c:pt idx="177">
                <c:v>-7.3955055757666663</c:v>
              </c:pt>
              <c:pt idx="178">
                <c:v>-8.232036410600001</c:v>
              </c:pt>
              <c:pt idx="179">
                <c:v>-9.2562206712333328</c:v>
              </c:pt>
              <c:pt idx="180">
                <c:v>-7.488547431533334</c:v>
              </c:pt>
              <c:pt idx="181">
                <c:v>-5.2706375591333332</c:v>
              </c:pt>
              <c:pt idx="182">
                <c:v>-2.152471478966667</c:v>
              </c:pt>
              <c:pt idx="183">
                <c:v>4.5591675600000027E-2</c:v>
              </c:pt>
              <c:pt idx="184">
                <c:v>1.7132092698000001</c:v>
              </c:pt>
              <c:pt idx="185">
                <c:v>2.7429017478333333</c:v>
              </c:pt>
              <c:pt idx="186">
                <c:v>3.1983606617666669</c:v>
              </c:pt>
              <c:pt idx="187">
                <c:v>2.3129784818333334</c:v>
              </c:pt>
              <c:pt idx="188">
                <c:v>0.39458762353333326</c:v>
              </c:pt>
              <c:pt idx="189">
                <c:v>0.77500190880000008</c:v>
              </c:pt>
              <c:pt idx="190">
                <c:v>1.8686742407333334</c:v>
              </c:pt>
              <c:pt idx="191">
                <c:v>3.1141121283666671</c:v>
              </c:pt>
              <c:pt idx="192">
                <c:v>2.0796208127333333</c:v>
              </c:pt>
              <c:pt idx="193">
                <c:v>2.8488816381333333</c:v>
              </c:pt>
              <c:pt idx="194">
                <c:v>0.12539470133333333</c:v>
              </c:pt>
              <c:pt idx="195">
                <c:v>-0.27090206379999993</c:v>
              </c:pt>
              <c:pt idx="196">
                <c:v>-3.0886900290333332</c:v>
              </c:pt>
              <c:pt idx="197">
                <c:v>-1.1338265215666667</c:v>
              </c:pt>
              <c:pt idx="198">
                <c:v>-4.6445410518000001</c:v>
              </c:pt>
            </c:numLit>
          </c:val>
          <c:smooth val="0"/>
          <c:extLst>
            <c:ext xmlns:c16="http://schemas.microsoft.com/office/drawing/2014/chart" uri="{C3380CC4-5D6E-409C-BE32-E72D297353CC}">
              <c16:uniqueId val="{00000003-9CA0-4572-8FC5-0C353F19ECF5}"/>
            </c:ext>
          </c:extLst>
        </c:ser>
        <c:ser>
          <c:idx val="2"/>
          <c:order val="2"/>
          <c:tx>
            <c:v>comercio</c:v>
          </c:tx>
          <c:spPr>
            <a:ln w="38100">
              <a:solidFill>
                <a:schemeClr val="accent2"/>
              </a:solidFill>
              <a:prstDash val="solid"/>
            </a:ln>
          </c:spPr>
          <c:marker>
            <c:symbol val="none"/>
          </c:marker>
          <c:dLbls>
            <c:dLbl>
              <c:idx val="21"/>
              <c:layout>
                <c:manualLayout>
                  <c:x val="0.36612297336706784"/>
                  <c:y val="0.21496812898387702"/>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A0-4572-8FC5-0C353F19ECF5}"/>
                </c:ext>
              </c:extLst>
            </c:dLbl>
            <c:spPr>
              <a:noFill/>
              <a:ln>
                <a:noFill/>
              </a:ln>
              <a:effectLst/>
            </c:spPr>
            <c:txPr>
              <a:bodyPr/>
              <a:lstStyle/>
              <a:p>
                <a:pPr>
                  <a:defRPr baseline="0">
                    <a:solidFill>
                      <a:schemeClr val="accent6"/>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1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200">
                <c:v> </c:v>
              </c:pt>
              <c:pt idx="201">
                <c:v> </c:v>
              </c:pt>
              <c:pt idx="202">
                <c:v> </c:v>
              </c:pt>
              <c:pt idx="203">
                <c:v> </c:v>
              </c:pt>
              <c:pt idx="204">
                <c:v> </c:v>
              </c:pt>
              <c:pt idx="205">
                <c:v> </c:v>
              </c:pt>
              <c:pt idx="206">
                <c:v> </c:v>
              </c:pt>
              <c:pt idx="207">
                <c:v> </c:v>
              </c:pt>
              <c:pt idx="208">
                <c:v> </c:v>
              </c:pt>
              <c:pt idx="209">
                <c:v> </c:v>
              </c:pt>
            </c:strLit>
          </c:cat>
          <c:val>
            <c:numLit>
              <c:formatCode>0.0</c:formatCode>
              <c:ptCount val="199"/>
              <c:pt idx="0">
                <c:v>-8.1040474427487172</c:v>
              </c:pt>
              <c:pt idx="1">
                <c:v>-7.7091756478769229</c:v>
              </c:pt>
              <c:pt idx="2">
                <c:v>-8.1476371863384625</c:v>
              </c:pt>
              <c:pt idx="3">
                <c:v>-9.2860987247999986</c:v>
              </c:pt>
              <c:pt idx="4">
                <c:v>-12.752765391466667</c:v>
              </c:pt>
              <c:pt idx="5">
                <c:v>-14.519432058133333</c:v>
              </c:pt>
              <c:pt idx="6">
                <c:v>-15.81943205813333</c:v>
              </c:pt>
              <c:pt idx="7">
                <c:v>-14.152765391466666</c:v>
              </c:pt>
              <c:pt idx="8">
                <c:v>-12.119432058133333</c:v>
              </c:pt>
              <c:pt idx="9">
                <c:v>-9.7860987248000004</c:v>
              </c:pt>
              <c:pt idx="10">
                <c:v>-7.8860987248000001</c:v>
              </c:pt>
              <c:pt idx="11">
                <c:v>-8.3860987248000001</c:v>
              </c:pt>
              <c:pt idx="12">
                <c:v>-8.1527653914666676</c:v>
              </c:pt>
              <c:pt idx="13">
                <c:v>-8.0194320581333329</c:v>
              </c:pt>
              <c:pt idx="14">
                <c:v>-6.7527653914666672</c:v>
              </c:pt>
              <c:pt idx="15">
                <c:v>-5.7527653914666672</c:v>
              </c:pt>
              <c:pt idx="16">
                <c:v>-5.8860987248000001</c:v>
              </c:pt>
              <c:pt idx="17">
                <c:v>-6.352765391466666</c:v>
              </c:pt>
              <c:pt idx="18">
                <c:v>-5.6527653914666667</c:v>
              </c:pt>
              <c:pt idx="19">
                <c:v>-5.1194320581333335</c:v>
              </c:pt>
              <c:pt idx="20">
                <c:v>-4.5194320581333329</c:v>
              </c:pt>
              <c:pt idx="21">
                <c:v>-5.4860987247999988</c:v>
              </c:pt>
              <c:pt idx="22">
                <c:v>-5.9194320581333324</c:v>
              </c:pt>
              <c:pt idx="23">
                <c:v>-5.352765391466666</c:v>
              </c:pt>
              <c:pt idx="24">
                <c:v>-3.6860987248000003</c:v>
              </c:pt>
              <c:pt idx="25">
                <c:v>-3.5860987247999998</c:v>
              </c:pt>
              <c:pt idx="26">
                <c:v>-4.0860987248000002</c:v>
              </c:pt>
              <c:pt idx="27">
                <c:v>-5.4860987247999988</c:v>
              </c:pt>
              <c:pt idx="28">
                <c:v>-6.6860987247999999</c:v>
              </c:pt>
              <c:pt idx="29">
                <c:v>-8.219432058133334</c:v>
              </c:pt>
              <c:pt idx="30">
                <c:v>-8.8194320581333319</c:v>
              </c:pt>
              <c:pt idx="31">
                <c:v>-8.8527653914666669</c:v>
              </c:pt>
              <c:pt idx="32">
                <c:v>-9.186098724799999</c:v>
              </c:pt>
              <c:pt idx="33">
                <c:v>-10.8860987248</c:v>
              </c:pt>
              <c:pt idx="34">
                <c:v>-11.519432058133333</c:v>
              </c:pt>
              <c:pt idx="35">
                <c:v>-12.586098724800001</c:v>
              </c:pt>
              <c:pt idx="36">
                <c:v>-11.819432058133335</c:v>
              </c:pt>
              <c:pt idx="37">
                <c:v>-10.952765391466665</c:v>
              </c:pt>
              <c:pt idx="38">
                <c:v>-9.0527653914666661</c:v>
              </c:pt>
              <c:pt idx="39">
                <c:v>-8.219432058133334</c:v>
              </c:pt>
              <c:pt idx="40">
                <c:v>-8.186098724799999</c:v>
              </c:pt>
              <c:pt idx="41">
                <c:v>-6.2860987247999995</c:v>
              </c:pt>
              <c:pt idx="42">
                <c:v>-3.5194320581333334</c:v>
              </c:pt>
              <c:pt idx="43">
                <c:v>-1.1527653914666673</c:v>
              </c:pt>
              <c:pt idx="44">
                <c:v>-1.8527653914666671</c:v>
              </c:pt>
              <c:pt idx="45">
                <c:v>-1.2527653914666668</c:v>
              </c:pt>
              <c:pt idx="46">
                <c:v>-1.552765391466667</c:v>
              </c:pt>
              <c:pt idx="47">
                <c:v>-1.4527653914666667</c:v>
              </c:pt>
              <c:pt idx="48">
                <c:v>-2.8194320581333332</c:v>
              </c:pt>
              <c:pt idx="49">
                <c:v>-2.1860987247999994</c:v>
              </c:pt>
              <c:pt idx="50">
                <c:v>-0.28609872480000026</c:v>
              </c:pt>
              <c:pt idx="51">
                <c:v>0.91390127519999964</c:v>
              </c:pt>
              <c:pt idx="52">
                <c:v>1.6139012751999993</c:v>
              </c:pt>
              <c:pt idx="53">
                <c:v>0.81390127519999966</c:v>
              </c:pt>
              <c:pt idx="54">
                <c:v>-1.2860987247999998</c:v>
              </c:pt>
              <c:pt idx="55">
                <c:v>-1.9527653914666665</c:v>
              </c:pt>
              <c:pt idx="56">
                <c:v>-2.1527653914666662</c:v>
              </c:pt>
              <c:pt idx="57">
                <c:v>-8.6098724800000401E-2</c:v>
              </c:pt>
              <c:pt idx="58">
                <c:v>0.24723460853333293</c:v>
              </c:pt>
              <c:pt idx="59">
                <c:v>-1.0194320581333332</c:v>
              </c:pt>
              <c:pt idx="60">
                <c:v>-1.9527653914666665</c:v>
              </c:pt>
              <c:pt idx="61">
                <c:v>-2.619432058133333</c:v>
              </c:pt>
              <c:pt idx="62">
                <c:v>-1.2194320581333336</c:v>
              </c:pt>
              <c:pt idx="63">
                <c:v>-1.3527653914666669</c:v>
              </c:pt>
              <c:pt idx="64">
                <c:v>-5.2765391466666887E-2</c:v>
              </c:pt>
              <c:pt idx="65">
                <c:v>-0.65276539146666712</c:v>
              </c:pt>
              <c:pt idx="66">
                <c:v>-1.5860987248000005</c:v>
              </c:pt>
              <c:pt idx="67">
                <c:v>-3.6527653914666671</c:v>
              </c:pt>
              <c:pt idx="68">
                <c:v>-4.4527653914666665</c:v>
              </c:pt>
              <c:pt idx="69">
                <c:v>-4.5860987247999994</c:v>
              </c:pt>
              <c:pt idx="70">
                <c:v>-5.9860987247999988</c:v>
              </c:pt>
              <c:pt idx="71">
                <c:v>-9.6860987248000008</c:v>
              </c:pt>
              <c:pt idx="72">
                <c:v>-13.119432058133334</c:v>
              </c:pt>
              <c:pt idx="73">
                <c:v>-15.652765391466668</c:v>
              </c:pt>
              <c:pt idx="74">
                <c:v>-15.186098724799999</c:v>
              </c:pt>
              <c:pt idx="75">
                <c:v>-13.586098724799998</c:v>
              </c:pt>
              <c:pt idx="76">
                <c:v>-12.004445368994444</c:v>
              </c:pt>
              <c:pt idx="77">
                <c:v>-10.130359242955555</c:v>
              </c:pt>
              <c:pt idx="78">
                <c:v>-9.4492430280499988</c:v>
              </c:pt>
              <c:pt idx="79">
                <c:v>-8.7906706932500001</c:v>
              </c:pt>
              <c:pt idx="80">
                <c:v>-7.4581547794499992</c:v>
              </c:pt>
              <c:pt idx="81">
                <c:v>-6.3650940749833325</c:v>
              </c:pt>
              <c:pt idx="82">
                <c:v>-6.3440823340500003</c:v>
              </c:pt>
              <c:pt idx="83">
                <c:v>-7.4943108493166664</c:v>
              </c:pt>
              <c:pt idx="84">
                <c:v>-9.91794767855</c:v>
              </c:pt>
              <c:pt idx="85">
                <c:v>-9.5545227655500007</c:v>
              </c:pt>
              <c:pt idx="86">
                <c:v>-8.4700582512166651</c:v>
              </c:pt>
              <c:pt idx="87">
                <c:v>-7.1121101176166661</c:v>
              </c:pt>
              <c:pt idx="88">
                <c:v>-8.0143886679499996</c:v>
              </c:pt>
              <c:pt idx="89">
                <c:v>-8.3356401563833327</c:v>
              </c:pt>
              <c:pt idx="90">
                <c:v>-8.8159986338166672</c:v>
              </c:pt>
              <c:pt idx="91">
                <c:v>-8.335969052216667</c:v>
              </c:pt>
              <c:pt idx="92">
                <c:v>-8.6543275176499996</c:v>
              </c:pt>
              <c:pt idx="93">
                <c:v>-9.1185087638833338</c:v>
              </c:pt>
              <c:pt idx="94">
                <c:v>-9.5887578386833336</c:v>
              </c:pt>
              <c:pt idx="95">
                <c:v>-10.948681085283333</c:v>
              </c:pt>
              <c:pt idx="96">
                <c:v>-10.519867030916666</c:v>
              </c:pt>
              <c:pt idx="97">
                <c:v>-10.789800831550002</c:v>
              </c:pt>
              <c:pt idx="98">
                <c:v>-8.8863341988166642</c:v>
              </c:pt>
              <c:pt idx="99">
                <c:v>-9.4630732877833328</c:v>
              </c:pt>
              <c:pt idx="100">
                <c:v>-10.956513394116664</c:v>
              </c:pt>
              <c:pt idx="101">
                <c:v>-14.615652629783332</c:v>
              </c:pt>
              <c:pt idx="102">
                <c:v>-15.823450298816665</c:v>
              </c:pt>
              <c:pt idx="103">
                <c:v>-15.582157403583333</c:v>
              </c:pt>
              <c:pt idx="104">
                <c:v>-16.190210647749996</c:v>
              </c:pt>
              <c:pt idx="105">
                <c:v>-18.45471216935</c:v>
              </c:pt>
              <c:pt idx="106">
                <c:v>-21.113405515183334</c:v>
              </c:pt>
              <c:pt idx="107">
                <c:v>-23.288456443016667</c:v>
              </c:pt>
              <c:pt idx="108">
                <c:v>-24.929936652883338</c:v>
              </c:pt>
              <c:pt idx="109">
                <c:v>-24.286358777050001</c:v>
              </c:pt>
              <c:pt idx="110">
                <c:v>-23.788426029783334</c:v>
              </c:pt>
              <c:pt idx="111">
                <c:v>-23.272776594616669</c:v>
              </c:pt>
              <c:pt idx="112">
                <c:v>-24.213590913716668</c:v>
              </c:pt>
              <c:pt idx="113">
                <c:v>-23.363153132516668</c:v>
              </c:pt>
              <c:pt idx="114">
                <c:v>-21.980234977983333</c:v>
              </c:pt>
              <c:pt idx="115">
                <c:v>-22.265462504716666</c:v>
              </c:pt>
              <c:pt idx="116">
                <c:v>-23.527050631383332</c:v>
              </c:pt>
              <c:pt idx="117">
                <c:v>-26.537506027383333</c:v>
              </c:pt>
              <c:pt idx="118">
                <c:v>-27.169012394416669</c:v>
              </c:pt>
              <c:pt idx="119">
                <c:v>-26.723079931750004</c:v>
              </c:pt>
              <c:pt idx="120">
                <c:v>-25.76331447275</c:v>
              </c:pt>
              <c:pt idx="121">
                <c:v>-24.742404065716666</c:v>
              </c:pt>
              <c:pt idx="122">
                <c:v>-23.268267051316666</c:v>
              </c:pt>
              <c:pt idx="123">
                <c:v>-21.416302700916663</c:v>
              </c:pt>
              <c:pt idx="124">
                <c:v>-19.458413919516666</c:v>
              </c:pt>
              <c:pt idx="125">
                <c:v>-18.439670269649998</c:v>
              </c:pt>
              <c:pt idx="126">
                <c:v>-16.438867137783333</c:v>
              </c:pt>
              <c:pt idx="127">
                <c:v>-15.429942868283334</c:v>
              </c:pt>
              <c:pt idx="128">
                <c:v>-15.569701515049999</c:v>
              </c:pt>
              <c:pt idx="129">
                <c:v>-16.311112317416669</c:v>
              </c:pt>
              <c:pt idx="130">
                <c:v>-15.633085954983335</c:v>
              </c:pt>
              <c:pt idx="131">
                <c:v>-13.829632789716667</c:v>
              </c:pt>
              <c:pt idx="132">
                <c:v>-11.052802748083332</c:v>
              </c:pt>
              <c:pt idx="133">
                <c:v>-9.6400164076500001</c:v>
              </c:pt>
              <c:pt idx="134">
                <c:v>-7.7715650728499996</c:v>
              </c:pt>
              <c:pt idx="135">
                <c:v>-6.6764433499833329</c:v>
              </c:pt>
              <c:pt idx="136">
                <c:v>-5.4658717801833339</c:v>
              </c:pt>
              <c:pt idx="137">
                <c:v>-3.927421434916667</c:v>
              </c:pt>
              <c:pt idx="138">
                <c:v>-3.0160626397500003</c:v>
              </c:pt>
              <c:pt idx="139">
                <c:v>-3.2217370975833339</c:v>
              </c:pt>
              <c:pt idx="140">
                <c:v>-2.9645920170166669</c:v>
              </c:pt>
              <c:pt idx="141">
                <c:v>-2.9057144275166671</c:v>
              </c:pt>
              <c:pt idx="142">
                <c:v>-1.7386548828500004</c:v>
              </c:pt>
              <c:pt idx="143">
                <c:v>-2.2495318381833336</c:v>
              </c:pt>
              <c:pt idx="144">
                <c:v>-1.9936605759500001</c:v>
              </c:pt>
              <c:pt idx="145">
                <c:v>-1.9300925395833335</c:v>
              </c:pt>
              <c:pt idx="146">
                <c:v>-1.2804295022166667</c:v>
              </c:pt>
              <c:pt idx="147">
                <c:v>-0.42512152958333332</c:v>
              </c:pt>
              <c:pt idx="148">
                <c:v>0.88912686087777759</c:v>
              </c:pt>
              <c:pt idx="149">
                <c:v>2.1524881626055556</c:v>
              </c:pt>
              <c:pt idx="150">
                <c:v>2.7228620930666665</c:v>
              </c:pt>
              <c:pt idx="151">
                <c:v>2.7447702499666669</c:v>
              </c:pt>
              <c:pt idx="152">
                <c:v>1.3688943829</c:v>
              </c:pt>
              <c:pt idx="153">
                <c:v>0.81094439386666661</c:v>
              </c:pt>
              <c:pt idx="154">
                <c:v>-0.24249385516666666</c:v>
              </c:pt>
              <c:pt idx="155">
                <c:v>0.3164522121333333</c:v>
              </c:pt>
              <c:pt idx="156">
                <c:v>0.69767901589999992</c:v>
              </c:pt>
              <c:pt idx="157">
                <c:v>0.76034929933333328</c:v>
              </c:pt>
              <c:pt idx="158">
                <c:v>1.2027232002666668</c:v>
              </c:pt>
              <c:pt idx="159">
                <c:v>1.6044117854</c:v>
              </c:pt>
              <c:pt idx="160">
                <c:v>2.9680134323666665</c:v>
              </c:pt>
              <c:pt idx="161">
                <c:v>3.0651380337333332</c:v>
              </c:pt>
              <c:pt idx="162">
                <c:v>3.1187361580333337</c:v>
              </c:pt>
              <c:pt idx="163">
                <c:v>1.6663340543333334</c:v>
              </c:pt>
              <c:pt idx="164">
                <c:v>0.77182998366666655</c:v>
              </c:pt>
              <c:pt idx="165">
                <c:v>-0.28466725206666665</c:v>
              </c:pt>
              <c:pt idx="166">
                <c:v>0.86249263476666671</c:v>
              </c:pt>
              <c:pt idx="167">
                <c:v>1.6397862595333332</c:v>
              </c:pt>
              <c:pt idx="168">
                <c:v>2.4739454872333333</c:v>
              </c:pt>
              <c:pt idx="169">
                <c:v>2.4816706312000001</c:v>
              </c:pt>
              <c:pt idx="170">
                <c:v>2.9375475192000002</c:v>
              </c:pt>
              <c:pt idx="171">
                <c:v>3.3811910015666666</c:v>
              </c:pt>
              <c:pt idx="172">
                <c:v>4.060561703566667</c:v>
              </c:pt>
              <c:pt idx="173">
                <c:v>5.0606313502666671</c:v>
              </c:pt>
              <c:pt idx="174">
                <c:v>6.0559152439333337</c:v>
              </c:pt>
              <c:pt idx="175">
                <c:v>5.5463480924999997</c:v>
              </c:pt>
              <c:pt idx="176">
                <c:v>3.7128961571999994</c:v>
              </c:pt>
              <c:pt idx="177">
                <c:v>2.4984452811</c:v>
              </c:pt>
              <c:pt idx="178">
                <c:v>2.2225393294333333</c:v>
              </c:pt>
              <c:pt idx="179">
                <c:v>1.6979758217000003</c:v>
              </c:pt>
              <c:pt idx="180">
                <c:v>1.6066378488666668</c:v>
              </c:pt>
              <c:pt idx="181">
                <c:v>1.2552176095333334</c:v>
              </c:pt>
              <c:pt idx="182">
                <c:v>2.7282735769333333</c:v>
              </c:pt>
              <c:pt idx="183">
                <c:v>3.3395435791333337</c:v>
              </c:pt>
              <c:pt idx="184">
                <c:v>4.8259655788000009</c:v>
              </c:pt>
              <c:pt idx="185">
                <c:v>5.1540935423666667</c:v>
              </c:pt>
              <c:pt idx="186">
                <c:v>5.519120806500001</c:v>
              </c:pt>
              <c:pt idx="187">
                <c:v>4.0947422393999995</c:v>
              </c:pt>
              <c:pt idx="188">
                <c:v>2.2761620914999998</c:v>
              </c:pt>
              <c:pt idx="189">
                <c:v>0.91991462373333333</c:v>
              </c:pt>
              <c:pt idx="190">
                <c:v>1.5776886251666664</c:v>
              </c:pt>
              <c:pt idx="191">
                <c:v>1.9903984486666666</c:v>
              </c:pt>
              <c:pt idx="192">
                <c:v>1.5550178281666664</c:v>
              </c:pt>
              <c:pt idx="193">
                <c:v>1.3904170079333333</c:v>
              </c:pt>
              <c:pt idx="194">
                <c:v>2.3479506287666667</c:v>
              </c:pt>
              <c:pt idx="195">
                <c:v>4.0947384050000002</c:v>
              </c:pt>
              <c:pt idx="196">
                <c:v>4.0296671177666665</c:v>
              </c:pt>
              <c:pt idx="197">
                <c:v>4.2075619536666666</c:v>
              </c:pt>
              <c:pt idx="198">
                <c:v>3.0501418300666665</c:v>
              </c:pt>
            </c:numLit>
          </c:val>
          <c:smooth val="0"/>
          <c:extLst>
            <c:ext xmlns:c16="http://schemas.microsoft.com/office/drawing/2014/chart" uri="{C3380CC4-5D6E-409C-BE32-E72D297353CC}">
              <c16:uniqueId val="{00000005-9CA0-4572-8FC5-0C353F19ECF5}"/>
            </c:ext>
          </c:extLst>
        </c:ser>
        <c:ser>
          <c:idx val="3"/>
          <c:order val="3"/>
          <c:tx>
            <c:v>servicos</c:v>
          </c:tx>
          <c:spPr>
            <a:ln w="25400">
              <a:solidFill>
                <a:srgbClr val="333333"/>
              </a:solidFill>
              <a:prstDash val="solid"/>
            </a:ln>
          </c:spPr>
          <c:marker>
            <c:symbol val="none"/>
          </c:marker>
          <c:dLbls>
            <c:dLbl>
              <c:idx val="20"/>
              <c:layout>
                <c:manualLayout>
                  <c:x val="0.60270506727199635"/>
                  <c:y val="-0.13608895041965907"/>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CA0-4572-8FC5-0C353F19ECF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1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200">
                <c:v> </c:v>
              </c:pt>
              <c:pt idx="201">
                <c:v> </c:v>
              </c:pt>
              <c:pt idx="202">
                <c:v> </c:v>
              </c:pt>
              <c:pt idx="203">
                <c:v> </c:v>
              </c:pt>
              <c:pt idx="204">
                <c:v> </c:v>
              </c:pt>
              <c:pt idx="205">
                <c:v> </c:v>
              </c:pt>
              <c:pt idx="206">
                <c:v> </c:v>
              </c:pt>
              <c:pt idx="207">
                <c:v> </c:v>
              </c:pt>
              <c:pt idx="208">
                <c:v> </c:v>
              </c:pt>
              <c:pt idx="209">
                <c:v> </c:v>
              </c:pt>
            </c:strLit>
          </c:cat>
          <c:val>
            <c:numLit>
              <c:formatCode>0.0</c:formatCode>
              <c:ptCount val="199"/>
              <c:pt idx="0">
                <c:v>-16.022795615333333</c:v>
              </c:pt>
              <c:pt idx="1">
                <c:v>-14.173828298333333</c:v>
              </c:pt>
              <c:pt idx="2">
                <c:v>-16.305013369333334</c:v>
              </c:pt>
              <c:pt idx="3">
                <c:v>-21.534703841666669</c:v>
              </c:pt>
              <c:pt idx="4">
                <c:v>-24.118230902666667</c:v>
              </c:pt>
              <c:pt idx="5">
                <c:v>-25.188656739666666</c:v>
              </c:pt>
              <c:pt idx="6">
                <c:v>-17.289948154666664</c:v>
              </c:pt>
              <c:pt idx="7">
                <c:v>-17.345016672666663</c:v>
              </c:pt>
              <c:pt idx="8">
                <c:v>-13.619277270666664</c:v>
              </c:pt>
              <c:pt idx="9">
                <c:v>-13.308714107</c:v>
              </c:pt>
              <c:pt idx="10">
                <c:v>-11.002782149</c:v>
              </c:pt>
              <c:pt idx="11">
                <c:v>-12.481186316666664</c:v>
              </c:pt>
              <c:pt idx="12">
                <c:v>-13.208785861999997</c:v>
              </c:pt>
              <c:pt idx="13">
                <c:v>-14.827025212666664</c:v>
              </c:pt>
              <c:pt idx="14">
                <c:v>-11.451418652000001</c:v>
              </c:pt>
              <c:pt idx="15">
                <c:v>-12.782044294666667</c:v>
              </c:pt>
              <c:pt idx="16">
                <c:v>-9.9068725403333335</c:v>
              </c:pt>
              <c:pt idx="17">
                <c:v>-9.8816138250000005</c:v>
              </c:pt>
              <c:pt idx="18">
                <c:v>-4.8990715026666667</c:v>
              </c:pt>
              <c:pt idx="19">
                <c:v>-3.4034174803333332</c:v>
              </c:pt>
              <c:pt idx="20">
                <c:v>-3.6411065990000004</c:v>
              </c:pt>
              <c:pt idx="21">
                <c:v>-8.0470199909999991</c:v>
              </c:pt>
              <c:pt idx="22">
                <c:v>-8.1203835903333328</c:v>
              </c:pt>
              <c:pt idx="23">
                <c:v>-5.8085492506666654</c:v>
              </c:pt>
              <c:pt idx="24">
                <c:v>-0.55248407599999949</c:v>
              </c:pt>
              <c:pt idx="25">
                <c:v>1.2400779879999999</c:v>
              </c:pt>
              <c:pt idx="26">
                <c:v>1.3997947436666667</c:v>
              </c:pt>
              <c:pt idx="27">
                <c:v>0.1465223546666666</c:v>
              </c:pt>
              <c:pt idx="28">
                <c:v>-3.5354873696666664</c:v>
              </c:pt>
              <c:pt idx="29">
                <c:v>-9.334506014333332</c:v>
              </c:pt>
              <c:pt idx="30">
                <c:v>-13.423140869999997</c:v>
              </c:pt>
              <c:pt idx="31">
                <c:v>-14.005209829666667</c:v>
              </c:pt>
              <c:pt idx="32">
                <c:v>-10.008317534</c:v>
              </c:pt>
              <c:pt idx="33">
                <c:v>-7.7491120013333328</c:v>
              </c:pt>
              <c:pt idx="34">
                <c:v>-7.0574615083333319</c:v>
              </c:pt>
              <c:pt idx="35">
                <c:v>-4.5421632553333318</c:v>
              </c:pt>
              <c:pt idx="36">
                <c:v>-5.0483261076666652</c:v>
              </c:pt>
              <c:pt idx="37">
                <c:v>-5.9544360759999995</c:v>
              </c:pt>
              <c:pt idx="38">
                <c:v>-10.288216159999999</c:v>
              </c:pt>
              <c:pt idx="39">
                <c:v>-8.7899457710000011</c:v>
              </c:pt>
              <c:pt idx="40">
                <c:v>-5.2233840900000006</c:v>
              </c:pt>
              <c:pt idx="41">
                <c:v>-1.9783746103333339</c:v>
              </c:pt>
              <c:pt idx="42">
                <c:v>-1.8390334666666668</c:v>
              </c:pt>
              <c:pt idx="43">
                <c:v>-4.0214381539999993</c:v>
              </c:pt>
              <c:pt idx="44">
                <c:v>-7.8534921339999997</c:v>
              </c:pt>
              <c:pt idx="45">
                <c:v>-10.549629188666666</c:v>
              </c:pt>
              <c:pt idx="46">
                <c:v>-11.049937599666668</c:v>
              </c:pt>
              <c:pt idx="47">
                <c:v>-11.058061198000003</c:v>
              </c:pt>
              <c:pt idx="48">
                <c:v>-10.866006689000001</c:v>
              </c:pt>
              <c:pt idx="49">
                <c:v>-6.9281712083333344</c:v>
              </c:pt>
              <c:pt idx="50">
                <c:v>-6.0402615739999996</c:v>
              </c:pt>
              <c:pt idx="51">
                <c:v>-6.5986690213333334</c:v>
              </c:pt>
              <c:pt idx="52">
                <c:v>-10.931043151333332</c:v>
              </c:pt>
              <c:pt idx="53">
                <c:v>-13.792137742333333</c:v>
              </c:pt>
              <c:pt idx="54">
                <c:v>-13.790079039</c:v>
              </c:pt>
              <c:pt idx="55">
                <c:v>-10.828802448333333</c:v>
              </c:pt>
              <c:pt idx="56">
                <c:v>-6.7988417506666652</c:v>
              </c:pt>
              <c:pt idx="57">
                <c:v>-4.6369974873333319</c:v>
              </c:pt>
              <c:pt idx="58">
                <c:v>-6.5349392823333332</c:v>
              </c:pt>
              <c:pt idx="59">
                <c:v>-6.6787595746666666</c:v>
              </c:pt>
              <c:pt idx="60">
                <c:v>-6.0378759396666659</c:v>
              </c:pt>
              <c:pt idx="61">
                <c:v>-5.593491897999999</c:v>
              </c:pt>
              <c:pt idx="62">
                <c:v>-5.6355020509999996</c:v>
              </c:pt>
              <c:pt idx="63">
                <c:v>-3.7749928929999998</c:v>
              </c:pt>
              <c:pt idx="64">
                <c:v>-4.8306406386666678</c:v>
              </c:pt>
              <c:pt idx="65">
                <c:v>-2.4220254766666667</c:v>
              </c:pt>
              <c:pt idx="66">
                <c:v>-6.1402582663333334</c:v>
              </c:pt>
              <c:pt idx="67">
                <c:v>-7.5264299023333336</c:v>
              </c:pt>
              <c:pt idx="68">
                <c:v>-8.0209267913333324</c:v>
              </c:pt>
              <c:pt idx="69">
                <c:v>-9.8027777433333316</c:v>
              </c:pt>
              <c:pt idx="70">
                <c:v>-9.5758865699999998</c:v>
              </c:pt>
              <c:pt idx="71">
                <c:v>-12.079341980999999</c:v>
              </c:pt>
              <c:pt idx="72">
                <c:v>-11.181692823333334</c:v>
              </c:pt>
              <c:pt idx="73">
                <c:v>-10.885357390999999</c:v>
              </c:pt>
              <c:pt idx="74">
                <c:v>-11.963683375</c:v>
              </c:pt>
              <c:pt idx="75">
                <c:v>-9.3746442123333349</c:v>
              </c:pt>
              <c:pt idx="76">
                <c:v>-7.1482464218888895</c:v>
              </c:pt>
              <c:pt idx="77">
                <c:v>-4.4280154527777782</c:v>
              </c:pt>
              <c:pt idx="78">
                <c:v>-3.3703790469999997</c:v>
              </c:pt>
              <c:pt idx="79">
                <c:v>-2.0642668790000003</c:v>
              </c:pt>
              <c:pt idx="80">
                <c:v>-1.6368219429999995</c:v>
              </c:pt>
              <c:pt idx="81">
                <c:v>0.20450955400000037</c:v>
              </c:pt>
              <c:pt idx="82">
                <c:v>0.65184184300000059</c:v>
              </c:pt>
              <c:pt idx="83">
                <c:v>1.0910444240000003</c:v>
              </c:pt>
              <c:pt idx="84">
                <c:v>-4.8394862999999809E-2</c:v>
              </c:pt>
              <c:pt idx="85">
                <c:v>-0.57007845566666626</c:v>
              </c:pt>
              <c:pt idx="86">
                <c:v>0.22068386533333362</c:v>
              </c:pt>
              <c:pt idx="87">
                <c:v>-0.98777296499999967</c:v>
              </c:pt>
              <c:pt idx="88">
                <c:v>-1.0738033836666665</c:v>
              </c:pt>
              <c:pt idx="89">
                <c:v>-2.9898090620000004</c:v>
              </c:pt>
              <c:pt idx="90">
                <c:v>-2.2731637056666667</c:v>
              </c:pt>
              <c:pt idx="91">
                <c:v>-2.3846362116666668</c:v>
              </c:pt>
              <c:pt idx="92">
                <c:v>-0.89834057433333303</c:v>
              </c:pt>
              <c:pt idx="93">
                <c:v>-0.48480495833333298</c:v>
              </c:pt>
              <c:pt idx="94">
                <c:v>-0.38036851533333343</c:v>
              </c:pt>
              <c:pt idx="95">
                <c:v>-1.0462761106666669</c:v>
              </c:pt>
              <c:pt idx="96">
                <c:v>-4.2506096106666673</c:v>
              </c:pt>
              <c:pt idx="97">
                <c:v>-6.303656994333334</c:v>
              </c:pt>
              <c:pt idx="98">
                <c:v>-8.535494557333335</c:v>
              </c:pt>
              <c:pt idx="99">
                <c:v>-9.308627984666666</c:v>
              </c:pt>
              <c:pt idx="100">
                <c:v>-9.3944615179999982</c:v>
              </c:pt>
              <c:pt idx="101">
                <c:v>-9.1005704346666665</c:v>
              </c:pt>
              <c:pt idx="102">
                <c:v>-8.2177518516666677</c:v>
              </c:pt>
              <c:pt idx="103">
                <c:v>-8.914045582</c:v>
              </c:pt>
              <c:pt idx="104">
                <c:v>-9.6864584613333324</c:v>
              </c:pt>
              <c:pt idx="105">
                <c:v>-10.987154737333334</c:v>
              </c:pt>
              <c:pt idx="106">
                <c:v>-12.002150407999999</c:v>
              </c:pt>
              <c:pt idx="107">
                <c:v>-13.364266898666665</c:v>
              </c:pt>
              <c:pt idx="108">
                <c:v>-13.085938445333332</c:v>
              </c:pt>
              <c:pt idx="109">
                <c:v>-12.444175035999999</c:v>
              </c:pt>
              <c:pt idx="110">
                <c:v>-11.301491731666667</c:v>
              </c:pt>
              <c:pt idx="111">
                <c:v>-10.874526050333335</c:v>
              </c:pt>
              <c:pt idx="112">
                <c:v>-11.417089919666665</c:v>
              </c:pt>
              <c:pt idx="113">
                <c:v>-11.263990634999999</c:v>
              </c:pt>
              <c:pt idx="114">
                <c:v>-10.633817969333334</c:v>
              </c:pt>
              <c:pt idx="115">
                <c:v>-9.7613850243333342</c:v>
              </c:pt>
              <c:pt idx="116">
                <c:v>-10.610488662666668</c:v>
              </c:pt>
              <c:pt idx="117">
                <c:v>-10.929809506000003</c:v>
              </c:pt>
              <c:pt idx="118">
                <c:v>-12.327606725999999</c:v>
              </c:pt>
              <c:pt idx="119">
                <c:v>-12.578955469666667</c:v>
              </c:pt>
              <c:pt idx="120">
                <c:v>-14.235475196666664</c:v>
              </c:pt>
              <c:pt idx="121">
                <c:v>-13.916225903999999</c:v>
              </c:pt>
              <c:pt idx="122">
                <c:v>-13.427186222666668</c:v>
              </c:pt>
              <c:pt idx="123">
                <c:v>-12.578897194</c:v>
              </c:pt>
              <c:pt idx="124">
                <c:v>-12.574266832333334</c:v>
              </c:pt>
              <c:pt idx="125">
                <c:v>-11.615997166333335</c:v>
              </c:pt>
              <c:pt idx="126">
                <c:v>-10.352785224333333</c:v>
              </c:pt>
              <c:pt idx="127">
                <c:v>-8.0576709583333326</c:v>
              </c:pt>
              <c:pt idx="128">
                <c:v>-6.9887395423333318</c:v>
              </c:pt>
              <c:pt idx="129">
                <c:v>-5.8086361136666662</c:v>
              </c:pt>
              <c:pt idx="130">
                <c:v>-5.2959225979999989</c:v>
              </c:pt>
              <c:pt idx="131">
                <c:v>-4.3184304446666664</c:v>
              </c:pt>
              <c:pt idx="132">
                <c:v>-1.9755320226666662</c:v>
              </c:pt>
              <c:pt idx="133">
                <c:v>-0.37486451066666665</c:v>
              </c:pt>
              <c:pt idx="134">
                <c:v>0.53121281433333334</c:v>
              </c:pt>
              <c:pt idx="135">
                <c:v>0.29033162166666698</c:v>
              </c:pt>
              <c:pt idx="136">
                <c:v>1.5204782560000005</c:v>
              </c:pt>
              <c:pt idx="137">
                <c:v>1.7311569266666671</c:v>
              </c:pt>
              <c:pt idx="138">
                <c:v>0.93562442300000026</c:v>
              </c:pt>
              <c:pt idx="139">
                <c:v>-6.8054972999999963E-2</c:v>
              </c:pt>
              <c:pt idx="140">
                <c:v>0.59875258200000048</c:v>
              </c:pt>
              <c:pt idx="141">
                <c:v>1.0608288466666673</c:v>
              </c:pt>
              <c:pt idx="142">
                <c:v>2.9704885040000009</c:v>
              </c:pt>
              <c:pt idx="143">
                <c:v>1.7810287266666673</c:v>
              </c:pt>
              <c:pt idx="144">
                <c:v>3.0850124966666672</c:v>
              </c:pt>
              <c:pt idx="145">
                <c:v>1.035889649666667</c:v>
              </c:pt>
              <c:pt idx="146">
                <c:v>2.0831835680000004</c:v>
              </c:pt>
              <c:pt idx="147">
                <c:v>1.4051046343333333</c:v>
              </c:pt>
              <c:pt idx="148">
                <c:v>3.8557618562222227</c:v>
              </c:pt>
              <c:pt idx="149">
                <c:v>3.8406630614444452</c:v>
              </c:pt>
              <c:pt idx="150">
                <c:v>5.002457279333334</c:v>
              </c:pt>
              <c:pt idx="151">
                <c:v>3.2316707906666662</c:v>
              </c:pt>
              <c:pt idx="152">
                <c:v>3.3162958086666667</c:v>
              </c:pt>
              <c:pt idx="153">
                <c:v>2.3248009629999999</c:v>
              </c:pt>
              <c:pt idx="154">
                <c:v>2.585988387</c:v>
              </c:pt>
              <c:pt idx="155">
                <c:v>2.6745593429999999</c:v>
              </c:pt>
              <c:pt idx="156">
                <c:v>2.4067519696666664</c:v>
              </c:pt>
              <c:pt idx="157">
                <c:v>2.9494090656666665</c:v>
              </c:pt>
              <c:pt idx="158">
                <c:v>2.8878988303333331</c:v>
              </c:pt>
              <c:pt idx="159">
                <c:v>3.6695471933333343</c:v>
              </c:pt>
              <c:pt idx="160">
                <c:v>0.97445278566666715</c:v>
              </c:pt>
              <c:pt idx="161">
                <c:v>1.5956092230000003</c:v>
              </c:pt>
              <c:pt idx="162">
                <c:v>1.2848783883333332</c:v>
              </c:pt>
              <c:pt idx="163">
                <c:v>3.3558168729999998</c:v>
              </c:pt>
              <c:pt idx="164">
                <c:v>2.6510878896666665</c:v>
              </c:pt>
              <c:pt idx="165">
                <c:v>2.6145331439999997</c:v>
              </c:pt>
              <c:pt idx="166">
                <c:v>2.1978114426666662</c:v>
              </c:pt>
              <c:pt idx="167">
                <c:v>3.5815926453333327</c:v>
              </c:pt>
              <c:pt idx="168">
                <c:v>4.4017941286666664</c:v>
              </c:pt>
              <c:pt idx="169">
                <c:v>5.3417636249999996</c:v>
              </c:pt>
              <c:pt idx="170">
                <c:v>5.2035494463333327</c:v>
              </c:pt>
              <c:pt idx="171">
                <c:v>4.7354275973333326</c:v>
              </c:pt>
              <c:pt idx="172">
                <c:v>4.9163891893333327</c:v>
              </c:pt>
              <c:pt idx="173">
                <c:v>4.6764408863333333</c:v>
              </c:pt>
              <c:pt idx="174">
                <c:v>5.468602488666666</c:v>
              </c:pt>
              <c:pt idx="175">
                <c:v>6.297175835</c:v>
              </c:pt>
              <c:pt idx="176">
                <c:v>7.715875168666666</c:v>
              </c:pt>
              <c:pt idx="177">
                <c:v>9.3188948956666664</c:v>
              </c:pt>
              <c:pt idx="178">
                <c:v>10.394428876000001</c:v>
              </c:pt>
              <c:pt idx="179">
                <c:v>10.385372703666667</c:v>
              </c:pt>
              <c:pt idx="180">
                <c:v>9.9222290503333337</c:v>
              </c:pt>
              <c:pt idx="181">
                <c:v>9.9086264186666657</c:v>
              </c:pt>
              <c:pt idx="182">
                <c:v>9.1856486289999992</c:v>
              </c:pt>
              <c:pt idx="183">
                <c:v>9.3412939063333322</c:v>
              </c:pt>
              <c:pt idx="184">
                <c:v>9.1391153989999996</c:v>
              </c:pt>
              <c:pt idx="185">
                <c:v>10.282114868666666</c:v>
              </c:pt>
              <c:pt idx="186">
                <c:v>10.806560146999999</c:v>
              </c:pt>
              <c:pt idx="187">
                <c:v>10.133699062333333</c:v>
              </c:pt>
              <c:pt idx="188">
                <c:v>10.048140442666666</c:v>
              </c:pt>
              <c:pt idx="189">
                <c:v>9.7007851066666664</c:v>
              </c:pt>
              <c:pt idx="190">
                <c:v>10.683842316666665</c:v>
              </c:pt>
              <c:pt idx="191">
                <c:v>10.755735994666667</c:v>
              </c:pt>
              <c:pt idx="192">
                <c:v>10.163615597000002</c:v>
              </c:pt>
              <c:pt idx="193">
                <c:v>8.5247986676666674</c:v>
              </c:pt>
              <c:pt idx="194">
                <c:v>7.9863139009999999</c:v>
              </c:pt>
              <c:pt idx="195">
                <c:v>8.4572252536666657</c:v>
              </c:pt>
              <c:pt idx="196">
                <c:v>10.390931175666665</c:v>
              </c:pt>
              <c:pt idx="197">
                <c:v>11.102899506</c:v>
              </c:pt>
              <c:pt idx="198">
                <c:v>11.287185779666666</c:v>
              </c:pt>
            </c:numLit>
          </c:val>
          <c:smooth val="0"/>
          <c:extLst>
            <c:ext xmlns:c16="http://schemas.microsoft.com/office/drawing/2014/chart" uri="{C3380CC4-5D6E-409C-BE32-E72D297353CC}">
              <c16:uniqueId val="{00000007-9CA0-4572-8FC5-0C353F19ECF5}"/>
            </c:ext>
          </c:extLst>
        </c:ser>
        <c:dLbls>
          <c:showLegendKey val="0"/>
          <c:showVal val="0"/>
          <c:showCatName val="0"/>
          <c:showSerName val="0"/>
          <c:showPercent val="0"/>
          <c:showBubbleSize val="0"/>
        </c:dLbls>
        <c:smooth val="0"/>
        <c:axId val="165911552"/>
        <c:axId val="165921536"/>
      </c:lineChart>
      <c:catAx>
        <c:axId val="16591155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165921536"/>
        <c:crosses val="autoZero"/>
        <c:auto val="1"/>
        <c:lblAlgn val="ctr"/>
        <c:lblOffset val="100"/>
        <c:tickLblSkip val="1"/>
        <c:tickMarkSkip val="1"/>
        <c:noMultiLvlLbl val="0"/>
      </c:catAx>
      <c:valAx>
        <c:axId val="165921536"/>
        <c:scaling>
          <c:orientation val="minMax"/>
          <c:max val="15"/>
          <c:min val="-6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65911552"/>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09601609597091"/>
          <c:y val="6.3777172084258704E-2"/>
          <c:w val="0.60380736269640012"/>
          <c:h val="0.77189104858400337"/>
        </c:manualLayout>
      </c:layout>
      <c:radarChart>
        <c:radarStyle val="marker"/>
        <c:varyColors val="0"/>
        <c:ser>
          <c:idx val="1"/>
          <c:order val="0"/>
          <c:spPr>
            <a:ln w="28575" cap="flat" cmpd="sng" algn="ctr">
              <a:solidFill>
                <a:schemeClr val="accent2"/>
              </a:solidFill>
              <a:prstDash val="solid"/>
            </a:ln>
            <a:effectLst/>
          </c:spPr>
          <c:marker>
            <c:symbol val="none"/>
          </c:marker>
          <c:cat>
            <c:strRef>
              <c:f>'22destaque'!$D$9:$D$27</c:f>
              <c:strCache>
                <c:ptCount val="19"/>
                <c:pt idx="0">
                  <c:v>Alemanha</c:v>
                </c:pt>
                <c:pt idx="1">
                  <c:v>Áustria</c:v>
                </c:pt>
                <c:pt idx="2">
                  <c:v>Bélgica</c:v>
                </c:pt>
                <c:pt idx="3">
                  <c:v>Chéquia</c:v>
                </c:pt>
                <c:pt idx="4">
                  <c:v>Chipre</c:v>
                </c:pt>
                <c:pt idx="5">
                  <c:v>Croácia</c:v>
                </c:pt>
                <c:pt idx="6">
                  <c:v>Eslováquia</c:v>
                </c:pt>
                <c:pt idx="7">
                  <c:v>Eslovénia</c:v>
                </c:pt>
                <c:pt idx="8">
                  <c:v>Espanha</c:v>
                </c:pt>
                <c:pt idx="9">
                  <c:v>Estónia</c:v>
                </c:pt>
                <c:pt idx="10">
                  <c:v>Finlândia</c:v>
                </c:pt>
                <c:pt idx="11">
                  <c:v>França</c:v>
                </c:pt>
                <c:pt idx="12">
                  <c:v>Grécia</c:v>
                </c:pt>
                <c:pt idx="13">
                  <c:v>Países Baixos</c:v>
                </c:pt>
                <c:pt idx="14">
                  <c:v>Irlanda</c:v>
                </c:pt>
                <c:pt idx="15">
                  <c:v>Itália</c:v>
                </c:pt>
                <c:pt idx="16">
                  <c:v>Luxemburgo</c:v>
                </c:pt>
                <c:pt idx="17">
                  <c:v>Malta</c:v>
                </c:pt>
                <c:pt idx="18">
                  <c:v>Portugal</c:v>
                </c:pt>
              </c:strCache>
            </c:strRef>
          </c:cat>
          <c:val>
            <c:numRef>
              <c:f>'22destaque'!$I$9:$I$27</c:f>
              <c:numCache>
                <c:formatCode>#,##0.00</c:formatCode>
                <c:ptCount val="19"/>
                <c:pt idx="0">
                  <c:v>0.76470588235294124</c:v>
                </c:pt>
                <c:pt idx="1">
                  <c:v>0.95555555555555549</c:v>
                </c:pt>
                <c:pt idx="2">
                  <c:v>0.85245901639344268</c:v>
                </c:pt>
                <c:pt idx="3">
                  <c:v>1.3888888888888888</c:v>
                </c:pt>
                <c:pt idx="4">
                  <c:v>1.1363636363636365</c:v>
                </c:pt>
                <c:pt idx="5">
                  <c:v>1.1666666666666667</c:v>
                </c:pt>
                <c:pt idx="6">
                  <c:v>1.0980392156862746</c:v>
                </c:pt>
                <c:pt idx="7">
                  <c:v>1.358974358974359</c:v>
                </c:pt>
                <c:pt idx="8">
                  <c:v>1.2580645161290323</c:v>
                </c:pt>
                <c:pt idx="9">
                  <c:v>1.1860465116279069</c:v>
                </c:pt>
                <c:pt idx="10">
                  <c:v>0.87323943661971837</c:v>
                </c:pt>
                <c:pt idx="11">
                  <c:v>1.0117647058823529</c:v>
                </c:pt>
                <c:pt idx="12">
                  <c:v>1.5142857142857142</c:v>
                </c:pt>
                <c:pt idx="13">
                  <c:v>1</c:v>
                </c:pt>
                <c:pt idx="14">
                  <c:v>0.9814814814814814</c:v>
                </c:pt>
                <c:pt idx="15">
                  <c:v>1.197802197802198</c:v>
                </c:pt>
                <c:pt idx="16">
                  <c:v>1.1296296296296295</c:v>
                </c:pt>
                <c:pt idx="17">
                  <c:v>1.0909090909090911</c:v>
                </c:pt>
                <c:pt idx="18">
                  <c:v>1.2413793103448276</c:v>
                </c:pt>
              </c:numCache>
            </c:numRef>
          </c:val>
          <c:extLst>
            <c:ext xmlns:c16="http://schemas.microsoft.com/office/drawing/2014/chart" uri="{C3380CC4-5D6E-409C-BE32-E72D297353CC}">
              <c16:uniqueId val="{00000000-B9EB-4329-BFC2-FDA0027CDB94}"/>
            </c:ext>
          </c:extLst>
        </c:ser>
        <c:dLbls>
          <c:showLegendKey val="0"/>
          <c:showVal val="0"/>
          <c:showCatName val="0"/>
          <c:showSerName val="0"/>
          <c:showPercent val="0"/>
          <c:showBubbleSize val="0"/>
        </c:dLbls>
        <c:axId val="166554240"/>
        <c:axId val="166572416"/>
      </c:radarChart>
      <c:catAx>
        <c:axId val="166554240"/>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166572416"/>
        <c:crosses val="autoZero"/>
        <c:auto val="0"/>
        <c:lblAlgn val="ctr"/>
        <c:lblOffset val="100"/>
        <c:noMultiLvlLbl val="0"/>
      </c:catAx>
      <c:valAx>
        <c:axId val="166572416"/>
        <c:scaling>
          <c:orientation val="minMax"/>
          <c:max val="1.8"/>
          <c:min val="0"/>
        </c:scaling>
        <c:delete val="0"/>
        <c:axPos val="l"/>
        <c:majorGridlines>
          <c:spPr>
            <a:ln w="3175">
              <a:solidFill>
                <a:srgbClr val="333333"/>
              </a:solidFill>
              <a:prstDash val="solid"/>
            </a:ln>
          </c:spPr>
        </c:majorGridlines>
        <c:numFmt formatCode="0.0" sourceLinked="0"/>
        <c:majorTickMark val="cross"/>
        <c:minorTickMark val="none"/>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166554240"/>
        <c:crosses val="autoZero"/>
        <c:crossBetween val="between"/>
        <c:majorUnit val="0.5"/>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overlay val="0"/>
      <c:spPr>
        <a:noFill/>
        <a:ln w="25400">
          <a:noFill/>
        </a:ln>
      </c:spPr>
    </c:title>
    <c:autoTitleDeleted val="0"/>
    <c:plotArea>
      <c:layout>
        <c:manualLayout>
          <c:layoutTarget val="inner"/>
          <c:xMode val="edge"/>
          <c:yMode val="edge"/>
          <c:x val="0.11375625000000029"/>
          <c:y val="0.16487685185185186"/>
          <c:w val="0.91185410334346562"/>
          <c:h val="0.61864074074074071"/>
        </c:manualLayout>
      </c:layout>
      <c:barChart>
        <c:barDir val="col"/>
        <c:grouping val="clustered"/>
        <c:varyColors val="0"/>
        <c:ser>
          <c:idx val="0"/>
          <c:order val="0"/>
          <c:tx>
            <c:strRef>
              <c:f>'9lay_off'!$C$37:$D$37</c:f>
              <c:strCache>
                <c:ptCount val="2"/>
                <c:pt idx="0">
                  <c:v>estabelecimentos</c:v>
                </c:pt>
              </c:strCache>
            </c:strRef>
          </c:tx>
          <c:spPr>
            <a:ln w="25400">
              <a:solidFill>
                <a:schemeClr val="tx2"/>
              </a:solidFill>
              <a:prstDash val="solid"/>
            </a:ln>
          </c:spPr>
          <c:invertIfNegative val="0"/>
          <c:cat>
            <c:strRef>
              <c:f>'9lay_off'!$E$35:$Q$35</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strCache>
            </c:strRef>
          </c:cat>
          <c:val>
            <c:numRef>
              <c:f>'9lay_off'!$E$38:$Q$38</c:f>
              <c:numCache>
                <c:formatCode>0</c:formatCode>
                <c:ptCount val="13"/>
                <c:pt idx="0">
                  <c:v>49</c:v>
                </c:pt>
                <c:pt idx="1">
                  <c:v>28</c:v>
                </c:pt>
                <c:pt idx="2">
                  <c:v>54</c:v>
                </c:pt>
                <c:pt idx="3">
                  <c:v>423</c:v>
                </c:pt>
                <c:pt idx="4">
                  <c:v>324</c:v>
                </c:pt>
                <c:pt idx="5">
                  <c:v>266</c:v>
                </c:pt>
                <c:pt idx="6">
                  <c:v>550</c:v>
                </c:pt>
                <c:pt idx="7">
                  <c:v>547</c:v>
                </c:pt>
                <c:pt idx="8">
                  <c:v>344</c:v>
                </c:pt>
                <c:pt idx="9">
                  <c:v>254</c:v>
                </c:pt>
                <c:pt idx="10">
                  <c:v>211</c:v>
                </c:pt>
                <c:pt idx="11">
                  <c:v>161</c:v>
                </c:pt>
                <c:pt idx="12">
                  <c:v>150</c:v>
                </c:pt>
              </c:numCache>
            </c:numRef>
          </c:val>
          <c:extLst>
            <c:ext xmlns:c16="http://schemas.microsoft.com/office/drawing/2014/chart" uri="{C3380CC4-5D6E-409C-BE32-E72D297353CC}">
              <c16:uniqueId val="{00000000-B35F-48A6-8B6D-DA4E7954FD2D}"/>
            </c:ext>
          </c:extLst>
        </c:ser>
        <c:dLbls>
          <c:showLegendKey val="0"/>
          <c:showVal val="0"/>
          <c:showCatName val="0"/>
          <c:showSerName val="0"/>
          <c:showPercent val="0"/>
          <c:showBubbleSize val="0"/>
        </c:dLbls>
        <c:gapWidth val="150"/>
        <c:axId val="161585792"/>
        <c:axId val="161587584"/>
      </c:barChart>
      <c:catAx>
        <c:axId val="161585792"/>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161587584"/>
        <c:crosses val="autoZero"/>
        <c:auto val="1"/>
        <c:lblAlgn val="ctr"/>
        <c:lblOffset val="100"/>
        <c:tickLblSkip val="1"/>
        <c:tickMarkSkip val="1"/>
        <c:noMultiLvlLbl val="0"/>
      </c:catAx>
      <c:valAx>
        <c:axId val="16158758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6158579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97"/>
          <c:y val="2.0442129629630001E-2"/>
        </c:manualLayout>
      </c:layout>
      <c:overlay val="0"/>
      <c:spPr>
        <a:noFill/>
        <a:ln w="25400">
          <a:noFill/>
        </a:ln>
      </c:spPr>
    </c:title>
    <c:autoTitleDeleted val="0"/>
    <c:plotArea>
      <c:layout>
        <c:manualLayout>
          <c:layoutTarget val="inner"/>
          <c:xMode val="edge"/>
          <c:yMode val="edge"/>
          <c:x val="0.14810763888888889"/>
          <c:y val="0.16487685185185186"/>
          <c:w val="0.91185410334346562"/>
          <c:h val="0.61864074074074071"/>
        </c:manualLayout>
      </c:layout>
      <c:barChart>
        <c:barDir val="col"/>
        <c:grouping val="clustered"/>
        <c:varyColors val="0"/>
        <c:ser>
          <c:idx val="0"/>
          <c:order val="0"/>
          <c:tx>
            <c:strRef>
              <c:f>'9lay_off'!$C$40:$D$40</c:f>
              <c:strCache>
                <c:ptCount val="2"/>
                <c:pt idx="0">
                  <c:v>beneficiários</c:v>
                </c:pt>
              </c:strCache>
            </c:strRef>
          </c:tx>
          <c:spPr>
            <a:solidFill>
              <a:schemeClr val="accent2"/>
            </a:solidFill>
            <a:ln w="25400">
              <a:solidFill>
                <a:schemeClr val="accent2"/>
              </a:solidFill>
              <a:prstDash val="solid"/>
            </a:ln>
          </c:spPr>
          <c:invertIfNegative val="0"/>
          <c:cat>
            <c:strRef>
              <c:f>'9lay_off'!$E$35:$Q$35</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strCache>
            </c:strRef>
          </c:cat>
          <c:val>
            <c:numRef>
              <c:f>'9lay_off'!$E$41:$Q$41</c:f>
              <c:numCache>
                <c:formatCode>#,##0</c:formatCode>
                <c:ptCount val="13"/>
                <c:pt idx="0">
                  <c:v>664</c:v>
                </c:pt>
                <c:pt idx="1">
                  <c:v>891</c:v>
                </c:pt>
                <c:pt idx="2">
                  <c:v>1422</c:v>
                </c:pt>
                <c:pt idx="3">
                  <c:v>19278</c:v>
                </c:pt>
                <c:pt idx="4">
                  <c:v>6145</c:v>
                </c:pt>
                <c:pt idx="5">
                  <c:v>3601</c:v>
                </c:pt>
                <c:pt idx="6">
                  <c:v>8703</c:v>
                </c:pt>
                <c:pt idx="7">
                  <c:v>7434</c:v>
                </c:pt>
                <c:pt idx="8">
                  <c:v>4460</c:v>
                </c:pt>
                <c:pt idx="9">
                  <c:v>3872</c:v>
                </c:pt>
                <c:pt idx="10">
                  <c:v>4126</c:v>
                </c:pt>
                <c:pt idx="11">
                  <c:v>3263</c:v>
                </c:pt>
                <c:pt idx="12">
                  <c:v>3520</c:v>
                </c:pt>
              </c:numCache>
            </c:numRef>
          </c:val>
          <c:extLst>
            <c:ext xmlns:c16="http://schemas.microsoft.com/office/drawing/2014/chart" uri="{C3380CC4-5D6E-409C-BE32-E72D297353CC}">
              <c16:uniqueId val="{00000000-E428-4059-A448-1A98114B7929}"/>
            </c:ext>
          </c:extLst>
        </c:ser>
        <c:dLbls>
          <c:showLegendKey val="0"/>
          <c:showVal val="0"/>
          <c:showCatName val="0"/>
          <c:showSerName val="0"/>
          <c:showPercent val="0"/>
          <c:showBubbleSize val="0"/>
        </c:dLbls>
        <c:gapWidth val="150"/>
        <c:axId val="161604352"/>
        <c:axId val="161605888"/>
      </c:barChart>
      <c:catAx>
        <c:axId val="161604352"/>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161605888"/>
        <c:crosses val="autoZero"/>
        <c:auto val="1"/>
        <c:lblAlgn val="ctr"/>
        <c:lblOffset val="100"/>
        <c:tickLblSkip val="1"/>
        <c:tickMarkSkip val="1"/>
        <c:noMultiLvlLbl val="0"/>
      </c:catAx>
      <c:valAx>
        <c:axId val="161605888"/>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6160435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304029304029304E-2"/>
          <c:y val="1.4814832096625367E-2"/>
          <c:w val="0.89010989010989006"/>
          <c:h val="0.81572501298300282"/>
        </c:manualLayout>
      </c:layout>
      <c:barChart>
        <c:barDir val="col"/>
        <c:grouping val="clustered"/>
        <c:varyColors val="0"/>
        <c:ser>
          <c:idx val="1"/>
          <c:order val="0"/>
          <c:spPr>
            <a:solidFill>
              <a:schemeClr val="accent2"/>
            </a:solidFill>
            <a:ln>
              <a:noFill/>
            </a:ln>
            <a:effectLst/>
          </c:spPr>
          <c:invertIfNegative val="0"/>
          <c:dLbls>
            <c:dLbl>
              <c:idx val="0"/>
              <c:layout>
                <c:manualLayout>
                  <c:x val="-7.3254304750367746E-3"/>
                  <c:y val="0.21014501678910241"/>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pt-PT"/>
                </a:p>
              </c:txPr>
              <c:showLegendKey val="0"/>
              <c:showVal val="1"/>
              <c:showCatName val="0"/>
              <c:showSerName val="0"/>
              <c:showPercent val="0"/>
              <c:showBubbleSize val="0"/>
              <c:extLst>
                <c:ext xmlns:c15="http://schemas.microsoft.com/office/drawing/2012/chart" uri="{CE6537A1-D6FC-4f65-9D91-7224C49458BB}">
                  <c15:layout>
                    <c:manualLayout>
                      <c:w val="0.33142857142857141"/>
                      <c:h val="0.18496341588586343"/>
                    </c:manualLayout>
                  </c15:layout>
                </c:ext>
                <c:ext xmlns:c16="http://schemas.microsoft.com/office/drawing/2014/chart" uri="{C3380CC4-5D6E-409C-BE32-E72D297353CC}">
                  <c16:uniqueId val="{00000000-C97C-4637-932C-23846475AF7F}"/>
                </c:ext>
              </c:extLst>
            </c:dLbl>
            <c:dLbl>
              <c:idx val="1"/>
              <c:layout>
                <c:manualLayout>
                  <c:x val="3.6635805139741476E-3"/>
                  <c:y val="0.18055220751037404"/>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pt-PT"/>
                </a:p>
              </c:txPr>
              <c:showLegendKey val="0"/>
              <c:showVal val="1"/>
              <c:showCatName val="0"/>
              <c:showSerName val="0"/>
              <c:showPercent val="0"/>
              <c:showBubbleSize val="0"/>
              <c:extLst>
                <c:ext xmlns:c15="http://schemas.microsoft.com/office/drawing/2012/chart" uri="{CE6537A1-D6FC-4f65-9D91-7224C49458BB}">
                  <c15:layout>
                    <c:manualLayout>
                      <c:w val="0.36805860805860807"/>
                      <c:h val="0.18496341588586343"/>
                    </c:manualLayout>
                  </c15:layout>
                </c:ext>
                <c:ext xmlns:c16="http://schemas.microsoft.com/office/drawing/2014/chart" uri="{C3380CC4-5D6E-409C-BE32-E72D297353CC}">
                  <c16:uniqueId val="{00000001-C97C-4637-932C-23846475AF7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'13empresarial'!$I$24:$J$24</c:f>
              <c:numCache>
                <c:formatCode>General</c:formatCode>
                <c:ptCount val="2"/>
                <c:pt idx="0">
                  <c:v>2010</c:v>
                </c:pt>
                <c:pt idx="1">
                  <c:v>2017</c:v>
                </c:pt>
              </c:numCache>
            </c:numRef>
          </c:cat>
          <c:val>
            <c:numRef>
              <c:f>'13empresarial'!$I$25:$J$25</c:f>
              <c:numCache>
                <c:formatCode>0</c:formatCode>
                <c:ptCount val="2"/>
                <c:pt idx="0">
                  <c:v>947.24377945753702</c:v>
                </c:pt>
                <c:pt idx="1">
                  <c:v>1115.8697868784</c:v>
                </c:pt>
              </c:numCache>
            </c:numRef>
          </c:val>
          <c:extLst>
            <c:ext xmlns:c16="http://schemas.microsoft.com/office/drawing/2014/chart" uri="{C3380CC4-5D6E-409C-BE32-E72D297353CC}">
              <c16:uniqueId val="{00000002-C97C-4637-932C-23846475AF7F}"/>
            </c:ext>
          </c:extLst>
        </c:ser>
        <c:dLbls>
          <c:showLegendKey val="0"/>
          <c:showVal val="0"/>
          <c:showCatName val="0"/>
          <c:showSerName val="0"/>
          <c:showPercent val="0"/>
          <c:showBubbleSize val="0"/>
        </c:dLbls>
        <c:gapWidth val="18"/>
        <c:axId val="626847200"/>
        <c:axId val="626850480"/>
      </c:barChart>
      <c:catAx>
        <c:axId val="62684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accent4"/>
                </a:solidFill>
                <a:latin typeface="Arial" panose="020B0604020202020204" pitchFamily="34" charset="0"/>
                <a:ea typeface="+mn-ea"/>
                <a:cs typeface="Arial" panose="020B0604020202020204" pitchFamily="34" charset="0"/>
              </a:defRPr>
            </a:pPr>
            <a:endParaRPr lang="pt-PT"/>
          </a:p>
        </c:txPr>
        <c:crossAx val="626850480"/>
        <c:crosses val="autoZero"/>
        <c:auto val="1"/>
        <c:lblAlgn val="ctr"/>
        <c:lblOffset val="100"/>
        <c:noMultiLvlLbl val="0"/>
      </c:catAx>
      <c:valAx>
        <c:axId val="626850480"/>
        <c:scaling>
          <c:orientation val="minMax"/>
        </c:scaling>
        <c:delete val="1"/>
        <c:axPos val="l"/>
        <c:numFmt formatCode="0" sourceLinked="1"/>
        <c:majorTickMark val="none"/>
        <c:minorTickMark val="none"/>
        <c:tickLblPos val="nextTo"/>
        <c:crossAx val="626847200"/>
        <c:crosses val="autoZero"/>
        <c:crossBetween val="between"/>
      </c:valAx>
      <c:spPr>
        <a:solidFill>
          <a:schemeClr val="bg1">
            <a:lumMod val="95000"/>
          </a:schemeClr>
        </a:solid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186134277593994E-3"/>
          <c:y val="0"/>
          <c:w val="0.98874941210383371"/>
          <c:h val="1"/>
        </c:manualLayout>
      </c:layout>
      <c:bubbleChart>
        <c:varyColors val="0"/>
        <c:ser>
          <c:idx val="0"/>
          <c:order val="0"/>
          <c:tx>
            <c:strRef>
              <c:f>base!$K$11</c:f>
              <c:strCache>
                <c:ptCount val="1"/>
                <c:pt idx="0">
                  <c:v>y</c:v>
                </c:pt>
              </c:strCache>
            </c:strRef>
          </c:tx>
          <c:spPr>
            <a:solidFill>
              <a:schemeClr val="accent1">
                <a:alpha val="75000"/>
              </a:schemeClr>
            </a:solidFill>
            <a:ln>
              <a:noFill/>
            </a:ln>
            <a:effectLst/>
          </c:spPr>
          <c:invertIfNegative val="0"/>
          <c:dPt>
            <c:idx val="1"/>
            <c:invertIfNegative val="0"/>
            <c:bubble3D val="1"/>
            <c:spPr>
              <a:solidFill>
                <a:srgbClr val="009A96"/>
              </a:solidFill>
              <a:ln>
                <a:noFill/>
              </a:ln>
              <a:effectLst/>
            </c:spPr>
            <c:extLst>
              <c:ext xmlns:c16="http://schemas.microsoft.com/office/drawing/2014/chart" uri="{C3380CC4-5D6E-409C-BE32-E72D297353CC}">
                <c16:uniqueId val="{00000001-54AE-47FA-A950-99D64468F476}"/>
              </c:ext>
            </c:extLst>
          </c:dPt>
          <c:dPt>
            <c:idx val="2"/>
            <c:invertIfNegative val="0"/>
            <c:bubble3D val="1"/>
            <c:spPr>
              <a:solidFill>
                <a:schemeClr val="accent2"/>
              </a:solidFill>
              <a:ln>
                <a:noFill/>
              </a:ln>
              <a:effectLst/>
            </c:spPr>
            <c:extLst>
              <c:ext xmlns:c16="http://schemas.microsoft.com/office/drawing/2014/chart" uri="{C3380CC4-5D6E-409C-BE32-E72D297353CC}">
                <c16:uniqueId val="{00000003-54AE-47FA-A950-99D64468F476}"/>
              </c:ext>
            </c:extLst>
          </c:dPt>
          <c:dLbls>
            <c:dLbl>
              <c:idx val="0"/>
              <c:layout>
                <c:manualLayout>
                  <c:x val="-0.42306915777539644"/>
                  <c:y val="-1.7108088761632069E-4"/>
                </c:manualLayout>
              </c:layout>
              <c:tx>
                <c:strRef>
                  <c:f>base!$I$12</c:f>
                  <c:strCache>
                    <c:ptCount val="1"/>
                    <c:pt idx="0">
                      <c:v> CONTINENTE</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accent1"/>
                      </a:solidFill>
                      <a:latin typeface="+mn-lt"/>
                      <a:ea typeface="+mn-ea"/>
                      <a:cs typeface="+mn-cs"/>
                    </a:defRPr>
                  </a:pPr>
                  <a:endParaRPr lang="pt-PT"/>
                </a:p>
              </c:txPr>
              <c:showLegendKey val="0"/>
              <c:showVal val="0"/>
              <c:showCatName val="0"/>
              <c:showSerName val="1"/>
              <c:showPercent val="0"/>
              <c:showBubbleSize val="0"/>
              <c:extLst>
                <c:ext xmlns:c15="http://schemas.microsoft.com/office/drawing/2012/chart" uri="{CE6537A1-D6FC-4f65-9D91-7224C49458BB}">
                  <c15:layout>
                    <c:manualLayout>
                      <c:w val="0.23994237789241862"/>
                      <c:h val="8.312518226888306E-2"/>
                    </c:manualLayout>
                  </c15:layout>
                  <c15:dlblFieldTable>
                    <c15:dlblFTEntry>
                      <c15:txfldGUID>{A78DC39D-77B9-49FE-88A9-19D0222A7546}</c15:txfldGUID>
                      <c15:f>base!$I$12</c15:f>
                      <c15:dlblFieldTableCache>
                        <c:ptCount val="1"/>
                        <c:pt idx="0">
                          <c:v> CONTINENTE</c:v>
                        </c:pt>
                      </c15:dlblFieldTableCache>
                    </c15:dlblFTEntry>
                  </c15:dlblFieldTable>
                  <c15:showDataLabelsRange val="0"/>
                </c:ext>
                <c:ext xmlns:c16="http://schemas.microsoft.com/office/drawing/2014/chart" uri="{C3380CC4-5D6E-409C-BE32-E72D297353CC}">
                  <c16:uniqueId val="{00000004-54AE-47FA-A950-99D64468F476}"/>
                </c:ext>
              </c:extLst>
            </c:dLbl>
            <c:dLbl>
              <c:idx val="1"/>
              <c:layout>
                <c:manualLayout>
                  <c:x val="0.12463681684759811"/>
                  <c:y val="5.0001661184756966E-3"/>
                </c:manualLayout>
              </c:layout>
              <c:tx>
                <c:strRef>
                  <c:f>base!$I$13</c:f>
                  <c:strCache>
                    <c:ptCount val="1"/>
                    <c:pt idx="0">
                      <c:v> TOTAL do distrito 02 - BEJA</c:v>
                    </c:pt>
                  </c:strCache>
                </c:strRef>
              </c:tx>
              <c:spPr>
                <a:noFill/>
                <a:ln>
                  <a:no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chemeClr val="accent4"/>
                      </a:solidFill>
                      <a:latin typeface="+mn-lt"/>
                      <a:ea typeface="+mn-ea"/>
                      <a:cs typeface="+mn-cs"/>
                    </a:defRPr>
                  </a:pPr>
                  <a:endParaRPr lang="pt-PT"/>
                </a:p>
              </c:txPr>
              <c:showLegendKey val="0"/>
              <c:showVal val="0"/>
              <c:showCatName val="0"/>
              <c:showSerName val="1"/>
              <c:showPercent val="0"/>
              <c:showBubbleSize val="0"/>
              <c:extLst>
                <c:ext xmlns:c15="http://schemas.microsoft.com/office/drawing/2012/chart" uri="{CE6537A1-D6FC-4f65-9D91-7224C49458BB}">
                  <c15:layout>
                    <c:manualLayout>
                      <c:w val="0.29933870692198977"/>
                      <c:h val="0.15520692824789303"/>
                    </c:manualLayout>
                  </c15:layout>
                  <c15:dlblFieldTable>
                    <c15:dlblFTEntry>
                      <c15:txfldGUID>{3BEF341F-732D-487E-8341-BFC905906300}</c15:txfldGUID>
                      <c15:f>base!$I$13</c15:f>
                      <c15:dlblFieldTableCache>
                        <c:ptCount val="1"/>
                        <c:pt idx="0">
                          <c:v> TOTAL do distrito 02 - BEJA</c:v>
                        </c:pt>
                      </c15:dlblFieldTableCache>
                    </c15:dlblFTEntry>
                  </c15:dlblFieldTable>
                  <c15:showDataLabelsRange val="0"/>
                </c:ext>
                <c:ext xmlns:c16="http://schemas.microsoft.com/office/drawing/2014/chart" uri="{C3380CC4-5D6E-409C-BE32-E72D297353CC}">
                  <c16:uniqueId val="{00000001-54AE-47FA-A950-99D64468F476}"/>
                </c:ext>
              </c:extLst>
            </c:dLbl>
            <c:dLbl>
              <c:idx val="2"/>
              <c:layout>
                <c:manualLayout>
                  <c:x val="0.11632126605476083"/>
                  <c:y val="5.7078308249443506E-4"/>
                </c:manualLayout>
              </c:layout>
              <c:tx>
                <c:strRef>
                  <c:f>base!$I$14</c:f>
                  <c:strCache>
                    <c:ptCount val="1"/>
                    <c:pt idx="0">
                      <c:v>0206 - Castro Verde</c:v>
                    </c:pt>
                  </c:strCache>
                </c:strRef>
              </c:tx>
              <c:spPr>
                <a:noFill/>
                <a:ln>
                  <a:no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rgbClr val="DE8400"/>
                      </a:solidFill>
                      <a:latin typeface="+mn-lt"/>
                      <a:ea typeface="+mn-ea"/>
                      <a:cs typeface="+mn-cs"/>
                    </a:defRPr>
                  </a:pPr>
                  <a:endParaRPr lang="pt-PT"/>
                </a:p>
              </c:txPr>
              <c:showLegendKey val="0"/>
              <c:showVal val="1"/>
              <c:showCatName val="0"/>
              <c:showSerName val="0"/>
              <c:showPercent val="0"/>
              <c:showBubbleSize val="0"/>
              <c:extLst>
                <c:ext xmlns:c15="http://schemas.microsoft.com/office/drawing/2012/chart" uri="{CE6537A1-D6FC-4f65-9D91-7224C49458BB}">
                  <c15:layout>
                    <c:manualLayout>
                      <c:w val="0.45252698442280509"/>
                      <c:h val="0.10839474179651593"/>
                    </c:manualLayout>
                  </c15:layout>
                  <c15:dlblFieldTable>
                    <c15:dlblFTEntry>
                      <c15:txfldGUID>{6B9CA22D-DBC0-49BD-BA34-87AF316EDAF4}</c15:txfldGUID>
                      <c15:f>base!$I$14</c15:f>
                      <c15:dlblFieldTableCache>
                        <c:ptCount val="1"/>
                        <c:pt idx="0">
                          <c:v>0206 - Castro Verde</c:v>
                        </c:pt>
                      </c15:dlblFieldTableCache>
                    </c15:dlblFTEntry>
                  </c15:dlblFieldTable>
                  <c15:showDataLabelsRange val="0"/>
                </c:ext>
                <c:ext xmlns:c16="http://schemas.microsoft.com/office/drawing/2014/chart" uri="{C3380CC4-5D6E-409C-BE32-E72D297353CC}">
                  <c16:uniqueId val="{00000003-54AE-47FA-A950-99D64468F4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base!$J$12:$J$14</c:f>
              <c:numCache>
                <c:formatCode>General</c:formatCode>
                <c:ptCount val="3"/>
                <c:pt idx="0">
                  <c:v>2017</c:v>
                </c:pt>
                <c:pt idx="1">
                  <c:v>2017</c:v>
                </c:pt>
                <c:pt idx="2">
                  <c:v>2017</c:v>
                </c:pt>
              </c:numCache>
            </c:numRef>
          </c:xVal>
          <c:yVal>
            <c:numRef>
              <c:f>base!$K$12:$K$14</c:f>
              <c:numCache>
                <c:formatCode>0</c:formatCode>
                <c:ptCount val="3"/>
                <c:pt idx="0">
                  <c:v>943.00107511786211</c:v>
                </c:pt>
                <c:pt idx="1">
                  <c:v>798.43</c:v>
                </c:pt>
                <c:pt idx="2">
                  <c:v>1115.8697868784</c:v>
                </c:pt>
              </c:numCache>
            </c:numRef>
          </c:yVal>
          <c:bubbleSize>
            <c:numRef>
              <c:f>base!$L$12:$L$14</c:f>
              <c:numCache>
                <c:formatCode>0</c:formatCode>
                <c:ptCount val="3"/>
                <c:pt idx="0">
                  <c:v>943.00107511786211</c:v>
                </c:pt>
                <c:pt idx="1">
                  <c:v>798.43</c:v>
                </c:pt>
                <c:pt idx="2">
                  <c:v>1115.8697868784</c:v>
                </c:pt>
              </c:numCache>
            </c:numRef>
          </c:bubbleSize>
          <c:bubble3D val="1"/>
          <c:extLst>
            <c:ext xmlns:c16="http://schemas.microsoft.com/office/drawing/2014/chart" uri="{C3380CC4-5D6E-409C-BE32-E72D297353CC}">
              <c16:uniqueId val="{00000005-54AE-47FA-A950-99D64468F476}"/>
            </c:ext>
          </c:extLst>
        </c:ser>
        <c:dLbls>
          <c:showLegendKey val="0"/>
          <c:showVal val="0"/>
          <c:showCatName val="0"/>
          <c:showSerName val="0"/>
          <c:showPercent val="0"/>
          <c:showBubbleSize val="0"/>
        </c:dLbls>
        <c:bubbleScale val="100"/>
        <c:showNegBubbles val="0"/>
        <c:axId val="786235504"/>
        <c:axId val="786236488"/>
      </c:bubbleChart>
      <c:valAx>
        <c:axId val="786235504"/>
        <c:scaling>
          <c:orientation val="minMax"/>
          <c:max val="2019"/>
          <c:min val="2016"/>
        </c:scaling>
        <c:delete val="1"/>
        <c:axPos val="b"/>
        <c:numFmt formatCode="General" sourceLinked="1"/>
        <c:majorTickMark val="out"/>
        <c:minorTickMark val="none"/>
        <c:tickLblPos val="nextTo"/>
        <c:crossAx val="786236488"/>
        <c:crosses val="autoZero"/>
        <c:crossBetween val="midCat"/>
        <c:majorUnit val="1"/>
        <c:minorUnit val="1"/>
      </c:valAx>
      <c:valAx>
        <c:axId val="786236488"/>
        <c:scaling>
          <c:orientation val="minMax"/>
          <c:min val="700"/>
        </c:scaling>
        <c:delete val="1"/>
        <c:axPos val="l"/>
        <c:numFmt formatCode="0" sourceLinked="1"/>
        <c:majorTickMark val="none"/>
        <c:minorTickMark val="none"/>
        <c:tickLblPos val="nextTo"/>
        <c:crossAx val="786235504"/>
        <c:crosses val="autoZero"/>
        <c:crossBetween val="midCat"/>
        <c:minorUnit val="1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075478730839112E-2"/>
          <c:y val="3.3755274261603373E-2"/>
          <c:w val="0.97992452126916085"/>
          <c:h val="0.96624472573839659"/>
        </c:manualLayout>
      </c:layout>
      <c:bubbleChart>
        <c:varyColors val="0"/>
        <c:ser>
          <c:idx val="0"/>
          <c:order val="0"/>
          <c:tx>
            <c:strRef>
              <c:f>base!$K$18</c:f>
              <c:strCache>
                <c:ptCount val="1"/>
                <c:pt idx="0">
                  <c:v>y</c:v>
                </c:pt>
              </c:strCache>
            </c:strRef>
          </c:tx>
          <c:spPr>
            <a:solidFill>
              <a:schemeClr val="accent1">
                <a:alpha val="75000"/>
              </a:schemeClr>
            </a:solidFill>
            <a:ln>
              <a:noFill/>
            </a:ln>
            <a:effectLst/>
          </c:spPr>
          <c:invertIfNegative val="0"/>
          <c:dPt>
            <c:idx val="1"/>
            <c:invertIfNegative val="0"/>
            <c:bubble3D val="1"/>
            <c:spPr>
              <a:solidFill>
                <a:schemeClr val="accent2"/>
              </a:solidFill>
              <a:ln>
                <a:noFill/>
              </a:ln>
              <a:effectLst/>
            </c:spPr>
            <c:extLst>
              <c:ext xmlns:c16="http://schemas.microsoft.com/office/drawing/2014/chart" uri="{C3380CC4-5D6E-409C-BE32-E72D297353CC}">
                <c16:uniqueId val="{00000001-6205-485D-A249-D85971FD7216}"/>
              </c:ext>
            </c:extLst>
          </c:dPt>
          <c:dPt>
            <c:idx val="2"/>
            <c:invertIfNegative val="0"/>
            <c:bubble3D val="1"/>
            <c:spPr>
              <a:solidFill>
                <a:schemeClr val="bg1">
                  <a:lumMod val="50000"/>
                </a:schemeClr>
              </a:solidFill>
              <a:ln>
                <a:noFill/>
              </a:ln>
              <a:effectLst/>
            </c:spPr>
            <c:extLst>
              <c:ext xmlns:c16="http://schemas.microsoft.com/office/drawing/2014/chart" uri="{C3380CC4-5D6E-409C-BE32-E72D297353CC}">
                <c16:uniqueId val="{00000003-6205-485D-A249-D85971FD7216}"/>
              </c:ext>
            </c:extLst>
          </c:dPt>
          <c:dLbls>
            <c:dLbl>
              <c:idx val="0"/>
              <c:layout>
                <c:manualLayout>
                  <c:x val="0.12985536615654553"/>
                  <c:y val="5.4548877592831514E-3"/>
                </c:manualLayout>
              </c:layout>
              <c:tx>
                <c:strRef>
                  <c:f>base!$I$19</c:f>
                  <c:strCache>
                    <c:ptCount val="1"/>
                    <c:pt idx="0">
                      <c:v> CONTINENTE</c:v>
                    </c:pt>
                  </c:strCache>
                </c:strRef>
              </c:tx>
              <c:spPr>
                <a:noFill/>
                <a:ln>
                  <a:noFill/>
                </a:ln>
                <a:effectLst/>
              </c:spPr>
              <c:txPr>
                <a:bodyPr rot="0" spcFirstLastPara="1" vertOverflow="overflow" horzOverflow="overflow" vert="horz" wrap="square" lIns="38100" tIns="72000" rIns="72000" bIns="19050" anchor="ctr" anchorCtr="0">
                  <a:noAutofit/>
                </a:bodyPr>
                <a:lstStyle/>
                <a:p>
                  <a:pPr algn="l">
                    <a:defRPr sz="8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showLegendKey val="0"/>
              <c:showVal val="0"/>
              <c:showCatName val="0"/>
              <c:showSerName val="1"/>
              <c:showPercent val="0"/>
              <c:showBubbleSize val="1"/>
              <c:extLst>
                <c:ext xmlns:c15="http://schemas.microsoft.com/office/drawing/2012/chart" uri="{CE6537A1-D6FC-4f65-9D91-7224C49458BB}">
                  <c15:layout>
                    <c:manualLayout>
                      <c:w val="0.43373131838598267"/>
                      <c:h val="0.18911414554193384"/>
                    </c:manualLayout>
                  </c15:layout>
                  <c15:dlblFieldTable>
                    <c15:dlblFTEntry>
                      <c15:txfldGUID>{1ED04260-9F47-4997-9784-EEE6297981E8}</c15:txfldGUID>
                      <c15:f>base!$I$19</c15:f>
                      <c15:dlblFieldTableCache>
                        <c:ptCount val="1"/>
                        <c:pt idx="0">
                          <c:v> CONTINENTE</c:v>
                        </c:pt>
                      </c15:dlblFieldTableCache>
                    </c15:dlblFTEntry>
                  </c15:dlblFieldTable>
                  <c15:showDataLabelsRange val="0"/>
                </c:ext>
                <c:ext xmlns:c16="http://schemas.microsoft.com/office/drawing/2014/chart" uri="{C3380CC4-5D6E-409C-BE32-E72D297353CC}">
                  <c16:uniqueId val="{00000004-6205-485D-A249-D85971FD7216}"/>
                </c:ext>
              </c:extLst>
            </c:dLbl>
            <c:dLbl>
              <c:idx val="1"/>
              <c:layout>
                <c:manualLayout>
                  <c:x val="0.13533319535145222"/>
                  <c:y val="-6.2593441642584647E-4"/>
                </c:manualLayout>
              </c:layout>
              <c:tx>
                <c:strRef>
                  <c:f>base!$I$20</c:f>
                  <c:strCache>
                    <c:ptCount val="1"/>
                    <c:pt idx="0">
                      <c:v>0206 - Castro Verde</c:v>
                    </c:pt>
                  </c:strCache>
                </c:strRef>
              </c:tx>
              <c:spPr>
                <a:noFill/>
                <a:ln>
                  <a:no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rgbClr val="DE8400"/>
                      </a:solidFill>
                      <a:latin typeface="Arial" panose="020B0604020202020204" pitchFamily="34" charset="0"/>
                      <a:ea typeface="+mn-ea"/>
                      <a:cs typeface="Arial" panose="020B0604020202020204" pitchFamily="34" charset="0"/>
                    </a:defRPr>
                  </a:pPr>
                  <a:endParaRPr lang="pt-PT"/>
                </a:p>
              </c:txPr>
              <c:showLegendKey val="0"/>
              <c:showVal val="0"/>
              <c:showCatName val="0"/>
              <c:showSerName val="0"/>
              <c:showPercent val="0"/>
              <c:showBubbleSize val="1"/>
              <c:extLst>
                <c:ext xmlns:c15="http://schemas.microsoft.com/office/drawing/2012/chart" uri="{CE6537A1-D6FC-4f65-9D91-7224C49458BB}">
                  <c15:layout>
                    <c:manualLayout>
                      <c:w val="0.44483710930018472"/>
                      <c:h val="0.17771044442229531"/>
                    </c:manualLayout>
                  </c15:layout>
                  <c15:dlblFieldTable>
                    <c15:dlblFTEntry>
                      <c15:txfldGUID>{1CE502EF-F6C7-4A8B-A77D-BD6710931EE6}</c15:txfldGUID>
                      <c15:f>base!$I$20</c15:f>
                      <c15:dlblFieldTableCache>
                        <c:ptCount val="1"/>
                        <c:pt idx="0">
                          <c:v>0206 - Castro Verde</c:v>
                        </c:pt>
                      </c15:dlblFieldTableCache>
                    </c15:dlblFTEntry>
                  </c15:dlblFieldTable>
                  <c15:showDataLabelsRange val="0"/>
                </c:ext>
                <c:ext xmlns:c16="http://schemas.microsoft.com/office/drawing/2014/chart" uri="{C3380CC4-5D6E-409C-BE32-E72D297353CC}">
                  <c16:uniqueId val="{00000001-6205-485D-A249-D85971FD7216}"/>
                </c:ext>
              </c:extLst>
            </c:dLbl>
            <c:dLbl>
              <c:idx val="2"/>
              <c:layout>
                <c:manualLayout>
                  <c:x val="0.18002774053639931"/>
                  <c:y val="-2.2421564393058464E-3"/>
                </c:manualLayout>
              </c:layout>
              <c:tx>
                <c:strRef>
                  <c:f>base!$I$21</c:f>
                  <c:strCache>
                    <c:ptCount val="1"/>
                    <c:pt idx="0">
                      <c:v>0204 - Barrancos</c:v>
                    </c:pt>
                  </c:strCache>
                </c:strRef>
              </c:tx>
              <c:spPr>
                <a:noFill/>
                <a:ln>
                  <a:no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pt-PT"/>
                </a:p>
              </c:txPr>
              <c:showLegendKey val="0"/>
              <c:showVal val="1"/>
              <c:showCatName val="0"/>
              <c:showSerName val="0"/>
              <c:showPercent val="0"/>
              <c:showBubbleSize val="1"/>
              <c:extLst>
                <c:ext xmlns:c15="http://schemas.microsoft.com/office/drawing/2012/chart" uri="{CE6537A1-D6FC-4f65-9D91-7224C49458BB}">
                  <c15:layout>
                    <c:manualLayout>
                      <c:w val="0.44483710930018472"/>
                      <c:h val="0.10276886275291537"/>
                    </c:manualLayout>
                  </c15:layout>
                  <c15:dlblFieldTable>
                    <c15:dlblFTEntry>
                      <c15:txfldGUID>{A9CAD0DA-0ABC-49A5-BB23-E3C52341544D}</c15:txfldGUID>
                      <c15:f>base!$I$21</c15:f>
                      <c15:dlblFieldTableCache>
                        <c:ptCount val="1"/>
                        <c:pt idx="0">
                          <c:v>0204 - Barrancos</c:v>
                        </c:pt>
                      </c15:dlblFieldTableCache>
                    </c15:dlblFTEntry>
                  </c15:dlblFieldTable>
                  <c15:showDataLabelsRange val="0"/>
                </c:ext>
                <c:ext xmlns:c16="http://schemas.microsoft.com/office/drawing/2014/chart" uri="{C3380CC4-5D6E-409C-BE32-E72D297353CC}">
                  <c16:uniqueId val="{00000003-6205-485D-A249-D85971FD7216}"/>
                </c:ext>
              </c:extLst>
            </c:dLbl>
            <c:spPr>
              <a:noFill/>
              <a:ln>
                <a:noFill/>
              </a:ln>
              <a:effectLst/>
            </c:spPr>
            <c:txPr>
              <a:bodyPr rot="0" spcFirstLastPara="1" vertOverflow="ellipsis" vert="horz" wrap="square" lIns="38100" tIns="19050" rIns="38100" bIns="19050" anchor="ctr" anchorCtr="0">
                <a:spAutoFit/>
              </a:bodyPr>
              <a:lstStyle/>
              <a:p>
                <a:pPr algn="l">
                  <a:defRPr sz="900" b="0" i="0" u="none" strike="noStrike" kern="1200" baseline="0">
                    <a:solidFill>
                      <a:schemeClr val="tx1">
                        <a:lumMod val="75000"/>
                        <a:lumOff val="25000"/>
                      </a:schemeClr>
                    </a:solidFill>
                    <a:latin typeface="+mn-lt"/>
                    <a:ea typeface="+mn-ea"/>
                    <a:cs typeface="+mn-cs"/>
                  </a:defRPr>
                </a:pPr>
                <a:endParaRPr lang="pt-PT"/>
              </a:p>
            </c:txPr>
            <c:showLegendKey val="0"/>
            <c:showVal val="0"/>
            <c:showCatName val="0"/>
            <c:showSerName val="0"/>
            <c:showPercent val="0"/>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base!$J$19:$J$21</c:f>
              <c:numCache>
                <c:formatCode>General</c:formatCode>
                <c:ptCount val="3"/>
                <c:pt idx="0">
                  <c:v>2017</c:v>
                </c:pt>
                <c:pt idx="1">
                  <c:v>2017</c:v>
                </c:pt>
                <c:pt idx="2">
                  <c:v>2017</c:v>
                </c:pt>
              </c:numCache>
            </c:numRef>
          </c:xVal>
          <c:yVal>
            <c:numRef>
              <c:f>base!$K$19:$K$21</c:f>
              <c:numCache>
                <c:formatCode>0</c:formatCode>
                <c:ptCount val="3"/>
                <c:pt idx="0">
                  <c:v>943.00107511786211</c:v>
                </c:pt>
                <c:pt idx="1">
                  <c:v>1115.8697868784</c:v>
                </c:pt>
                <c:pt idx="2">
                  <c:v>658.27848314606706</c:v>
                </c:pt>
              </c:numCache>
            </c:numRef>
          </c:yVal>
          <c:bubbleSize>
            <c:numRef>
              <c:f>base!$L$19:$L$21</c:f>
              <c:numCache>
                <c:formatCode>0</c:formatCode>
                <c:ptCount val="3"/>
                <c:pt idx="0">
                  <c:v>943.00107511786211</c:v>
                </c:pt>
                <c:pt idx="1">
                  <c:v>1115.8697868784</c:v>
                </c:pt>
                <c:pt idx="2">
                  <c:v>658.27848314606706</c:v>
                </c:pt>
              </c:numCache>
            </c:numRef>
          </c:bubbleSize>
          <c:bubble3D val="1"/>
          <c:extLst>
            <c:ext xmlns:c16="http://schemas.microsoft.com/office/drawing/2014/chart" uri="{C3380CC4-5D6E-409C-BE32-E72D297353CC}">
              <c16:uniqueId val="{00000005-6205-485D-A249-D85971FD7216}"/>
            </c:ext>
          </c:extLst>
        </c:ser>
        <c:dLbls>
          <c:showLegendKey val="0"/>
          <c:showVal val="0"/>
          <c:showCatName val="0"/>
          <c:showSerName val="0"/>
          <c:showPercent val="0"/>
          <c:showBubbleSize val="0"/>
        </c:dLbls>
        <c:bubbleScale val="100"/>
        <c:showNegBubbles val="0"/>
        <c:axId val="786235504"/>
        <c:axId val="786236488"/>
      </c:bubbleChart>
      <c:valAx>
        <c:axId val="786235504"/>
        <c:scaling>
          <c:orientation val="minMax"/>
          <c:max val="2019"/>
          <c:min val="2016"/>
        </c:scaling>
        <c:delete val="1"/>
        <c:axPos val="b"/>
        <c:numFmt formatCode="General" sourceLinked="1"/>
        <c:majorTickMark val="out"/>
        <c:minorTickMark val="none"/>
        <c:tickLblPos val="nextTo"/>
        <c:crossAx val="786236488"/>
        <c:crosses val="autoZero"/>
        <c:crossBetween val="midCat"/>
        <c:majorUnit val="1"/>
        <c:minorUnit val="1"/>
      </c:valAx>
      <c:valAx>
        <c:axId val="786236488"/>
        <c:scaling>
          <c:orientation val="minMax"/>
          <c:max val="1550"/>
          <c:min val="650"/>
        </c:scaling>
        <c:delete val="1"/>
        <c:axPos val="l"/>
        <c:numFmt formatCode="0" sourceLinked="1"/>
        <c:majorTickMark val="out"/>
        <c:minorTickMark val="none"/>
        <c:tickLblPos val="nextTo"/>
        <c:crossAx val="786235504"/>
        <c:crosses val="autoZero"/>
        <c:crossBetween val="midCat"/>
        <c:minorUnit val="10"/>
      </c:valAx>
      <c:spPr>
        <a:solidFill>
          <a:schemeClr val="bg1">
            <a:lumMod val="95000"/>
          </a:schemeClr>
        </a:solidFill>
        <a:ln>
          <a:noFill/>
        </a:ln>
        <a:effectLst/>
      </c:spPr>
    </c:plotArea>
    <c:plotVisOnly val="1"/>
    <c:dispBlanksAs val="gap"/>
    <c:showDLblsOverMax val="0"/>
  </c:chart>
  <c:spPr>
    <a:solidFill>
      <a:schemeClr val="bg1">
        <a:lumMod val="95000"/>
      </a:schemeClr>
    </a:solidFill>
    <a:ln w="9525" cap="flat" cmpd="sng" algn="ctr">
      <a:noFill/>
      <a:round/>
    </a:ln>
    <a:effectLst/>
  </c:spPr>
  <c:txPr>
    <a:bodyPr/>
    <a:lstStyle/>
    <a:p>
      <a:pPr>
        <a:defRPr/>
      </a:pPr>
      <a:endParaRPr lang="pt-PT"/>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300721784776903"/>
          <c:y val="7.4490740740740746E-2"/>
          <c:w val="0.61393662075426414"/>
          <c:h val="0.86899569444310498"/>
        </c:manualLayout>
      </c:layout>
      <c:doughnutChart>
        <c:varyColors val="1"/>
        <c:ser>
          <c:idx val="0"/>
          <c:order val="0"/>
          <c:explosion val="8"/>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3D2-4E29-AAED-97590B49362D}"/>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3D2-4E29-AAED-97590B49362D}"/>
              </c:ext>
            </c:extLst>
          </c:dPt>
          <c:dLbls>
            <c:dLbl>
              <c:idx val="0"/>
              <c:delete val="1"/>
              <c:extLst>
                <c:ext xmlns:c15="http://schemas.microsoft.com/office/drawing/2012/chart" uri="{CE6537A1-D6FC-4f65-9D91-7224C49458BB}"/>
                <c:ext xmlns:c16="http://schemas.microsoft.com/office/drawing/2014/chart" uri="{C3380CC4-5D6E-409C-BE32-E72D297353CC}">
                  <c16:uniqueId val="{00000001-D3D2-4E29-AAED-97590B49362D}"/>
                </c:ext>
              </c:extLst>
            </c:dLbl>
            <c:dLbl>
              <c:idx val="1"/>
              <c:layout>
                <c:manualLayout>
                  <c:x val="0.13992149211437066"/>
                  <c:y val="0.1765637780889148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3D2-4E29-AAED-97590B49362D}"/>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DE8400"/>
                    </a:solidFill>
                    <a:latin typeface="+mn-lt"/>
                    <a:ea typeface="+mn-ea"/>
                    <a:cs typeface="+mn-cs"/>
                  </a:defRPr>
                </a:pPr>
                <a:endParaRPr lang="pt-PT"/>
              </a:p>
            </c:txPr>
            <c:showLegendKey val="0"/>
            <c:showVal val="0"/>
            <c:showCatName val="1"/>
            <c:showSerName val="0"/>
            <c:showPercent val="1"/>
            <c:showBubbleSize val="0"/>
            <c:showLeaderLines val="0"/>
            <c:extLst>
              <c:ext xmlns:c15="http://schemas.microsoft.com/office/drawing/2012/chart" uri="{CE6537A1-D6FC-4f65-9D91-7224C49458BB}"/>
            </c:extLst>
          </c:dLbls>
          <c:cat>
            <c:strRef>
              <c:f>base!$I$26:$I$27</c:f>
              <c:strCache>
                <c:ptCount val="2"/>
                <c:pt idx="0">
                  <c:v> CONTINENTE</c:v>
                </c:pt>
                <c:pt idx="1">
                  <c:v>0206 - Castro Verde</c:v>
                </c:pt>
              </c:strCache>
            </c:strRef>
          </c:cat>
          <c:val>
            <c:numRef>
              <c:f>base!$J$26:$J$27</c:f>
              <c:numCache>
                <c:formatCode>0</c:formatCode>
                <c:ptCount val="2"/>
                <c:pt idx="0">
                  <c:v>943.00107511786211</c:v>
                </c:pt>
                <c:pt idx="1">
                  <c:v>1115.8697868784</c:v>
                </c:pt>
              </c:numCache>
            </c:numRef>
          </c:val>
          <c:extLst>
            <c:ext xmlns:c16="http://schemas.microsoft.com/office/drawing/2014/chart" uri="{C3380CC4-5D6E-409C-BE32-E72D297353CC}">
              <c16:uniqueId val="{00000004-D3D2-4E29-AAED-97590B49362D}"/>
            </c:ext>
          </c:extLst>
        </c:ser>
        <c:dLbls>
          <c:showLegendKey val="0"/>
          <c:showVal val="0"/>
          <c:showCatName val="0"/>
          <c:showSerName val="0"/>
          <c:showPercent val="1"/>
          <c:showBubbleSize val="0"/>
          <c:showLeaderLines val="0"/>
        </c:dLbls>
        <c:firstSliceAng val="0"/>
        <c:holeSize val="75"/>
      </c:doughnutChart>
      <c:spPr>
        <a:noFill/>
        <a:ln w="25400">
          <a:noFill/>
        </a:ln>
        <a:effectLst/>
      </c:spPr>
    </c:plotArea>
    <c:plotVisOnly val="1"/>
    <c:dispBlanksAs val="gap"/>
    <c:showDLblsOverMax val="0"/>
  </c:chart>
  <c:spPr>
    <a:noFill/>
    <a:ln>
      <a:noFill/>
    </a:ln>
    <a:effectLst/>
  </c:spPr>
  <c:txPr>
    <a:bodyPr/>
    <a:lstStyle/>
    <a:p>
      <a:pPr>
        <a:defRPr/>
      </a:pPr>
      <a:endParaRPr lang="pt-PT"/>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426567254314451"/>
          <c:y val="0.10232645607341277"/>
          <c:w val="0.61393662075426414"/>
          <c:h val="0.86899569444310498"/>
        </c:manualLayout>
      </c:layout>
      <c:doughnutChart>
        <c:varyColors val="1"/>
        <c:ser>
          <c:idx val="0"/>
          <c:order val="0"/>
          <c:explosion val="8"/>
          <c:dPt>
            <c:idx val="0"/>
            <c:bubble3D val="0"/>
            <c:spPr>
              <a:solidFill>
                <a:schemeClr val="accent4"/>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0A50-46F5-9B28-21ADCE929EFF}"/>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0A50-46F5-9B28-21ADCE929EFF}"/>
              </c:ext>
            </c:extLst>
          </c:dPt>
          <c:dLbls>
            <c:dLbl>
              <c:idx val="0"/>
              <c:delete val="1"/>
              <c:extLst>
                <c:ext xmlns:c15="http://schemas.microsoft.com/office/drawing/2012/chart" uri="{CE6537A1-D6FC-4f65-9D91-7224C49458BB}"/>
                <c:ext xmlns:c16="http://schemas.microsoft.com/office/drawing/2014/chart" uri="{C3380CC4-5D6E-409C-BE32-E72D297353CC}">
                  <c16:uniqueId val="{00000001-0A50-46F5-9B28-21ADCE929EFF}"/>
                </c:ext>
              </c:extLst>
            </c:dLbl>
            <c:dLbl>
              <c:idx val="1"/>
              <c:layout>
                <c:manualLayout>
                  <c:x val="-0.29862309246742386"/>
                  <c:y val="-1.2719409373331485E-2"/>
                </c:manualLayout>
              </c:layout>
              <c:showLegendKey val="0"/>
              <c:showVal val="0"/>
              <c:showCatName val="1"/>
              <c:showSerName val="0"/>
              <c:showPercent val="1"/>
              <c:showBubbleSize val="0"/>
              <c:extLst>
                <c:ext xmlns:c15="http://schemas.microsoft.com/office/drawing/2012/chart" uri="{CE6537A1-D6FC-4f65-9D91-7224C49458BB}">
                  <c15:layout>
                    <c:manualLayout>
                      <c:w val="0.30916436330414448"/>
                      <c:h val="0.28848984630275315"/>
                    </c:manualLayout>
                  </c15:layout>
                </c:ext>
                <c:ext xmlns:c16="http://schemas.microsoft.com/office/drawing/2014/chart" uri="{C3380CC4-5D6E-409C-BE32-E72D297353CC}">
                  <c16:uniqueId val="{00000003-0A50-46F5-9B28-21ADCE929EF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DE8400"/>
                    </a:solidFill>
                    <a:latin typeface="+mn-lt"/>
                    <a:ea typeface="+mn-ea"/>
                    <a:cs typeface="+mn-cs"/>
                  </a:defRPr>
                </a:pPr>
                <a:endParaRPr lang="pt-PT"/>
              </a:p>
            </c:txPr>
            <c:showLegendKey val="0"/>
            <c:showVal val="0"/>
            <c:showCatName val="1"/>
            <c:showSerName val="0"/>
            <c:showPercent val="1"/>
            <c:showBubbleSize val="0"/>
            <c:showLeaderLines val="0"/>
            <c:extLst>
              <c:ext xmlns:c15="http://schemas.microsoft.com/office/drawing/2012/chart" uri="{CE6537A1-D6FC-4f65-9D91-7224C49458BB}"/>
            </c:extLst>
          </c:dLbls>
          <c:cat>
            <c:strRef>
              <c:f>base!$I$32:$I$33</c:f>
              <c:strCache>
                <c:ptCount val="2"/>
                <c:pt idx="0">
                  <c:v> TOTAL do distrito 02 - BEJA</c:v>
                </c:pt>
                <c:pt idx="1">
                  <c:v>0206 - Castro Verde</c:v>
                </c:pt>
              </c:strCache>
            </c:strRef>
          </c:cat>
          <c:val>
            <c:numRef>
              <c:f>base!$J$32:$J$33</c:f>
              <c:numCache>
                <c:formatCode>0</c:formatCode>
                <c:ptCount val="2"/>
                <c:pt idx="0">
                  <c:v>798.43</c:v>
                </c:pt>
                <c:pt idx="1">
                  <c:v>1115.8697868784</c:v>
                </c:pt>
              </c:numCache>
            </c:numRef>
          </c:val>
          <c:extLst>
            <c:ext xmlns:c16="http://schemas.microsoft.com/office/drawing/2014/chart" uri="{C3380CC4-5D6E-409C-BE32-E72D297353CC}">
              <c16:uniqueId val="{00000004-0A50-46F5-9B28-21ADCE929EFF}"/>
            </c:ext>
          </c:extLst>
        </c:ser>
        <c:dLbls>
          <c:showLegendKey val="0"/>
          <c:showVal val="0"/>
          <c:showCatName val="0"/>
          <c:showSerName val="0"/>
          <c:showPercent val="1"/>
          <c:showBubbleSize val="0"/>
          <c:showLeaderLines val="0"/>
        </c:dLbls>
        <c:firstSliceAng val="0"/>
        <c:holeSize val="75"/>
      </c:doughnutChart>
      <c:spPr>
        <a:noFill/>
        <a:ln w="25400">
          <a:noFill/>
        </a:ln>
        <a:effectLst/>
      </c:spPr>
    </c:plotArea>
    <c:plotVisOnly val="1"/>
    <c:dispBlanksAs val="gap"/>
    <c:showDLblsOverMax val="0"/>
  </c:chart>
  <c:spPr>
    <a:noFill/>
    <a:ln>
      <a:noFill/>
    </a:ln>
    <a:effectLst/>
  </c:spPr>
  <c:txPr>
    <a:bodyPr/>
    <a:lstStyle/>
    <a:p>
      <a:pPr>
        <a:defRPr/>
      </a:pPr>
      <a:endParaRPr lang="pt-PT"/>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Drop" dropLines="2" dropStyle="combo" dx="16" fmlaLink="$AI$8" fmlaRange="$AK$8:$AK$9" sel="1" val="0"/>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5.xml"/><Relationship Id="rId1" Type="http://schemas.openxmlformats.org/officeDocument/2006/relationships/image" Target="../media/image4.emf"/></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0.emf"/></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oneCellAnchor>
    <xdr:from>
      <xdr:col>6</xdr:col>
      <xdr:colOff>142875</xdr:colOff>
      <xdr:row>12</xdr:row>
      <xdr:rowOff>0</xdr:rowOff>
    </xdr:from>
    <xdr:ext cx="3196003" cy="1494127"/>
    <xdr:sp macro="" textlink="">
      <xdr:nvSpPr>
        <xdr:cNvPr id="2"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editAs="oneCell">
    <xdr:from>
      <xdr:col>2</xdr:col>
      <xdr:colOff>26553</xdr:colOff>
      <xdr:row>1</xdr:row>
      <xdr:rowOff>121039</xdr:rowOff>
    </xdr:from>
    <xdr:to>
      <xdr:col>3</xdr:col>
      <xdr:colOff>1464828</xdr:colOff>
      <xdr:row>3</xdr:row>
      <xdr:rowOff>302014</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93253" y="216289"/>
          <a:ext cx="2524125" cy="561975"/>
        </a:xfrm>
        <a:prstGeom prst="rect">
          <a:avLst/>
        </a:prstGeom>
        <a:noFill/>
        <a:ln w="1">
          <a:noFill/>
          <a:miter lim="800000"/>
          <a:headEnd/>
          <a:tailEnd type="none" w="med" len="med"/>
        </a:ln>
        <a:effectLst/>
      </xdr:spPr>
    </xdr:pic>
    <xdr:clientData/>
  </xdr:twoCellAnchor>
  <xdr:oneCellAnchor>
    <xdr:from>
      <xdr:col>6</xdr:col>
      <xdr:colOff>142875</xdr:colOff>
      <xdr:row>12</xdr:row>
      <xdr:rowOff>0</xdr:rowOff>
    </xdr:from>
    <xdr:ext cx="3196003" cy="1494127"/>
    <xdr:sp macro="" textlink="">
      <xdr:nvSpPr>
        <xdr:cNvPr id="4"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35</xdr:row>
      <xdr:rowOff>76197</xdr:rowOff>
    </xdr:from>
    <xdr:to>
      <xdr:col>9</xdr:col>
      <xdr:colOff>2275426</xdr:colOff>
      <xdr:row>56</xdr:row>
      <xdr:rowOff>171522</xdr:rowOff>
    </xdr:to>
    <xdr:grpSp>
      <xdr:nvGrpSpPr>
        <xdr:cNvPr id="5" name="Grupo 4"/>
        <xdr:cNvGrpSpPr/>
      </xdr:nvGrpSpPr>
      <xdr:grpSpPr>
        <a:xfrm>
          <a:off x="3257551" y="6162672"/>
          <a:ext cx="3675600" cy="3819600"/>
          <a:chOff x="3068960" y="5004048"/>
          <a:chExt cx="3384160" cy="3384160"/>
        </a:xfrm>
      </xdr:grpSpPr>
      <xdr:sp macro="" textlink="">
        <xdr:nvSpPr>
          <xdr:cNvPr id="6" name="Rectângulo 5"/>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CaixaDeTexto 32"/>
          <xdr:cNvSpPr txBox="1"/>
        </xdr:nvSpPr>
        <xdr:spPr>
          <a:xfrm>
            <a:off x="3068960" y="7827341"/>
            <a:ext cx="1543371" cy="551035"/>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9" name="CaixaDeTexto 33"/>
          <xdr:cNvSpPr txBox="1"/>
        </xdr:nvSpPr>
        <xdr:spPr>
          <a:xfrm>
            <a:off x="3429000" y="5004048"/>
            <a:ext cx="114537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10" name="Rectângulo 9"/>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1" name="CaixaDeTexto 31"/>
          <xdr:cNvSpPr txBox="1"/>
        </xdr:nvSpPr>
        <xdr:spPr>
          <a:xfrm>
            <a:off x="5229200" y="6084168"/>
            <a:ext cx="120513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wsDr>
</file>

<file path=xl/drawings/drawing10.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11.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xdr:cNvGrpSpPr/>
      </xdr:nvGrpSpPr>
      <xdr:grpSpPr>
        <a:xfrm>
          <a:off x="6238875" y="0"/>
          <a:ext cx="612048" cy="180000"/>
          <a:chOff x="4797152" y="7020272"/>
          <a:chExt cx="612048" cy="180000"/>
        </a:xfrm>
      </xdr:grpSpPr>
      <xdr:sp macro="" textlink="">
        <xdr:nvSpPr>
          <xdr:cNvPr id="11" name="Rectângulo 10"/>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4" name="Text Box 1"/>
        <xdr:cNvSpPr txBox="1">
          <a:spLocks noChangeArrowheads="1"/>
        </xdr:cNvSpPr>
      </xdr:nvSpPr>
      <xdr:spPr bwMode="auto">
        <a:xfrm>
          <a:off x="6905625"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5" name="Text Box 2"/>
        <xdr:cNvSpPr txBox="1">
          <a:spLocks noChangeArrowheads="1"/>
        </xdr:cNvSpPr>
      </xdr:nvSpPr>
      <xdr:spPr bwMode="auto">
        <a:xfrm>
          <a:off x="6905625"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6" name="Text Box 3"/>
        <xdr:cNvSpPr txBox="1">
          <a:spLocks noChangeArrowheads="1"/>
        </xdr:cNvSpPr>
      </xdr:nvSpPr>
      <xdr:spPr bwMode="auto">
        <a:xfrm>
          <a:off x="6905625"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7" name="Text Box 4"/>
        <xdr:cNvSpPr txBox="1">
          <a:spLocks noChangeArrowheads="1"/>
        </xdr:cNvSpPr>
      </xdr:nvSpPr>
      <xdr:spPr bwMode="auto">
        <a:xfrm>
          <a:off x="6905625"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8" name="Text Box 5"/>
        <xdr:cNvSpPr txBox="1">
          <a:spLocks noChangeArrowheads="1"/>
        </xdr:cNvSpPr>
      </xdr:nvSpPr>
      <xdr:spPr bwMode="auto">
        <a:xfrm>
          <a:off x="6905625"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9" name="Text Box 6"/>
        <xdr:cNvSpPr txBox="1">
          <a:spLocks noChangeArrowheads="1"/>
        </xdr:cNvSpPr>
      </xdr:nvSpPr>
      <xdr:spPr bwMode="auto">
        <a:xfrm>
          <a:off x="6905625"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0" name="Text Box 7"/>
        <xdr:cNvSpPr txBox="1">
          <a:spLocks noChangeArrowheads="1"/>
        </xdr:cNvSpPr>
      </xdr:nvSpPr>
      <xdr:spPr bwMode="auto">
        <a:xfrm>
          <a:off x="6905625" y="3295650"/>
          <a:ext cx="0"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1" name="Text Box 8"/>
        <xdr:cNvSpPr txBox="1">
          <a:spLocks noChangeArrowheads="1"/>
        </xdr:cNvSpPr>
      </xdr:nvSpPr>
      <xdr:spPr bwMode="auto">
        <a:xfrm>
          <a:off x="6905625" y="3295650"/>
          <a:ext cx="0"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22"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23"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24"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25"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26"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27"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28"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29"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0"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1"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2"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3"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4"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5"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6"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7"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8"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9"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0"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1"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2"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3"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4"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5"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xdr:cNvGrpSpPr/>
      </xdr:nvGrpSpPr>
      <xdr:grpSpPr>
        <a:xfrm>
          <a:off x="66675" y="0"/>
          <a:ext cx="63109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316015</xdr:colOff>
      <xdr:row>0</xdr:row>
      <xdr:rowOff>0</xdr:rowOff>
    </xdr:from>
    <xdr:to>
      <xdr:col>11</xdr:col>
      <xdr:colOff>11973</xdr:colOff>
      <xdr:row>1</xdr:row>
      <xdr:rowOff>8550</xdr:rowOff>
    </xdr:to>
    <xdr:grpSp>
      <xdr:nvGrpSpPr>
        <xdr:cNvPr id="2" name="Grupo 1"/>
        <xdr:cNvGrpSpPr/>
      </xdr:nvGrpSpPr>
      <xdr:grpSpPr>
        <a:xfrm>
          <a:off x="6164365" y="0"/>
          <a:ext cx="629408" cy="170475"/>
          <a:chOff x="4808367" y="7020272"/>
          <a:chExt cx="600833" cy="180000"/>
        </a:xfrm>
      </xdr:grpSpPr>
      <xdr:sp macro="" textlink="">
        <xdr:nvSpPr>
          <xdr:cNvPr id="3" name="Rectângulo 2"/>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257175</xdr:colOff>
          <xdr:row>20</xdr:row>
          <xdr:rowOff>9525</xdr:rowOff>
        </xdr:from>
        <xdr:to>
          <xdr:col>12</xdr:col>
          <xdr:colOff>495300</xdr:colOff>
          <xdr:row>25</xdr:row>
          <xdr:rowOff>38100</xdr:rowOff>
        </xdr:to>
        <xdr:pic>
          <xdr:nvPicPr>
            <xdr:cNvPr id="2" name="Imagem 1"/>
            <xdr:cNvPicPr>
              <a:picLocks noChangeAspect="1"/>
              <a:extLst>
                <a:ext uri="{84589F7E-364E-4C9E-8A38-B11213B215E9}">
                  <a14:cameraTool cellRange="setas" spid="_x0000_s30823"/>
                </a:ext>
              </a:extLst>
            </xdr:cNvPicPr>
          </xdr:nvPicPr>
          <xdr:blipFill>
            <a:blip xmlns:r="http://schemas.openxmlformats.org/officeDocument/2006/relationships" r:embed="rId1"/>
            <a:stretch>
              <a:fillRect/>
            </a:stretch>
          </xdr:blipFill>
          <xdr:spPr>
            <a:xfrm>
              <a:off x="5715000" y="4048125"/>
              <a:ext cx="685800" cy="1238250"/>
            </a:xfrm>
            <a:prstGeom prst="rect">
              <a:avLst/>
            </a:prstGeom>
          </xdr:spPr>
        </xdr:pic>
        <xdr:clientData/>
      </xdr:twoCellAnchor>
    </mc:Choice>
    <mc:Fallback/>
  </mc:AlternateContent>
  <xdr:twoCellAnchor>
    <xdr:from>
      <xdr:col>1</xdr:col>
      <xdr:colOff>0</xdr:colOff>
      <xdr:row>0</xdr:row>
      <xdr:rowOff>0</xdr:rowOff>
    </xdr:from>
    <xdr:to>
      <xdr:col>3</xdr:col>
      <xdr:colOff>305558</xdr:colOff>
      <xdr:row>1</xdr:row>
      <xdr:rowOff>8550</xdr:rowOff>
    </xdr:to>
    <xdr:grpSp>
      <xdr:nvGrpSpPr>
        <xdr:cNvPr id="3" name="Grupo 2"/>
        <xdr:cNvGrpSpPr/>
      </xdr:nvGrpSpPr>
      <xdr:grpSpPr>
        <a:xfrm>
          <a:off x="66675" y="0"/>
          <a:ext cx="610358" cy="170475"/>
          <a:chOff x="4808367" y="7020272"/>
          <a:chExt cx="600833" cy="180000"/>
        </a:xfrm>
      </xdr:grpSpPr>
      <xdr:sp macro="" textlink="">
        <xdr:nvSpPr>
          <xdr:cNvPr id="4"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2</xdr:col>
      <xdr:colOff>0</xdr:colOff>
      <xdr:row>4</xdr:row>
      <xdr:rowOff>5</xdr:rowOff>
    </xdr:from>
    <xdr:to>
      <xdr:col>13</xdr:col>
      <xdr:colOff>19050</xdr:colOff>
      <xdr:row>15</xdr:row>
      <xdr:rowOff>0</xdr:rowOff>
    </xdr:to>
    <xdr:grpSp>
      <xdr:nvGrpSpPr>
        <xdr:cNvPr id="7" name="Grupo 6"/>
        <xdr:cNvGrpSpPr/>
      </xdr:nvGrpSpPr>
      <xdr:grpSpPr>
        <a:xfrm>
          <a:off x="238125" y="476255"/>
          <a:ext cx="6438900" cy="2495545"/>
          <a:chOff x="238125" y="476255"/>
          <a:chExt cx="6438900" cy="2495545"/>
        </a:xfrm>
      </xdr:grpSpPr>
      <mc:AlternateContent xmlns:mc="http://schemas.openxmlformats.org/markup-compatibility/2006" xmlns:a14="http://schemas.microsoft.com/office/drawing/2010/main">
        <mc:Choice Requires="a14">
          <xdr:graphicFrame macro="">
            <xdr:nvGraphicFramePr>
              <xdr:cNvPr id="8" name="Distrito 2"/>
              <xdr:cNvGraphicFramePr>
                <a:graphicFrameLocks noChangeAspect="1" noMove="1" noResize="1"/>
              </xdr:cNvGraphicFramePr>
            </xdr:nvGraphicFramePr>
            <xdr:xfrm>
              <a:off x="247650" y="476255"/>
              <a:ext cx="6419850" cy="1590669"/>
            </xdr:xfrm>
            <a:graphic>
              <a:graphicData uri="http://schemas.microsoft.com/office/drawing/2010/slicer">
                <sle:slicer xmlns:sle="http://schemas.microsoft.com/office/drawing/2010/slicer" name="Distrito 2"/>
              </a:graphicData>
            </a:graphic>
          </xdr:graphicFrame>
        </mc:Choice>
        <mc:Fallback xmlns="">
          <xdr:sp macro="" textlink="">
            <xdr:nvSpPr>
              <xdr:cNvPr id="0" name=""/>
              <xdr:cNvSpPr>
                <a:spLocks noTextEdit="1"/>
              </xdr:cNvSpPr>
            </xdr:nvSpPr>
            <xdr:spPr>
              <a:xfrm>
                <a:off x="247650" y="476255"/>
                <a:ext cx="6419850" cy="1590669"/>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sp macro="" textlink="">
        <xdr:nvSpPr>
          <xdr:cNvPr id="9" name="Retângulo 8"/>
          <xdr:cNvSpPr/>
        </xdr:nvSpPr>
        <xdr:spPr>
          <a:xfrm>
            <a:off x="5820163" y="514524"/>
            <a:ext cx="826964" cy="182072"/>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mc:AlternateContent xmlns:mc="http://schemas.openxmlformats.org/markup-compatibility/2006" xmlns:a14="http://schemas.microsoft.com/office/drawing/2010/main">
        <mc:Choice Requires="a14">
          <xdr:graphicFrame macro="">
            <xdr:nvGraphicFramePr>
              <xdr:cNvPr id="10" name="Variável 2"/>
              <xdr:cNvGraphicFramePr>
                <a:graphicFrameLocks noMove="1" noResize="1"/>
              </xdr:cNvGraphicFramePr>
            </xdr:nvGraphicFramePr>
            <xdr:xfrm>
              <a:off x="238125" y="2096866"/>
              <a:ext cx="6438900" cy="874934"/>
            </xdr:xfrm>
            <a:graphic>
              <a:graphicData uri="http://schemas.microsoft.com/office/drawing/2010/slicer">
                <sle:slicer xmlns:sle="http://schemas.microsoft.com/office/drawing/2010/slicer" name="Variável 2"/>
              </a:graphicData>
            </a:graphic>
          </xdr:graphicFrame>
        </mc:Choice>
        <mc:Fallback xmlns="">
          <xdr:sp macro="" textlink="">
            <xdr:nvSpPr>
              <xdr:cNvPr id="0" name=""/>
              <xdr:cNvSpPr>
                <a:spLocks noTextEdit="1"/>
              </xdr:cNvSpPr>
            </xdr:nvSpPr>
            <xdr:spPr>
              <a:xfrm>
                <a:off x="238125" y="2096866"/>
                <a:ext cx="6438900" cy="874934"/>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sp macro="" textlink="">
        <xdr:nvSpPr>
          <xdr:cNvPr id="11" name="Retângulo 10"/>
          <xdr:cNvSpPr/>
        </xdr:nvSpPr>
        <xdr:spPr>
          <a:xfrm>
            <a:off x="5803009" y="2118601"/>
            <a:ext cx="828114" cy="186759"/>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clientData/>
  </xdr:twoCellAnchor>
  <xdr:twoCellAnchor>
    <xdr:from>
      <xdr:col>7</xdr:col>
      <xdr:colOff>66675</xdr:colOff>
      <xdr:row>19</xdr:row>
      <xdr:rowOff>171450</xdr:rowOff>
    </xdr:from>
    <xdr:to>
      <xdr:col>11</xdr:col>
      <xdr:colOff>9525</xdr:colOff>
      <xdr:row>27</xdr:row>
      <xdr:rowOff>9525</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19050</xdr:colOff>
          <xdr:row>17</xdr:row>
          <xdr:rowOff>9526</xdr:rowOff>
        </xdr:from>
        <xdr:to>
          <xdr:col>7</xdr:col>
          <xdr:colOff>0</xdr:colOff>
          <xdr:row>26</xdr:row>
          <xdr:rowOff>200026</xdr:rowOff>
        </xdr:to>
        <xdr:pic>
          <xdr:nvPicPr>
            <xdr:cNvPr id="13" name="Imagem 12"/>
            <xdr:cNvPicPr>
              <a:picLocks noChangeAspect="1"/>
              <a:extLst>
                <a:ext uri="{84589F7E-364E-4C9E-8A38-B11213B215E9}">
                  <a14:cameraTool cellRange="Bolas" spid="_x0000_s30824"/>
                </a:ext>
              </a:extLst>
            </xdr:cNvPicPr>
          </xdr:nvPicPr>
          <xdr:blipFill>
            <a:blip xmlns:r="http://schemas.openxmlformats.org/officeDocument/2006/relationships" r:embed="rId3"/>
            <a:stretch>
              <a:fillRect/>
            </a:stretch>
          </xdr:blipFill>
          <xdr:spPr>
            <a:xfrm>
              <a:off x="390525" y="3352801"/>
              <a:ext cx="3276600" cy="2314575"/>
            </a:xfrm>
            <a:prstGeom prst="rect">
              <a:avLst/>
            </a:prstGeom>
            <a:ln>
              <a:noFill/>
              <a:prstDash val="sysDot"/>
            </a:ln>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38099</xdr:colOff>
      <xdr:row>0</xdr:row>
      <xdr:rowOff>0</xdr:rowOff>
    </xdr:from>
    <xdr:to>
      <xdr:col>2</xdr:col>
      <xdr:colOff>8224</xdr:colOff>
      <xdr:row>0</xdr:row>
      <xdr:rowOff>1038225</xdr:rowOff>
    </xdr:to>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9624" y="0"/>
          <a:ext cx="655925" cy="1038225"/>
        </a:xfrm>
        <a:prstGeom prst="rect">
          <a:avLst/>
        </a:prstGeom>
      </xdr:spPr>
    </xdr:pic>
    <xdr:clientData/>
  </xdr:twoCellAnchor>
  <xdr:oneCellAnchor>
    <xdr:from>
      <xdr:col>1</xdr:col>
      <xdr:colOff>28574</xdr:colOff>
      <xdr:row>1</xdr:row>
      <xdr:rowOff>38099</xdr:rowOff>
    </xdr:from>
    <xdr:ext cx="628651" cy="1043797"/>
    <xdr:pic>
      <xdr:nvPicPr>
        <xdr:cNvPr id="3" name="Imagem 2"/>
        <xdr:cNvPicPr>
          <a:picLocks noChangeAspect="1"/>
        </xdr:cNvPicPr>
      </xdr:nvPicPr>
      <xdr:blipFill>
        <a:blip xmlns:r="http://schemas.openxmlformats.org/officeDocument/2006/relationships" r:embed="rId2"/>
        <a:stretch>
          <a:fillRect/>
        </a:stretch>
      </xdr:blipFill>
      <xdr:spPr>
        <a:xfrm>
          <a:off x="800099" y="1085849"/>
          <a:ext cx="628651" cy="1043797"/>
        </a:xfrm>
        <a:prstGeom prst="rect">
          <a:avLst/>
        </a:prstGeom>
      </xdr:spPr>
    </xdr:pic>
    <xdr:clientData/>
  </xdr:oneCellAnchor>
  <xdr:twoCellAnchor>
    <xdr:from>
      <xdr:col>8</xdr:col>
      <xdr:colOff>47625</xdr:colOff>
      <xdr:row>3</xdr:row>
      <xdr:rowOff>19050</xdr:rowOff>
    </xdr:from>
    <xdr:to>
      <xdr:col>8</xdr:col>
      <xdr:colOff>3267075</xdr:colOff>
      <xdr:row>3</xdr:row>
      <xdr:rowOff>2276475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423182</xdr:colOff>
      <xdr:row>5</xdr:row>
      <xdr:rowOff>46265</xdr:rowOff>
    </xdr:from>
    <xdr:to>
      <xdr:col>8</xdr:col>
      <xdr:colOff>3193597</xdr:colOff>
      <xdr:row>5</xdr:row>
      <xdr:rowOff>2303690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14966</xdr:colOff>
      <xdr:row>6</xdr:row>
      <xdr:rowOff>51027</xdr:rowOff>
    </xdr:from>
    <xdr:to>
      <xdr:col>8</xdr:col>
      <xdr:colOff>3243941</xdr:colOff>
      <xdr:row>6</xdr:row>
      <xdr:rowOff>2332265</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9525</xdr:colOff>
      <xdr:row>4</xdr:row>
      <xdr:rowOff>47625</xdr:rowOff>
    </xdr:from>
    <xdr:to>
      <xdr:col>8</xdr:col>
      <xdr:colOff>3238500</xdr:colOff>
      <xdr:row>5</xdr:row>
      <xdr:rowOff>14288</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0.5</cdr:x>
      <cdr:y>0.24479</cdr:y>
    </cdr:from>
    <cdr:to>
      <cdr:x>0.77586</cdr:x>
      <cdr:y>0.57813</cdr:y>
    </cdr:to>
    <cdr:sp macro="" textlink="">
      <cdr:nvSpPr>
        <cdr:cNvPr id="2" name="CaixaDeTexto 1"/>
        <cdr:cNvSpPr txBox="1"/>
      </cdr:nvSpPr>
      <cdr:spPr>
        <a:xfrm xmlns:a="http://schemas.openxmlformats.org/drawingml/2006/main">
          <a:off x="1657350" y="67151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userShapes>
</file>

<file path=xl/drawings/drawing18.xml><?xml version="1.0" encoding="utf-8"?>
<c:userShapes xmlns:c="http://schemas.openxmlformats.org/drawingml/2006/chart">
  <cdr:relSizeAnchor xmlns:cdr="http://schemas.openxmlformats.org/drawingml/2006/chartDrawing">
    <cdr:from>
      <cdr:x>0.5</cdr:x>
      <cdr:y>0.24479</cdr:y>
    </cdr:from>
    <cdr:to>
      <cdr:x>0.77586</cdr:x>
      <cdr:y>0.57813</cdr:y>
    </cdr:to>
    <cdr:sp macro="" textlink="">
      <cdr:nvSpPr>
        <cdr:cNvPr id="2" name="CaixaDeTexto 1"/>
        <cdr:cNvSpPr txBox="1"/>
      </cdr:nvSpPr>
      <cdr:spPr>
        <a:xfrm xmlns:a="http://schemas.openxmlformats.org/drawingml/2006/main">
          <a:off x="1657350" y="67151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userShapes>
</file>

<file path=xl/drawings/drawing19.xml><?xml version="1.0" encoding="utf-8"?>
<c:userShapes xmlns:c="http://schemas.openxmlformats.org/drawingml/2006/chart">
  <cdr:relSizeAnchor xmlns:cdr="http://schemas.openxmlformats.org/drawingml/2006/chartDrawing">
    <cdr:from>
      <cdr:x>0.28958</cdr:x>
      <cdr:y>0.28646</cdr:y>
    </cdr:from>
    <cdr:to>
      <cdr:x>0.48958</cdr:x>
      <cdr:y>0.61979</cdr:y>
    </cdr:to>
    <cdr:sp macro="" textlink="">
      <cdr:nvSpPr>
        <cdr:cNvPr id="2" name="CaixaDeTexto 1"/>
        <cdr:cNvSpPr txBox="1"/>
      </cdr:nvSpPr>
      <cdr:spPr>
        <a:xfrm xmlns:a="http://schemas.openxmlformats.org/drawingml/2006/main">
          <a:off x="1323975" y="78581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userShapes>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xdr:cNvGrpSpPr/>
      </xdr:nvGrpSpPr>
      <xdr:grpSpPr>
        <a:xfrm>
          <a:off x="237172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0.28958</cdr:x>
      <cdr:y>0.28646</cdr:y>
    </cdr:from>
    <cdr:to>
      <cdr:x>0.48958</cdr:x>
      <cdr:y>0.61979</cdr:y>
    </cdr:to>
    <cdr:sp macro="" textlink="">
      <cdr:nvSpPr>
        <cdr:cNvPr id="2" name="CaixaDeTexto 1"/>
        <cdr:cNvSpPr txBox="1"/>
      </cdr:nvSpPr>
      <cdr:spPr>
        <a:xfrm xmlns:a="http://schemas.openxmlformats.org/drawingml/2006/main">
          <a:off x="1323975" y="78581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userShapes>
</file>

<file path=xl/drawings/drawing21.xml><?xml version="1.0" encoding="utf-8"?>
<xdr:wsDr xmlns:xdr="http://schemas.openxmlformats.org/drawingml/2006/spreadsheetDrawing" xmlns:a="http://schemas.openxmlformats.org/drawingml/2006/main">
  <xdr:twoCellAnchor>
    <xdr:from>
      <xdr:col>12</xdr:col>
      <xdr:colOff>142875</xdr:colOff>
      <xdr:row>0</xdr:row>
      <xdr:rowOff>0</xdr:rowOff>
    </xdr:from>
    <xdr:to>
      <xdr:col>14</xdr:col>
      <xdr:colOff>10283</xdr:colOff>
      <xdr:row>1</xdr:row>
      <xdr:rowOff>8550</xdr:rowOff>
    </xdr:to>
    <xdr:grpSp>
      <xdr:nvGrpSpPr>
        <xdr:cNvPr id="6" name="Grupo 5"/>
        <xdr:cNvGrpSpPr/>
      </xdr:nvGrpSpPr>
      <xdr:grpSpPr>
        <a:xfrm>
          <a:off x="6115050" y="0"/>
          <a:ext cx="648458" cy="180000"/>
          <a:chOff x="4808367" y="7020272"/>
          <a:chExt cx="600833" cy="180000"/>
        </a:xfrm>
      </xdr:grpSpPr>
      <xdr:sp macro="" textlink="">
        <xdr:nvSpPr>
          <xdr:cNvPr id="7" name="Rectângulo 6"/>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28575</xdr:colOff>
      <xdr:row>57</xdr:row>
      <xdr:rowOff>0</xdr:rowOff>
    </xdr:from>
    <xdr:to>
      <xdr:col>16</xdr:col>
      <xdr:colOff>0</xdr:colOff>
      <xdr:row>57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57</xdr:row>
      <xdr:rowOff>0</xdr:rowOff>
    </xdr:from>
    <xdr:to>
      <xdr:col>16</xdr:col>
      <xdr:colOff>0</xdr:colOff>
      <xdr:row>57</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66</xdr:row>
      <xdr:rowOff>52386</xdr:rowOff>
    </xdr:from>
    <xdr:to>
      <xdr:col>16</xdr:col>
      <xdr:colOff>47625</xdr:colOff>
      <xdr:row>78</xdr:row>
      <xdr:rowOff>3175</xdr:rowOff>
    </xdr:to>
    <xdr:graphicFrame macro="">
      <xdr:nvGraphicFramePr>
        <xdr:cNvPr id="6"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205740</xdr:colOff>
      <xdr:row>0</xdr:row>
      <xdr:rowOff>0</xdr:rowOff>
    </xdr:from>
    <xdr:to>
      <xdr:col>18</xdr:col>
      <xdr:colOff>6646</xdr:colOff>
      <xdr:row>1</xdr:row>
      <xdr:rowOff>6472</xdr:rowOff>
    </xdr:to>
    <xdr:grpSp>
      <xdr:nvGrpSpPr>
        <xdr:cNvPr id="19" name="Grupo 18"/>
        <xdr:cNvGrpSpPr/>
      </xdr:nvGrpSpPr>
      <xdr:grpSpPr>
        <a:xfrm>
          <a:off x="5996940" y="0"/>
          <a:ext cx="639106" cy="177922"/>
          <a:chOff x="4808367" y="7020272"/>
          <a:chExt cx="600833" cy="180000"/>
        </a:xfrm>
      </xdr:grpSpPr>
      <xdr:sp macro="" textlink="">
        <xdr:nvSpPr>
          <xdr:cNvPr id="20"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356993</xdr:colOff>
      <xdr:row>1</xdr:row>
      <xdr:rowOff>4740</xdr:rowOff>
    </xdr:to>
    <xdr:grpSp>
      <xdr:nvGrpSpPr>
        <xdr:cNvPr id="2" name="Grupo 1"/>
        <xdr:cNvGrpSpPr/>
      </xdr:nvGrpSpPr>
      <xdr:grpSpPr>
        <a:xfrm>
          <a:off x="66675" y="0"/>
          <a:ext cx="595118" cy="17619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xdr:cNvGrpSpPr/>
      </xdr:nvGrpSpPr>
      <xdr:grpSpPr>
        <a:xfrm>
          <a:off x="61245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41</xdr:row>
      <xdr:rowOff>85724</xdr:rowOff>
    </xdr:from>
    <xdr:to>
      <xdr:col>12</xdr:col>
      <xdr:colOff>143995</xdr:colOff>
      <xdr:row>47</xdr:row>
      <xdr:rowOff>65555</xdr:rowOff>
    </xdr:to>
    <xdr:graphicFrame macro="">
      <xdr:nvGraphicFramePr>
        <xdr:cNvPr id="7"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47</xdr:row>
      <xdr:rowOff>123265</xdr:rowOff>
    </xdr:from>
    <xdr:to>
      <xdr:col>12</xdr:col>
      <xdr:colOff>123265</xdr:colOff>
      <xdr:row>64</xdr:row>
      <xdr:rowOff>133656</xdr:rowOff>
    </xdr:to>
    <xdr:graphicFrame macro="">
      <xdr:nvGraphicFramePr>
        <xdr:cNvPr id="8"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27</xdr:row>
      <xdr:rowOff>114299</xdr:rowOff>
    </xdr:to>
    <xdr:graphicFrame macro="">
      <xdr:nvGraphicFramePr>
        <xdr:cNvPr id="9"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30</xdr:row>
      <xdr:rowOff>47625</xdr:rowOff>
    </xdr:from>
    <xdr:to>
      <xdr:col>13</xdr:col>
      <xdr:colOff>1</xdr:colOff>
      <xdr:row>38</xdr:row>
      <xdr:rowOff>83484</xdr:rowOff>
    </xdr:to>
    <xdr:graphicFrame macro="">
      <xdr:nvGraphicFramePr>
        <xdr:cNvPr id="14"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76200</xdr:colOff>
          <xdr:row>27</xdr:row>
          <xdr:rowOff>142875</xdr:rowOff>
        </xdr:from>
        <xdr:to>
          <xdr:col>6</xdr:col>
          <xdr:colOff>114300</xdr:colOff>
          <xdr:row>29</xdr:row>
          <xdr:rowOff>133350</xdr:rowOff>
        </xdr:to>
        <xdr:sp macro="" textlink="">
          <xdr:nvSpPr>
            <xdr:cNvPr id="1025" name="Drop Down 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27.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28.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29.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0.1159</cdr:x>
      <cdr:y>0.98953</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318146"/>
          <a:ext cx="677108"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II/MTSSS.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0.6445</cdr:x>
      <cdr:y>0.30914</cdr:y>
    </cdr:from>
    <cdr:to>
      <cdr:x>0.73793</cdr:x>
      <cdr:y>0.58914</cdr:y>
    </cdr:to>
    <cdr:sp macro="" textlink="">
      <cdr:nvSpPr>
        <cdr:cNvPr id="10" name="Text Box 5"/>
        <cdr:cNvSpPr txBox="1">
          <a:spLocks xmlns:a="http://schemas.openxmlformats.org/drawingml/2006/main" noChangeArrowheads="1"/>
        </cdr:cNvSpPr>
      </cdr:nvSpPr>
      <cdr:spPr bwMode="auto">
        <a:xfrm xmlns:a="http://schemas.openxmlformats.org/drawingml/2006/main">
          <a:off x="4174454" y="449828"/>
          <a:ext cx="605146" cy="407423"/>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240573</xdr:colOff>
      <xdr:row>1</xdr:row>
      <xdr:rowOff>8550</xdr:rowOff>
    </xdr:to>
    <xdr:grpSp>
      <xdr:nvGrpSpPr>
        <xdr:cNvPr id="2" name="Grupo 1"/>
        <xdr:cNvGrpSpPr/>
      </xdr:nvGrpSpPr>
      <xdr:grpSpPr>
        <a:xfrm>
          <a:off x="6667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594483"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152401</xdr:colOff>
      <xdr:row>25</xdr:row>
      <xdr:rowOff>19050</xdr:rowOff>
    </xdr:from>
    <xdr:to>
      <xdr:col>7</xdr:col>
      <xdr:colOff>247650</xdr:colOff>
      <xdr:row>39</xdr:row>
      <xdr:rowOff>68100</xdr:rowOff>
    </xdr:to>
    <xdr:graphicFrame macro="">
      <xdr:nvGraphicFramePr>
        <xdr:cNvPr id="6"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276226</xdr:colOff>
      <xdr:row>25</xdr:row>
      <xdr:rowOff>19050</xdr:rowOff>
    </xdr:from>
    <xdr:to>
      <xdr:col>12</xdr:col>
      <xdr:colOff>476251</xdr:colOff>
      <xdr:row>39</xdr:row>
      <xdr:rowOff>66675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2.xml><?xml version="1.0" encoding="utf-8"?>
<xdr:wsDr xmlns:xdr="http://schemas.openxmlformats.org/drawingml/2006/spreadsheetDrawing" xmlns:a="http://schemas.openxmlformats.org/drawingml/2006/main">
  <xdr:twoCellAnchor>
    <xdr:from>
      <xdr:col>12</xdr:col>
      <xdr:colOff>95250</xdr:colOff>
      <xdr:row>0</xdr:row>
      <xdr:rowOff>0</xdr:rowOff>
    </xdr:from>
    <xdr:to>
      <xdr:col>14</xdr:col>
      <xdr:colOff>10283</xdr:colOff>
      <xdr:row>1</xdr:row>
      <xdr:rowOff>8550</xdr:rowOff>
    </xdr:to>
    <xdr:grpSp>
      <xdr:nvGrpSpPr>
        <xdr:cNvPr id="14" name="Grupo 13"/>
        <xdr:cNvGrpSpPr/>
      </xdr:nvGrpSpPr>
      <xdr:grpSpPr>
        <a:xfrm>
          <a:off x="6076950" y="0"/>
          <a:ext cx="600833" cy="180000"/>
          <a:chOff x="4808367" y="7020272"/>
          <a:chExt cx="600833" cy="180000"/>
        </a:xfrm>
      </xdr:grpSpPr>
      <xdr:sp macro="" textlink="">
        <xdr:nvSpPr>
          <xdr:cNvPr id="15" name="Rectângulo 14"/>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6" name="Rectângulo 15"/>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7" name="Rectângulo 16"/>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73</xdr:row>
      <xdr:rowOff>0</xdr:rowOff>
    </xdr:to>
    <xdr:sp macro="" textlink="">
      <xdr:nvSpPr>
        <xdr:cNvPr id="2" name="Line 3"/>
        <xdr:cNvSpPr>
          <a:spLocks noChangeShapeType="1"/>
        </xdr:cNvSpPr>
      </xdr:nvSpPr>
      <xdr:spPr bwMode="auto">
        <a:xfrm>
          <a:off x="3857625" y="866775"/>
          <a:ext cx="0" cy="9791700"/>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xdr:cNvSpPr>
          <a:spLocks noChangeShapeType="1"/>
        </xdr:cNvSpPr>
      </xdr:nvSpPr>
      <xdr:spPr bwMode="auto">
        <a:xfrm>
          <a:off x="3762375" y="1038225"/>
          <a:ext cx="0" cy="417195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xdr:cNvSpPr>
          <a:spLocks noChangeShapeType="1"/>
        </xdr:cNvSpPr>
      </xdr:nvSpPr>
      <xdr:spPr bwMode="auto">
        <a:xfrm>
          <a:off x="3390900" y="1990725"/>
          <a:ext cx="0" cy="8105775"/>
        </a:xfrm>
        <a:prstGeom prst="line">
          <a:avLst/>
        </a:prstGeom>
        <a:noFill/>
        <a:ln w="9525">
          <a:noFill/>
          <a:round/>
          <a:headEnd/>
          <a:tailEnd/>
        </a:ln>
      </xdr:spPr>
    </xdr:sp>
    <xdr:clientData/>
  </xdr:twoCellAnchor>
  <xdr:twoCellAnchor>
    <xdr:from>
      <xdr:col>8</xdr:col>
      <xdr:colOff>133350</xdr:colOff>
      <xdr:row>6</xdr:row>
      <xdr:rowOff>47625</xdr:rowOff>
    </xdr:from>
    <xdr:to>
      <xdr:col>8</xdr:col>
      <xdr:colOff>133350</xdr:colOff>
      <xdr:row>73</xdr:row>
      <xdr:rowOff>0</xdr:rowOff>
    </xdr:to>
    <xdr:sp macro="" textlink="">
      <xdr:nvSpPr>
        <xdr:cNvPr id="5" name="Line 3"/>
        <xdr:cNvSpPr>
          <a:spLocks noChangeShapeType="1"/>
        </xdr:cNvSpPr>
      </xdr:nvSpPr>
      <xdr:spPr bwMode="auto">
        <a:xfrm>
          <a:off x="3857625" y="866775"/>
          <a:ext cx="0" cy="9791700"/>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6" name="Line 4"/>
        <xdr:cNvSpPr>
          <a:spLocks noChangeShapeType="1"/>
        </xdr:cNvSpPr>
      </xdr:nvSpPr>
      <xdr:spPr bwMode="auto">
        <a:xfrm>
          <a:off x="3762375" y="1038225"/>
          <a:ext cx="0" cy="417195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7" name="Line 9"/>
        <xdr:cNvSpPr>
          <a:spLocks noChangeShapeType="1"/>
        </xdr:cNvSpPr>
      </xdr:nvSpPr>
      <xdr:spPr bwMode="auto">
        <a:xfrm>
          <a:off x="3390900" y="1990725"/>
          <a:ext cx="0" cy="810577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8" name="Line 4"/>
        <xdr:cNvSpPr>
          <a:spLocks noChangeShapeType="1"/>
        </xdr:cNvSpPr>
      </xdr:nvSpPr>
      <xdr:spPr bwMode="auto">
        <a:xfrm>
          <a:off x="3762375" y="1038225"/>
          <a:ext cx="0" cy="417195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9" name="Line 9"/>
        <xdr:cNvSpPr>
          <a:spLocks noChangeShapeType="1"/>
        </xdr:cNvSpPr>
      </xdr:nvSpPr>
      <xdr:spPr bwMode="auto">
        <a:xfrm>
          <a:off x="3390900" y="1990725"/>
          <a:ext cx="0" cy="8105775"/>
        </a:xfrm>
        <a:prstGeom prst="line">
          <a:avLst/>
        </a:prstGeom>
        <a:noFill/>
        <a:ln w="9525">
          <a:noFill/>
          <a:round/>
          <a:headEnd/>
          <a:tailEnd/>
        </a:ln>
      </xdr:spPr>
    </xdr:sp>
    <xdr:clientData/>
  </xdr:twoCellAnchor>
  <xdr:twoCellAnchor>
    <xdr:from>
      <xdr:col>1</xdr:col>
      <xdr:colOff>0</xdr:colOff>
      <xdr:row>0</xdr:row>
      <xdr:rowOff>0</xdr:rowOff>
    </xdr:from>
    <xdr:to>
      <xdr:col>3</xdr:col>
      <xdr:colOff>431073</xdr:colOff>
      <xdr:row>1</xdr:row>
      <xdr:rowOff>8550</xdr:rowOff>
    </xdr:to>
    <xdr:grpSp>
      <xdr:nvGrpSpPr>
        <xdr:cNvPr id="10" name="Grupo 9"/>
        <xdr:cNvGrpSpPr/>
      </xdr:nvGrpSpPr>
      <xdr:grpSpPr>
        <a:xfrm>
          <a:off x="57150" y="0"/>
          <a:ext cx="650148" cy="180000"/>
          <a:chOff x="4797152" y="7020272"/>
          <a:chExt cx="612048" cy="180000"/>
        </a:xfrm>
      </xdr:grpSpPr>
      <xdr:sp macro="" textlink="">
        <xdr:nvSpPr>
          <xdr:cNvPr id="11" name="Rectângulo 1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2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1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19202</xdr:rowOff>
    </xdr:from>
    <xdr:to>
      <xdr:col>16</xdr:col>
      <xdr:colOff>304800</xdr:colOff>
      <xdr:row>68</xdr:row>
      <xdr:rowOff>114452</xdr:rowOff>
    </xdr:to>
    <xdr:graphicFrame macro="">
      <xdr:nvGraphicFramePr>
        <xdr:cNvPr id="1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1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56</xdr:row>
      <xdr:rowOff>19202</xdr:rowOff>
    </xdr:from>
    <xdr:to>
      <xdr:col>6</xdr:col>
      <xdr:colOff>266700</xdr:colOff>
      <xdr:row>68</xdr:row>
      <xdr:rowOff>104927</xdr:rowOff>
    </xdr:to>
    <xdr:graphicFrame macro="">
      <xdr:nvGraphicFramePr>
        <xdr:cNvPr id="1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0.32358</cdr:x>
      <cdr:y>0.28885</cdr:y>
    </cdr:from>
    <cdr:to>
      <cdr:x>0.77878</cdr:x>
      <cdr:y>0.51976</cdr:y>
    </cdr:to>
    <cdr:sp macro="" textlink="">
      <cdr:nvSpPr>
        <cdr:cNvPr id="1890305" name="Text Box 1"/>
        <cdr:cNvSpPr txBox="1">
          <a:spLocks xmlns:a="http://schemas.openxmlformats.org/drawingml/2006/main" noChangeArrowheads="1"/>
        </cdr:cNvSpPr>
      </cdr:nvSpPr>
      <cdr:spPr bwMode="auto">
        <a:xfrm xmlns:a="http://schemas.openxmlformats.org/drawingml/2006/main">
          <a:off x="1020188" y="500744"/>
          <a:ext cx="1435144"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0.72874</cdr:x>
      <cdr:y>0.5683</cdr:y>
    </cdr:from>
    <cdr:to>
      <cdr:x>0.98217</cdr:x>
      <cdr:y>0.76612</cdr:y>
    </cdr:to>
    <cdr:sp macro="" textlink="">
      <cdr:nvSpPr>
        <cdr:cNvPr id="1890306" name="Text Box 2"/>
        <cdr:cNvSpPr txBox="1">
          <a:spLocks xmlns:a="http://schemas.openxmlformats.org/drawingml/2006/main" noChangeArrowheads="1"/>
        </cdr:cNvSpPr>
      </cdr:nvSpPr>
      <cdr:spPr bwMode="auto">
        <a:xfrm xmlns:a="http://schemas.openxmlformats.org/drawingml/2006/main">
          <a:off x="2297557" y="985172"/>
          <a:ext cx="799007" cy="34293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35.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36.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0.79042</cdr:x>
      <cdr:y>0.33173</cdr:y>
    </cdr:from>
    <cdr:to>
      <cdr:x>0.84535</cdr:x>
      <cdr:y>0.35753</cdr:y>
    </cdr:to>
    <cdr:sp macro="" textlink="">
      <cdr:nvSpPr>
        <cdr:cNvPr id="4" name="Conexão recta unidireccional 3"/>
        <cdr:cNvSpPr/>
      </cdr:nvSpPr>
      <cdr:spPr>
        <a:xfrm xmlns:a="http://schemas.openxmlformats.org/drawingml/2006/main" flipH="1" flipV="1">
          <a:off x="2514600" y="587702"/>
          <a:ext cx="174741" cy="45719"/>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37.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38.xml><?xml version="1.0" encoding="utf-8"?>
<c:userShapes xmlns:c="http://schemas.openxmlformats.org/drawingml/2006/chart">
  <cdr:relSizeAnchor xmlns:cdr="http://schemas.openxmlformats.org/drawingml/2006/chartDrawing">
    <cdr:from>
      <cdr:x>0.76577</cdr:x>
      <cdr:y>0.13736</cdr:y>
    </cdr:from>
    <cdr:to>
      <cdr:x>0.81081</cdr:x>
      <cdr:y>0.21429</cdr:y>
    </cdr:to>
    <cdr:sp macro="" textlink="">
      <cdr:nvSpPr>
        <cdr:cNvPr id="1888257" name="Line 1"/>
        <cdr:cNvSpPr>
          <a:spLocks xmlns:a="http://schemas.openxmlformats.org/drawingml/2006/main" noChangeShapeType="1"/>
        </cdr:cNvSpPr>
      </cdr:nvSpPr>
      <cdr:spPr bwMode="auto">
        <a:xfrm xmlns:a="http://schemas.openxmlformats.org/drawingml/2006/main" flipH="1">
          <a:off x="2428875" y="238125"/>
          <a:ext cx="142874" cy="133350"/>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39.xml><?xml version="1.0" encoding="utf-8"?>
<xdr:wsDr xmlns:xdr="http://schemas.openxmlformats.org/drawingml/2006/spreadsheetDrawing" xmlns:a="http://schemas.openxmlformats.org/drawingml/2006/main">
  <xdr:oneCellAnchor>
    <xdr:from>
      <xdr:col>4</xdr:col>
      <xdr:colOff>0</xdr:colOff>
      <xdr:row>61</xdr:row>
      <xdr:rowOff>0</xdr:rowOff>
    </xdr:from>
    <xdr:ext cx="76200" cy="200025"/>
    <xdr:sp macro="" textlink="">
      <xdr:nvSpPr>
        <xdr:cNvPr id="2" name="Text Box 1025"/>
        <xdr:cNvSpPr txBox="1">
          <a:spLocks noChangeArrowheads="1"/>
        </xdr:cNvSpPr>
      </xdr:nvSpPr>
      <xdr:spPr bwMode="auto">
        <a:xfrm>
          <a:off x="1171575" y="11734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14975" y="838200"/>
          <a:ext cx="647700" cy="371475"/>
        </a:xfrm>
        <a:prstGeom prst="rect">
          <a:avLst/>
        </a:prstGeom>
        <a:noFill/>
      </xdr:spPr>
    </xdr:pic>
    <xdr:clientData/>
  </xdr:twoCellAnchor>
  <xdr:twoCellAnchor editAs="oneCell">
    <xdr:from>
      <xdr:col>6</xdr:col>
      <xdr:colOff>0</xdr:colOff>
      <xdr:row>40</xdr:row>
      <xdr:rowOff>95250</xdr:rowOff>
    </xdr:from>
    <xdr:to>
      <xdr:col>8</xdr:col>
      <xdr:colOff>1000125</xdr:colOff>
      <xdr:row>42</xdr:row>
      <xdr:rowOff>38100</xdr:rowOff>
    </xdr:to>
    <xdr:sp macro="" textlink="">
      <xdr:nvSpPr>
        <xdr:cNvPr id="5" name="Text Box 1029"/>
        <xdr:cNvSpPr txBox="1">
          <a:spLocks noChangeArrowheads="1"/>
        </xdr:cNvSpPr>
      </xdr:nvSpPr>
      <xdr:spPr bwMode="auto">
        <a:xfrm>
          <a:off x="3305175" y="6591300"/>
          <a:ext cx="3095625" cy="3810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7" name="Text Box 1031"/>
        <xdr:cNvSpPr txBox="1">
          <a:spLocks noChangeArrowheads="1"/>
        </xdr:cNvSpPr>
      </xdr:nvSpPr>
      <xdr:spPr bwMode="auto">
        <a:xfrm>
          <a:off x="32956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8" name="Grupo 7"/>
        <xdr:cNvGrpSpPr/>
      </xdr:nvGrpSpPr>
      <xdr:grpSpPr>
        <a:xfrm>
          <a:off x="6115050" y="0"/>
          <a:ext cx="612048" cy="180000"/>
          <a:chOff x="4797152" y="7020272"/>
          <a:chExt cx="612048" cy="180000"/>
        </a:xfrm>
      </xdr:grpSpPr>
      <xdr:sp macro="" textlink="">
        <xdr:nvSpPr>
          <xdr:cNvPr id="9" name="Rectângulo 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1" name="Rectângulo 1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149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23" name="Text Box 1025"/>
        <xdr:cNvSpPr txBox="1">
          <a:spLocks noChangeArrowheads="1"/>
        </xdr:cNvSpPr>
      </xdr:nvSpPr>
      <xdr:spPr bwMode="auto">
        <a:xfrm>
          <a:off x="1171575" y="11734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4"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149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5" name="Rectangle 1027"/>
        <xdr:cNvSpPr>
          <a:spLocks noChangeArrowheads="1"/>
        </xdr:cNvSpPr>
      </xdr:nvSpPr>
      <xdr:spPr bwMode="auto">
        <a:xfrm>
          <a:off x="3276600" y="6486525"/>
          <a:ext cx="3248024" cy="3581400"/>
        </a:xfrm>
        <a:prstGeom prst="rect">
          <a:avLst/>
        </a:prstGeom>
        <a:noFill/>
        <a:ln w="9525">
          <a:noFill/>
          <a:miter lim="800000"/>
          <a:headEnd/>
          <a:tailEnd/>
        </a:ln>
      </xdr:spPr>
    </xdr:sp>
    <xdr:clientData/>
  </xdr:twoCellAnchor>
  <xdr:twoCellAnchor>
    <xdr:from>
      <xdr:col>6</xdr:col>
      <xdr:colOff>9525</xdr:colOff>
      <xdr:row>42</xdr:row>
      <xdr:rowOff>171449</xdr:rowOff>
    </xdr:from>
    <xdr:to>
      <xdr:col>9</xdr:col>
      <xdr:colOff>19050</xdr:colOff>
      <xdr:row>53</xdr:row>
      <xdr:rowOff>200023</xdr:rowOff>
    </xdr:to>
    <xdr:graphicFrame macro="">
      <xdr:nvGraphicFramePr>
        <xdr:cNvPr id="33"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105525"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95250</xdr:rowOff>
    </xdr:to>
    <xdr:sp macro="" textlink="">
      <xdr:nvSpPr>
        <xdr:cNvPr id="1464377" name="Text Box 1"/>
        <xdr:cNvSpPr txBox="1">
          <a:spLocks noChangeArrowheads="1"/>
        </xdr:cNvSpPr>
      </xdr:nvSpPr>
      <xdr:spPr bwMode="auto">
        <a:xfrm>
          <a:off x="114300" y="219075"/>
          <a:ext cx="3228975" cy="10125075"/>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Acidente de trabalho:</a:t>
          </a:r>
          <a:r>
            <a:rPr lang="pt-PT" sz="800" b="0" i="0" u="none" strike="noStrike" baseline="0">
              <a:solidFill>
                <a:srgbClr val="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Acidente de trabalho mortal: </a:t>
          </a:r>
          <a:r>
            <a:rPr lang="pt-PT" sz="800" b="0" i="0" u="none" strike="noStrike" baseline="0">
              <a:solidFill>
                <a:srgbClr val="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Beneficiários do rendimento social de inserção (RSI): </a:t>
          </a:r>
          <a:r>
            <a:rPr lang="pt-PT" sz="800" b="0" i="0" u="none" strike="noStrike" baseline="0">
              <a:solidFill>
                <a:srgbClr val="000000"/>
              </a:solidFill>
              <a:latin typeface="Arial"/>
              <a:cs typeface="Arial"/>
            </a:rPr>
            <a:t>membros do agregado familiar do titular do RSI, incluindo o próprio titular.</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Colocações:</a:t>
          </a:r>
          <a:r>
            <a:rPr lang="pt-PT" sz="800" b="0" i="0" u="none" strike="noStrike" baseline="0">
              <a:solidFill>
                <a:srgbClr val="000000"/>
              </a:solidFill>
              <a:latin typeface="Arial"/>
              <a:cs typeface="Arial"/>
            </a:rPr>
            <a:t> ofertas de emprego satisfeitas, com candidatos apresentados pelos Centros de emprego.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Desempregados:</a:t>
          </a:r>
          <a:r>
            <a:rPr lang="pt-PT" sz="800" b="0" i="0" u="none" strike="noStrike" baseline="0">
              <a:solidFill>
                <a:srgbClr val="000000"/>
              </a:solidFill>
              <a:latin typeface="Arial"/>
              <a:cs typeface="Arial"/>
            </a:rPr>
            <a:t> Indivíduo, com idade compreendida entre os  15 e os 74 anos que, no período de referência, se encontrava simultaneamente nas situações seguintes: a) não tinha trabalho remunerado nem qualquer outro; b) estava disponível para trabalhar num trabalho remunerado ou não; c) tinha procurado um trabalho, isto é, tinha feito diligências no período especificado (período de referência ou nas três semanas anteriores) para encontrar um emprego remunerado ou não. Consideram-se como diligências: a) contacto com um centro de emprego público ou agências privadas de colocações; b) contacto com empregadores; c) contactos pessoais ou com associações sindicais; d) colocação, resposta ou análise de anúncios; e) realização de provas ou entrevistas para seleção; f) procura de terrenos, imóveis ou equipamentos; g) solicitação de licenças ou recursos financeiros para a criação de empresa própria. O critério de disponibilidade para aceitar um emprego é fundamentado no seguinte: a) no desejo de trabalhar; b) na vontade de ter atualmente um emprego remunerado ou uma atividade por conta própria caso consiga obter os recursos necessários; c) na possibilidade de começar a trabalhar no período de referência ou pelo menos nas duas semanas seguintes. Inclui o indivíduo que, embora tendo um emprego, só vai começar a trabalhar em data posterior à do período de referência (nos próximos três meses).</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Desemprego de longa duração:</a:t>
          </a:r>
          <a:r>
            <a:rPr lang="pt-PT" sz="800" b="0" i="0" u="none" strike="noStrike" baseline="0">
              <a:solidFill>
                <a:srgbClr val="000000"/>
              </a:solidFill>
              <a:latin typeface="Arial"/>
              <a:cs typeface="Arial"/>
            </a:rPr>
            <a:t> pessoas em situação de desemprego há 12 meses ou mais.</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Despedimento coletivo:</a:t>
          </a:r>
          <a:r>
            <a:rPr lang="pt-PT" sz="800" b="0" i="0" u="none" strike="noStrike" baseline="0">
              <a:solidFill>
                <a:srgbClr val="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rgbClr val="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rgbClr val="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rgbClr val="000000"/>
              </a:solidFill>
              <a:latin typeface="Arial"/>
              <a:cs typeface="Arial"/>
            </a:rPr>
            <a:t>No final, o total de trabalhadores despedidos ou a quem se apliquem outras medidas pode não coincidir com o número inicial de trabalhadores a despedir.</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Empresa:</a:t>
          </a:r>
          <a:r>
            <a:rPr lang="pt-PT" sz="800" b="0" i="0" u="none" strike="noStrike" baseline="0">
              <a:solidFill>
                <a:srgbClr val="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Estabelecimento:</a:t>
          </a:r>
          <a:r>
            <a:rPr lang="pt-PT" sz="800" b="0" i="0" u="none" strike="noStrike" baseline="0">
              <a:solidFill>
                <a:srgbClr val="000000"/>
              </a:solidFill>
              <a:latin typeface="Arial"/>
              <a:cs typeface="Arial"/>
            </a:rPr>
            <a:t> unidade local que, sob um único regime de propriedade ou de controlo, produz exclusiva ou principalmente um grupo homogéneo de bens ou serviços, num único local.</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Família ou agregado familiar de RSI:</a:t>
          </a:r>
          <a:r>
            <a:rPr lang="pt-PT" sz="800" b="0" i="0" u="none" strike="noStrike" baseline="0">
              <a:solidFill>
                <a:srgbClr val="000000"/>
              </a:solidFill>
              <a:latin typeface="Arial"/>
              <a:cs typeface="Arial"/>
            </a:rPr>
            <a:t> conjunto de pessoas que vivem em economia comum, especificando o cônjuge ou pessoa que viva com  </a:t>
          </a:r>
        </a:p>
      </xdr:txBody>
    </xdr:sp>
    <xdr:clientData/>
  </xdr:twoCellAnchor>
  <xdr:twoCellAnchor>
    <xdr:from>
      <xdr:col>15</xdr:col>
      <xdr:colOff>133350</xdr:colOff>
      <xdr:row>1</xdr:row>
      <xdr:rowOff>47626</xdr:rowOff>
    </xdr:from>
    <xdr:to>
      <xdr:col>31</xdr:col>
      <xdr:colOff>9525</xdr:colOff>
      <xdr:row>67</xdr:row>
      <xdr:rowOff>142876</xdr:rowOff>
    </xdr:to>
    <xdr:sp macro="" textlink="">
      <xdr:nvSpPr>
        <xdr:cNvPr id="1464384" name="Text Box 2"/>
        <xdr:cNvSpPr txBox="1">
          <a:spLocks noChangeArrowheads="1"/>
        </xdr:cNvSpPr>
      </xdr:nvSpPr>
      <xdr:spPr bwMode="auto">
        <a:xfrm>
          <a:off x="3419475" y="219076"/>
          <a:ext cx="3257550" cy="9906000"/>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r>
            <a:rPr lang="pt-PT" sz="800" b="0" i="0" u="none" strike="noStrike" baseline="0">
              <a:solidFill>
                <a:srgbClr val="000000"/>
              </a:solidFill>
              <a:latin typeface="Arial"/>
              <a:cs typeface="Arial"/>
            </a:rPr>
            <a:t>o titular em união de facto há mais de um ano, e em geral todos os menores titular em união de facto há mais de um ano, e em geral todos os menores a cargo, quer tenham ou não laços de parentesco com o titular. Poderão ainda ser 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algn="just" rtl="0">
            <a:defRPr sz="1000"/>
          </a:pPr>
          <a:endParaRPr lang="pt-PT" sz="800" b="0" i="0" u="none" strike="noStrike" baseline="0">
            <a:solidFill>
              <a:srgbClr val="000000"/>
            </a:solidFill>
            <a:latin typeface="Arial"/>
            <a:cs typeface="Arial"/>
          </a:endParaRPr>
        </a:p>
        <a:p>
          <a:pPr algn="just"/>
          <a:r>
            <a:rPr lang="pt-PT" sz="800" b="1" i="0" u="none" strike="noStrike" baseline="0">
              <a:solidFill>
                <a:srgbClr val="000000"/>
              </a:solidFill>
              <a:latin typeface="Arial"/>
              <a:cs typeface="Arial"/>
            </a:rPr>
            <a:t>Instrumento de regulamentação coletiva de trabalho (IRCT):</a:t>
          </a:r>
          <a:r>
            <a:rPr lang="pt-PT" sz="800" b="0" i="0" u="none" strike="noStrike" baseline="0">
              <a:solidFill>
                <a:srgbClr val="000000"/>
              </a:solidFill>
              <a:latin typeface="Arial"/>
              <a:cs typeface="Arial"/>
            </a:rPr>
            <a:t> </a:t>
          </a:r>
        </a:p>
        <a:p>
          <a:pPr algn="just">
            <a:spcAft>
              <a:spcPts val="200"/>
            </a:spcAft>
          </a:pPr>
          <a:r>
            <a:rPr lang="pt-PT" sz="800" baseline="0" smtClean="0">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smtClean="0">
              <a:latin typeface="Arial" pitchFamily="34" charset="0"/>
              <a:ea typeface="+mn-ea"/>
              <a:cs typeface="Arial" pitchFamily="34" charset="0"/>
            </a:rPr>
            <a:t>Os instrumentos de regulamentação coletiva de trabalho </a:t>
          </a:r>
          <a:r>
            <a:rPr lang="pt-PT" sz="800" b="1" baseline="0" smtClean="0">
              <a:latin typeface="Arial" pitchFamily="34" charset="0"/>
              <a:ea typeface="+mn-ea"/>
              <a:cs typeface="Arial" pitchFamily="34" charset="0"/>
            </a:rPr>
            <a:t>negociais</a:t>
          </a:r>
          <a:r>
            <a:rPr lang="pt-PT" sz="800" baseline="0" smtClean="0">
              <a:latin typeface="Arial" pitchFamily="34" charset="0"/>
              <a:ea typeface="+mn-ea"/>
              <a:cs typeface="Arial" pitchFamily="34" charset="0"/>
            </a:rPr>
            <a:t> são a convenção coletiva, o acordo de adesão e a decisão arbitral em processo de arbitragem voluntária.</a:t>
          </a:r>
        </a:p>
        <a:p>
          <a:pPr algn="just"/>
          <a:r>
            <a:rPr lang="pt-PT" sz="800" baseline="0" smtClean="0">
              <a:latin typeface="Arial" pitchFamily="34" charset="0"/>
              <a:ea typeface="+mn-ea"/>
              <a:cs typeface="Arial" pitchFamily="34" charset="0"/>
            </a:rPr>
            <a:t>As </a:t>
          </a:r>
          <a:r>
            <a:rPr lang="pt-PT" sz="800" b="1" baseline="0" smtClean="0">
              <a:latin typeface="Arial" pitchFamily="34" charset="0"/>
              <a:ea typeface="+mn-ea"/>
              <a:cs typeface="Arial" pitchFamily="34" charset="0"/>
            </a:rPr>
            <a:t>convenções coletivas </a:t>
          </a:r>
          <a:r>
            <a:rPr lang="pt-PT" sz="800" baseline="0" smtClean="0">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smtClean="0">
              <a:latin typeface="Arial" pitchFamily="34" charset="0"/>
              <a:ea typeface="+mn-ea"/>
              <a:cs typeface="Arial" pitchFamily="34" charset="0"/>
            </a:rPr>
            <a:t>     - </a:t>
          </a:r>
          <a:r>
            <a:rPr lang="pt-PT" sz="800" b="1" baseline="0" smtClean="0">
              <a:latin typeface="Arial" pitchFamily="34" charset="0"/>
              <a:ea typeface="+mn-ea"/>
              <a:cs typeface="Arial" pitchFamily="34" charset="0"/>
            </a:rPr>
            <a:t>Contrato coletivo de trabalho </a:t>
          </a:r>
          <a:r>
            <a:rPr lang="pt-PT" sz="800" b="0" baseline="0" smtClean="0">
              <a:latin typeface="Arial" pitchFamily="34" charset="0"/>
              <a:ea typeface="+mn-ea"/>
              <a:cs typeface="Arial" pitchFamily="34" charset="0"/>
            </a:rPr>
            <a:t>(CCT) - convenção coletiva celebrada entre uma ou mais associações patronais e uma ou mais associações sindicais; 	</a:t>
          </a:r>
        </a:p>
        <a:p>
          <a:pPr algn="just"/>
          <a:r>
            <a:rPr lang="pt-PT" sz="800" b="0" baseline="0" smtClean="0">
              <a:latin typeface="Arial" pitchFamily="34" charset="0"/>
              <a:ea typeface="+mn-ea"/>
              <a:cs typeface="Arial" pitchFamily="34" charset="0"/>
            </a:rPr>
            <a:t>     -</a:t>
          </a:r>
          <a:r>
            <a:rPr lang="pt-PT" sz="800" b="1" baseline="0" smtClean="0">
              <a:latin typeface="Arial" pitchFamily="34" charset="0"/>
              <a:ea typeface="+mn-ea"/>
              <a:cs typeface="Arial" pitchFamily="34" charset="0"/>
            </a:rPr>
            <a:t> Acordo coletivo de trabalho </a:t>
          </a:r>
          <a:r>
            <a:rPr lang="pt-PT" sz="800" b="0" baseline="0" smtClean="0">
              <a:latin typeface="Arial" pitchFamily="34" charset="0"/>
              <a:ea typeface="+mn-ea"/>
              <a:cs typeface="Arial" pitchFamily="34" charset="0"/>
            </a:rPr>
            <a:t>(ACT) - convenção coletiva celebrada entre vários empregadores e uma ou mais associações sindicais; </a:t>
          </a:r>
        </a:p>
        <a:p>
          <a:pPr algn="just">
            <a:spcAft>
              <a:spcPts val="200"/>
            </a:spcAft>
          </a:pPr>
          <a:r>
            <a:rPr lang="pt-PT" sz="800" b="1" baseline="0">
              <a:latin typeface="Arial" pitchFamily="34" charset="0"/>
              <a:ea typeface="+mn-ea"/>
              <a:cs typeface="Arial" pitchFamily="34" charset="0"/>
            </a:rPr>
            <a:t>     </a:t>
          </a:r>
          <a:r>
            <a:rPr lang="pt-PT" sz="800" b="1">
              <a:latin typeface="Arial" pitchFamily="34" charset="0"/>
              <a:ea typeface="+mn-ea"/>
              <a:cs typeface="Arial" pitchFamily="34" charset="0"/>
            </a:rPr>
            <a:t>- Acordo de empresa (AE) - </a:t>
          </a:r>
          <a:r>
            <a:rPr lang="pt-PT" sz="800">
              <a:latin typeface="Arial" pitchFamily="34" charset="0"/>
              <a:ea typeface="+mn-ea"/>
              <a:cs typeface="Arial" pitchFamily="34" charset="0"/>
            </a:rPr>
            <a:t>convenção coletiva celebrada entre uma ou mais associações sindicais e um empregador para uma empresa ou estabelecimento.</a:t>
          </a:r>
        </a:p>
        <a:p>
          <a:pPr algn="just">
            <a:spcAft>
              <a:spcPts val="200"/>
            </a:spcAft>
          </a:pPr>
          <a:r>
            <a:rPr lang="pt-PT" sz="800" b="1">
              <a:latin typeface="Arial" pitchFamily="34" charset="0"/>
              <a:ea typeface="+mn-ea"/>
              <a:cs typeface="Arial" pitchFamily="34" charset="0"/>
            </a:rPr>
            <a:t>Acordo de adesão </a:t>
          </a:r>
          <a:r>
            <a:rPr lang="pt-PT" sz="800">
              <a:latin typeface="Arial" pitchFamily="34" charset="0"/>
              <a:ea typeface="+mn-ea"/>
              <a:cs typeface="Arial" pitchFamily="34" charset="0"/>
            </a:rPr>
            <a:t>- </a:t>
          </a:r>
          <a:r>
            <a:rPr lang="pt-PT" sz="800">
              <a:latin typeface="Arial" pitchFamily="34" charset="0"/>
              <a:cs typeface="Arial" pitchFamily="34" charset="0"/>
            </a:rPr>
            <a:t>adesão a convenção coletiva ou a decisão arbitral por parte de associação sindical, associação de empregadores ou empregador .</a:t>
          </a:r>
          <a:endParaRPr lang="pt-PT" sz="800">
            <a:latin typeface="Arial" pitchFamily="34" charset="0"/>
            <a:ea typeface="+mn-ea"/>
            <a:cs typeface="Arial" pitchFamily="34" charset="0"/>
          </a:endParaRPr>
        </a:p>
        <a:p>
          <a:pPr algn="just"/>
          <a:r>
            <a:rPr lang="pt-PT" sz="800" b="0" i="0" u="none" strike="noStrike" baseline="0" smtClean="0">
              <a:solidFill>
                <a:srgbClr val="000000"/>
              </a:solidFill>
              <a:latin typeface="Arial" pitchFamily="34" charset="0"/>
              <a:ea typeface="+mn-ea"/>
              <a:cs typeface="Arial" pitchFamily="34" charset="0"/>
            </a:rPr>
            <a:t>Os instrumentos de regulamentação coletiva de trabalho </a:t>
          </a:r>
          <a:r>
            <a:rPr lang="pt-PT" sz="800" b="1" i="0" u="none" strike="noStrike" baseline="0" smtClean="0">
              <a:solidFill>
                <a:srgbClr val="000000"/>
              </a:solidFill>
              <a:latin typeface="Arial" pitchFamily="34" charset="0"/>
              <a:ea typeface="+mn-ea"/>
              <a:cs typeface="Arial" pitchFamily="34" charset="0"/>
            </a:rPr>
            <a:t>não negociais</a:t>
          </a:r>
          <a:r>
            <a:rPr lang="pt-PT" sz="800" b="0" i="0" u="none" strike="noStrike" baseline="0" smtClean="0">
              <a:solidFill>
                <a:srgbClr val="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latin typeface="Arial" pitchFamily="34" charset="0"/>
              <a:ea typeface="+mn-ea"/>
              <a:cs typeface="Arial" pitchFamily="34" charset="0"/>
            </a:rPr>
            <a:t>Portaria de extensão (PE) </a:t>
          </a:r>
          <a:r>
            <a:rPr lang="pt-PT" sz="800">
              <a:latin typeface="Arial" pitchFamily="34" charset="0"/>
              <a:ea typeface="+mn-ea"/>
              <a:cs typeface="Arial" pitchFamily="34" charset="0"/>
            </a:rPr>
            <a:t>- portaria que estende o âmbito de aplicação de uma convenção coletiva ou decisão arbitral a trabalhadores e ou a empregadores não abrangidos por esta. </a:t>
          </a:r>
        </a:p>
        <a:p>
          <a:pPr marL="0" marR="0" indent="0" algn="just" defTabSz="914400" eaLnBrk="1" fontAlgn="auto" latinLnBrk="0" hangingPunct="1">
            <a:lnSpc>
              <a:spcPct val="100000"/>
            </a:lnSpc>
            <a:spcBef>
              <a:spcPts val="0"/>
            </a:spcBef>
            <a:spcAft>
              <a:spcPts val="0"/>
            </a:spcAft>
            <a:buClrTx/>
            <a:buSzTx/>
            <a:buFontTx/>
            <a:buNone/>
            <a:tabLst/>
            <a:defRPr/>
          </a:pPr>
          <a:r>
            <a:rPr lang="pt-PT" sz="800" b="1">
              <a:latin typeface="Arial" pitchFamily="34" charset="0"/>
              <a:ea typeface="+mn-ea"/>
              <a:cs typeface="Arial" pitchFamily="34" charset="0"/>
            </a:rPr>
            <a:t>Portaria de condições de trabalho (PCT) </a:t>
          </a:r>
          <a:r>
            <a:rPr lang="pt-PT" sz="800">
              <a:latin typeface="Arial" pitchFamily="34" charset="0"/>
              <a:ea typeface="+mn-ea"/>
              <a:cs typeface="Arial" pitchFamily="34" charset="0"/>
            </a:rPr>
            <a:t>- portaria que contém as normas reguladoras das condições de trabalho no seu âmbito de aplicação.</a:t>
          </a:r>
          <a:r>
            <a:rPr lang="pt-PT" sz="800" b="1" baseline="0">
              <a:latin typeface="Arial" pitchFamily="34" charset="0"/>
              <a:ea typeface="+mn-ea"/>
              <a:cs typeface="Arial" pitchFamily="34" charset="0"/>
            </a:rPr>
            <a:t>	</a:t>
          </a:r>
          <a:endParaRPr lang="pt-PT" sz="800">
            <a:latin typeface="Arial" pitchFamily="34" charset="0"/>
            <a:cs typeface="Arial" pitchFamily="34" charset="0"/>
          </a:endParaRPr>
        </a:p>
        <a:p>
          <a:pPr algn="just"/>
          <a:r>
            <a:rPr lang="pt-PT" sz="800" b="1">
              <a:latin typeface="Arial" pitchFamily="34" charset="0"/>
              <a:ea typeface="+mn-ea"/>
              <a:cs typeface="Arial" pitchFamily="34" charset="0"/>
            </a:rPr>
            <a:t>Decisão arbitral </a:t>
          </a:r>
          <a:r>
            <a:rPr lang="pt-PT" sz="800">
              <a:latin typeface="Arial" pitchFamily="34" charset="0"/>
              <a:ea typeface="+mn-ea"/>
              <a:cs typeface="Arial" pitchFamily="34" charset="0"/>
            </a:rPr>
            <a:t>– instrumento de regulamentação coletiva de trabalho resultante de arbitragem, voluntária, obrigatória ou necessária. </a:t>
          </a:r>
          <a:endParaRPr lang="pt-PT" sz="800">
            <a:latin typeface="Arial" pitchFamily="34" charset="0"/>
            <a:cs typeface="Arial" pitchFamily="34" charset="0"/>
          </a:endParaRPr>
        </a:p>
        <a:p>
          <a:pPr algn="just"/>
          <a:endParaRPr lang="pt-PT" sz="800" b="0" i="0" u="none" strike="noStrike" baseline="0" smtClean="0">
            <a:solidFill>
              <a:srgbClr val="000000"/>
            </a:solidFill>
            <a:latin typeface="Arial"/>
            <a:ea typeface="+mn-ea"/>
            <a:cs typeface="Arial"/>
          </a:endParaRPr>
        </a:p>
        <a:p>
          <a:pPr algn="just" rtl="0">
            <a:defRPr sz="1000"/>
          </a:pPr>
          <a:r>
            <a:rPr lang="pt-PT" sz="800" b="0" i="0" u="none" strike="noStrike" baseline="0">
              <a:solidFill>
                <a:srgbClr val="000000"/>
              </a:solidFill>
              <a:latin typeface="Arial"/>
              <a:cs typeface="Arial"/>
            </a:rPr>
            <a:t>Í</a:t>
          </a:r>
          <a:r>
            <a:rPr lang="pt-PT" sz="800" b="1" i="0" u="none" strike="noStrike" baseline="0">
              <a:solidFill>
                <a:srgbClr val="000000"/>
              </a:solidFill>
              <a:latin typeface="Arial"/>
              <a:cs typeface="Arial"/>
            </a:rPr>
            <a:t>ndice de Preços no Consumidor:</a:t>
          </a:r>
          <a:r>
            <a:rPr lang="pt-PT" sz="800" b="0" i="0" u="none" strike="noStrike" baseline="0">
              <a:solidFill>
                <a:srgbClr val="000000"/>
              </a:solidFill>
              <a:latin typeface="Arial"/>
              <a:cs typeface="Arial"/>
            </a:rPr>
            <a:t> indicador que tem por finalidade medir a evolução no tempo dos preços de um conjunto de bens e serviços considerados representativos da estrutura de consumo da população residente em Portugal. A estrutura de consumo da atual série do IPC (2008 = 100) bem como os bens e serviços que constituem o cabaz do indicador foram inferidos com base no Inquérito aos Orçamentos Familiares realizado em 2005 e 2006.</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Ofertas de emprego: </a:t>
          </a:r>
          <a:r>
            <a:rPr lang="pt-PT" sz="800" b="0" i="0" u="none" strike="noStrike" baseline="0">
              <a:solidFill>
                <a:srgbClr val="000000"/>
              </a:solidFill>
              <a:latin typeface="Arial"/>
              <a:cs typeface="Arial"/>
            </a:rPr>
            <a:t>empregos disponíveis comunicados pelas entidades empregadoras aos Centros de Emprego. </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Participantes em programas e medidas de emprego, formação profissional e reabilitação profissional:</a:t>
          </a:r>
          <a:endParaRPr lang="pt-PT" sz="800" b="0" i="0" u="none" strike="noStrike" baseline="0">
            <a:solidFill>
              <a:srgbClr val="000000"/>
            </a:solidFill>
            <a:latin typeface="Arial"/>
            <a:cs typeface="Arial"/>
          </a:endParaRP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transitados: </a:t>
          </a:r>
          <a:r>
            <a:rPr lang="pt-PT" sz="800" b="0" i="0" u="none" strike="noStrike" baseline="0">
              <a:solidFill>
                <a:srgbClr val="000000"/>
              </a:solidFill>
              <a:latin typeface="Arial"/>
              <a:cs typeface="Arial"/>
            </a:rPr>
            <a:t>número de participantes que iniciaram a sua atividade em anos anteriores não tendo terminado antes do primeiro dia do ano estatístico em análise;</a:t>
          </a: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iniciados:</a:t>
          </a:r>
          <a:r>
            <a:rPr lang="pt-PT" sz="800" b="0" i="0" u="none" strike="noStrike" baseline="0">
              <a:solidFill>
                <a:srgbClr val="000000"/>
              </a:solidFill>
              <a:latin typeface="Arial"/>
              <a:cs typeface="Arial"/>
            </a:rPr>
            <a:t> número de participantes que iniciaram a sua participação em programas desde o início do ano até ao último dia do período em análise;</a:t>
          </a: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terminaram:</a:t>
          </a:r>
          <a:r>
            <a:rPr lang="pt-PT" sz="800" b="0" i="0" u="none" strike="noStrike" baseline="0">
              <a:solidFill>
                <a:srgbClr val="000000"/>
              </a:solidFill>
              <a:latin typeface="Arial"/>
              <a:cs typeface="Arial"/>
            </a:rPr>
            <a:t> número de participantes que cessaram a sua participação em medidas ativas desde o início do ano até ao último dia do período em análise;</a:t>
          </a: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permanecem: </a:t>
          </a:r>
          <a:r>
            <a:rPr lang="pt-PT" sz="800" b="0" i="0" u="none" strike="noStrike" baseline="0">
              <a:solidFill>
                <a:srgbClr val="000000"/>
              </a:solidFill>
              <a:latin typeface="Arial"/>
              <a:cs typeface="Arial"/>
            </a:rPr>
            <a:t>número de participantes que se encontram em atividade no programa no final do período em análise, independentemente da data de entrada.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Pedidos de emprego:</a:t>
          </a:r>
          <a:r>
            <a:rPr lang="pt-PT" sz="800" b="0" i="0" u="none" strike="noStrike" baseline="0">
              <a:solidFill>
                <a:srgbClr val="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rgbClr val="000000"/>
              </a:solidFill>
              <a:latin typeface="Arial"/>
              <a:cs typeface="Arial"/>
            </a:rPr>
            <a:t>Subdividem-se:</a:t>
          </a:r>
        </a:p>
        <a:p>
          <a:pPr algn="just" rtl="0">
            <a:defRPr sz="1000"/>
          </a:pPr>
          <a:r>
            <a:rPr lang="pt-PT" sz="800" b="1" i="0" u="none" strike="noStrike" baseline="0">
              <a:solidFill>
                <a:srgbClr val="000000"/>
              </a:solidFill>
              <a:latin typeface="Arial"/>
              <a:cs typeface="Arial"/>
            </a:rPr>
            <a:t>- empregados: </a:t>
          </a:r>
          <a:r>
            <a:rPr lang="pt-PT" sz="800" b="0" i="0" u="none" strike="noStrike" baseline="0">
              <a:solidFill>
                <a:srgbClr val="000000"/>
              </a:solidFill>
              <a:latin typeface="Arial"/>
              <a:cs typeface="Arial"/>
            </a:rPr>
            <a:t>têm um emprego que pretendem abandonar;</a:t>
          </a:r>
        </a:p>
        <a:p>
          <a:pPr algn="just" rtl="0">
            <a:defRPr sz="1000"/>
          </a:pPr>
          <a:r>
            <a:rPr lang="pt-PT" sz="800" b="1" i="0" u="none" strike="noStrike" baseline="0">
              <a:solidFill>
                <a:srgbClr val="000000"/>
              </a:solidFill>
              <a:latin typeface="Arial"/>
              <a:cs typeface="Arial"/>
            </a:rPr>
            <a:t>- ocupados: </a:t>
          </a:r>
          <a:r>
            <a:rPr lang="pt-PT" sz="800" b="0" i="0" u="none" strike="noStrike" baseline="0">
              <a:solidFill>
                <a:srgbClr val="000000"/>
              </a:solidFill>
              <a:latin typeface="Arial"/>
              <a:cs typeface="Arial"/>
            </a:rPr>
            <a:t>trabalhadores ocupados em programas especiais de emprego;</a:t>
          </a: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12" name="Grupo 11"/>
        <xdr:cNvGrpSpPr/>
      </xdr:nvGrpSpPr>
      <xdr:grpSpPr>
        <a:xfrm>
          <a:off x="66675" y="0"/>
          <a:ext cx="612048" cy="180000"/>
          <a:chOff x="4797152" y="7020272"/>
          <a:chExt cx="612048" cy="180000"/>
        </a:xfrm>
      </xdr:grpSpPr>
      <xdr:sp macro="" textlink="">
        <xdr:nvSpPr>
          <xdr:cNvPr id="13" name="Rectângulo 1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4" name="Rectângulo 1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5" name="Rectângulo 1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15</xdr:col>
      <xdr:colOff>276225</xdr:colOff>
      <xdr:row>1</xdr:row>
      <xdr:rowOff>47626</xdr:rowOff>
    </xdr:from>
    <xdr:to>
      <xdr:col>32</xdr:col>
      <xdr:colOff>0</xdr:colOff>
      <xdr:row>71</xdr:row>
      <xdr:rowOff>133351</xdr:rowOff>
    </xdr:to>
    <xdr:sp macro="" textlink="">
      <xdr:nvSpPr>
        <xdr:cNvPr id="1465345" name="Text Box 1"/>
        <xdr:cNvSpPr txBox="1">
          <a:spLocks noChangeArrowheads="1"/>
        </xdr:cNvSpPr>
      </xdr:nvSpPr>
      <xdr:spPr bwMode="auto">
        <a:xfrm>
          <a:off x="3562350" y="219076"/>
          <a:ext cx="3276600" cy="10229850"/>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pitchFamily="34" charset="0"/>
            <a:cs typeface="Arial" pitchFamily="34" charset="0"/>
          </a:endParaRPr>
        </a:p>
        <a:p>
          <a:pPr algn="just" rtl="0">
            <a:defRPr sz="1000"/>
          </a:pPr>
          <a:endParaRPr lang="pt-PT" sz="800" b="0" i="0" u="none" strike="noStrike" baseline="0">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rgbClr val="000000"/>
              </a:solidFill>
              <a:latin typeface="Arial"/>
              <a:ea typeface="+mn-ea"/>
              <a:cs typeface="Arial"/>
            </a:rPr>
            <a:t>Taxa de desemprego: </a:t>
          </a:r>
          <a:r>
            <a:rPr lang="pt-PT" sz="800" b="0" i="0" u="none" strike="noStrike" baseline="0">
              <a:solidFill>
                <a:srgbClr val="000000"/>
              </a:solidFill>
              <a:latin typeface="Arial"/>
              <a:ea typeface="+mn-ea"/>
              <a:cs typeface="Arial"/>
            </a:rPr>
            <a:t>relação entre a população desempregada e a população ativa.</a:t>
          </a: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Taxa de salário (horária ou mensal):</a:t>
          </a:r>
          <a:r>
            <a:rPr lang="pt-PT" sz="800" b="0" i="0" u="none" strike="noStrike" baseline="0">
              <a:solidFill>
                <a:srgbClr val="000000"/>
              </a:solidFill>
              <a:latin typeface="Arial"/>
              <a:cs typeface="Arial"/>
            </a:rPr>
            <a:t> montante ilíquido (antes da dedução de quaisquer descontos), em dinheiro e/ou géneros, pago com carácter regular e garantido aos trabalhadores no período de referência e correspondente ao período normal de trabalho. 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a tempo completo: </a:t>
          </a:r>
          <a:r>
            <a:rPr lang="pt-PT" sz="800" b="0" i="0" u="none" strike="noStrike" baseline="0">
              <a:solidFill>
                <a:srgbClr val="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a tempo parcial:</a:t>
          </a:r>
          <a:r>
            <a:rPr lang="pt-PT" sz="800" b="0" i="0" u="none" strike="noStrike" baseline="0">
              <a:solidFill>
                <a:srgbClr val="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por conta de outrem:</a:t>
          </a:r>
          <a:r>
            <a:rPr lang="pt-PT" sz="800" b="0" i="0" u="none" strike="noStrike" baseline="0">
              <a:solidFill>
                <a:srgbClr val="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com contrato a termo:</a:t>
          </a:r>
          <a:r>
            <a:rPr lang="pt-PT" sz="800" b="0" i="0" u="none" strike="noStrike" baseline="0">
              <a:solidFill>
                <a:srgbClr val="000000"/>
              </a:solidFill>
              <a:latin typeface="Arial"/>
              <a:cs typeface="Arial"/>
            </a:rPr>
            <a:t> 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por conta própria:</a:t>
          </a:r>
          <a:r>
            <a:rPr lang="pt-PT" sz="800" b="0" i="0" u="none" strike="noStrike" baseline="0">
              <a:solidFill>
                <a:srgbClr val="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como empregador.</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Valor médio da prestação de RSI por família:</a:t>
          </a:r>
          <a:r>
            <a:rPr lang="pt-PT" sz="800" b="0" i="0" u="none" strike="noStrike" baseline="0">
              <a:solidFill>
                <a:srgbClr val="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Variação média ponderada intertabelas:</a:t>
          </a: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 Eficácia (meses):</a:t>
          </a:r>
          <a:r>
            <a:rPr lang="pt-PT" sz="800" b="0" i="0" u="none" strike="noStrike" baseline="0">
              <a:solidFill>
                <a:srgbClr val="000000"/>
              </a:solidFill>
              <a:latin typeface="Arial"/>
              <a:cs typeface="Arial"/>
            </a:rPr>
            <a:t> este período reporta-se aos meses que decorrem entre a data de início de eficácia da tabela anterior e da tabela vigente, com arredondamento por excesso a partir dos 15 dias inclusive. </a:t>
          </a:r>
        </a:p>
        <a:p>
          <a:pPr algn="just" rtl="0">
            <a:defRPr sz="1000"/>
          </a:pPr>
          <a:r>
            <a:rPr lang="pt-PT" sz="800" b="1" i="0" u="none" strike="noStrike" baseline="0">
              <a:solidFill>
                <a:srgbClr val="000000"/>
              </a:solidFill>
              <a:latin typeface="Arial"/>
              <a:cs typeface="Arial"/>
            </a:rPr>
            <a:t>- Variação nominal:</a:t>
          </a:r>
          <a:r>
            <a:rPr lang="pt-PT" sz="800" b="0" i="0" u="none" strike="noStrike" baseline="0">
              <a:solidFill>
                <a:srgbClr val="000000"/>
              </a:solidFill>
              <a:latin typeface="Arial"/>
              <a:cs typeface="Arial"/>
            </a:rPr>
            <a:t> é a percentagem de aumento entre a remuneração média ponderada da tabela anterior e da tabela vigente.</a:t>
          </a:r>
        </a:p>
        <a:p>
          <a:pPr algn="just" rtl="0">
            <a:defRPr sz="1000"/>
          </a:pPr>
          <a:r>
            <a:rPr lang="pt-PT" sz="800" b="1" i="0" u="none" strike="noStrike" baseline="0">
              <a:solidFill>
                <a:srgbClr val="000000"/>
              </a:solidFill>
              <a:latin typeface="Arial"/>
              <a:cs typeface="Arial"/>
            </a:rPr>
            <a:t>- Variação deflacionada:</a:t>
          </a:r>
          <a:r>
            <a:rPr lang="pt-PT" sz="800" b="0" i="0" u="none" strike="noStrike" baseline="0">
              <a:solidFill>
                <a:srgbClr val="000000"/>
              </a:solidFill>
              <a:latin typeface="Arial"/>
              <a:cs typeface="Arial"/>
            </a:rPr>
            <a:t> para o total e para cada secção da CAE a variação nominal é deflacionada com a evolução do índice de preços no consumidor (IPC) no período de eficácia da tabela.</a:t>
          </a:r>
        </a:p>
        <a:p>
          <a:pPr algn="just" rtl="0">
            <a:defRPr sz="1000"/>
          </a:pPr>
          <a:r>
            <a:rPr lang="pt-PT" sz="800" b="1" i="0" u="none" strike="noStrike" baseline="0">
              <a:solidFill>
                <a:srgbClr val="000000"/>
              </a:solidFill>
              <a:latin typeface="Arial"/>
              <a:cs typeface="Arial"/>
            </a:rPr>
            <a:t>- Variação anualizada: </a:t>
          </a:r>
          <a:r>
            <a:rPr lang="pt-PT" sz="800" b="0" i="0" u="none" strike="noStrike" baseline="0">
              <a:solidFill>
                <a:srgbClr val="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endParaRPr lang="pt-PT" sz="800" b="0" i="0" u="none" strike="noStrike" baseline="0">
            <a:solidFill>
              <a:srgbClr val="000000"/>
            </a:solidFill>
            <a:latin typeface="Arial"/>
            <a:cs typeface="Arial"/>
          </a:endParaRPr>
        </a:p>
        <a:p>
          <a:pPr algn="just" rtl="0">
            <a:defRPr sz="1000"/>
          </a:pPr>
          <a:r>
            <a:rPr lang="pt-PT" sz="800" b="0" i="0" u="none" strike="noStrike" baseline="0">
              <a:solidFill>
                <a:srgbClr val="000000"/>
              </a:solidFill>
              <a:latin typeface="Arial"/>
              <a:cs typeface="Arial"/>
            </a:rPr>
            <a:t> </a:t>
          </a:r>
        </a:p>
      </xdr:txBody>
    </xdr:sp>
    <xdr:clientData/>
  </xdr:twoCellAnchor>
  <xdr:twoCellAnchor>
    <xdr:from>
      <xdr:col>1</xdr:col>
      <xdr:colOff>66675</xdr:colOff>
      <xdr:row>1</xdr:row>
      <xdr:rowOff>47626</xdr:rowOff>
    </xdr:from>
    <xdr:to>
      <xdr:col>15</xdr:col>
      <xdr:colOff>209550</xdr:colOff>
      <xdr:row>70</xdr:row>
      <xdr:rowOff>9526</xdr:rowOff>
    </xdr:to>
    <xdr:sp macro="" textlink="">
      <xdr:nvSpPr>
        <xdr:cNvPr id="1465402" name="Text Box 2"/>
        <xdr:cNvSpPr txBox="1">
          <a:spLocks noChangeArrowheads="1"/>
        </xdr:cNvSpPr>
      </xdr:nvSpPr>
      <xdr:spPr bwMode="auto">
        <a:xfrm>
          <a:off x="133350" y="219076"/>
          <a:ext cx="3305175" cy="9982200"/>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r>
            <a:rPr lang="pt-PT" sz="800" b="1" i="0" baseline="0">
              <a:latin typeface="Arial" pitchFamily="34" charset="0"/>
              <a:ea typeface="+mn-ea"/>
              <a:cs typeface="Arial" pitchFamily="34" charset="0"/>
            </a:rPr>
            <a:t>- desempregados </a:t>
          </a:r>
          <a:r>
            <a:rPr lang="pt-PT" sz="800" b="0" i="0" baseline="0">
              <a:latin typeface="Arial" pitchFamily="34" charset="0"/>
              <a:ea typeface="+mn-ea"/>
              <a:cs typeface="Arial" pitchFamily="34" charset="0"/>
            </a:rPr>
            <a:t>(desemprego registado): não têm um emprego e estão imediatamente disponíveis para trabalhar, dos quais: primeiro emprego (nunca trabalharam) e novo emprego (já trabalharam);</a:t>
          </a:r>
          <a:endParaRPr lang="pt-PT" sz="800">
            <a:latin typeface="Arial" pitchFamily="34" charset="0"/>
            <a:cs typeface="Arial" pitchFamily="34" charset="0"/>
          </a:endParaRPr>
        </a:p>
        <a:p>
          <a:pPr algn="just" rtl="0"/>
          <a:r>
            <a:rPr lang="pt-PT" sz="800" b="1" i="0" baseline="0">
              <a:latin typeface="Arial" pitchFamily="34" charset="0"/>
              <a:ea typeface="+mn-ea"/>
              <a:cs typeface="Arial" pitchFamily="34" charset="0"/>
            </a:rPr>
            <a:t>- indisponíveis temporariamente: </a:t>
          </a:r>
          <a:r>
            <a:rPr lang="pt-PT" sz="800" b="0" i="0" baseline="0">
              <a:latin typeface="Arial" pitchFamily="34" charset="0"/>
              <a:ea typeface="+mn-ea"/>
              <a:cs typeface="Arial" pitchFamily="34" charset="0"/>
            </a:rPr>
            <a:t>desempregados ou empregados que não reúnem condições imediatas para o trabalho por motivos de saúde.</a:t>
          </a:r>
          <a:endParaRPr lang="pt-PT" sz="800">
            <a:latin typeface="Arial" pitchFamily="34" charset="0"/>
            <a:cs typeface="Arial" pitchFamily="34" charset="0"/>
          </a:endParaRPr>
        </a:p>
        <a:p>
          <a:pPr algn="just" rtl="0" fontAlgn="base"/>
          <a:endParaRPr lang="pt-PT" sz="800" b="0" i="0" baseline="0">
            <a:latin typeface="Arial" pitchFamily="34" charset="0"/>
            <a:ea typeface="+mn-ea"/>
            <a:cs typeface="Arial" pitchFamily="34" charset="0"/>
          </a:endParaRPr>
        </a:p>
        <a:p>
          <a:pPr algn="just" rtl="0"/>
          <a:r>
            <a:rPr lang="pt-PT" sz="800" b="1" i="0" baseline="0">
              <a:latin typeface="Arial" pitchFamily="34" charset="0"/>
              <a:ea typeface="+mn-ea"/>
              <a:cs typeface="Arial" pitchFamily="34" charset="0"/>
            </a:rPr>
            <a:t>Pensão de invalidez:</a:t>
          </a:r>
          <a:r>
            <a:rPr lang="pt-PT" sz="800" b="0" i="0" baseline="0">
              <a:latin typeface="Arial" pitchFamily="34" charset="0"/>
              <a:ea typeface="+mn-ea"/>
              <a:cs typeface="Arial" pitchFamily="34" charset="0"/>
            </a:rPr>
            <a:t>  prestação pecuniária de pagamento mensal, destinada a proteger os beneficiários de Regime Geral da Segurança Social nas situações de incapacidade permanente para o trabalho.</a:t>
          </a:r>
        </a:p>
        <a:p>
          <a:pPr rtl="0"/>
          <a:endParaRPr lang="pt-PT" sz="800"/>
        </a:p>
        <a:p>
          <a:pPr algn="just" rtl="0">
            <a:defRPr sz="1000"/>
          </a:pPr>
          <a:r>
            <a:rPr lang="pt-PT" sz="800" b="1" i="0" u="none" strike="noStrike" baseline="0">
              <a:solidFill>
                <a:srgbClr val="000000"/>
              </a:solidFill>
              <a:latin typeface="Arial"/>
              <a:cs typeface="Arial"/>
            </a:rPr>
            <a:t>Pensão de sobrevivência:</a:t>
          </a:r>
          <a:r>
            <a:rPr lang="pt-PT" sz="800" b="0" i="0" u="none" strike="noStrike" baseline="0">
              <a:solidFill>
                <a:srgbClr val="000000"/>
              </a:solidFill>
              <a:latin typeface="Arial"/>
              <a:cs typeface="Arial"/>
            </a:rPr>
            <a:t> prestação pecuniária mensal, cujo montante é determinado em função da pensão de aposentação.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Pensão de velhice:</a:t>
          </a:r>
          <a:r>
            <a:rPr lang="pt-PT" sz="800" b="0" i="0" u="none" strike="noStrike" baseline="0">
              <a:solidFill>
                <a:srgbClr val="000000"/>
              </a:solidFill>
              <a:latin typeface="Arial"/>
              <a:cs typeface="Arial"/>
            </a:rPr>
            <a:t> 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Pensionista ativo:</a:t>
          </a:r>
          <a:r>
            <a:rPr lang="pt-PT" sz="800" b="0" i="0" u="none" strike="noStrike" baseline="0">
              <a:solidFill>
                <a:srgbClr val="000000"/>
              </a:solidFill>
              <a:latin typeface="Arial"/>
              <a:cs typeface="Arial"/>
            </a:rPr>
            <a:t> todos os pensionistas que à data de referência se encontravam a receberem um qualquer tipo de pensão.</a:t>
          </a: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Pessoal ao serviço: </a:t>
          </a:r>
          <a:r>
            <a:rPr lang="pt-PT" sz="800" b="0" i="0" u="none" strike="noStrike" baseline="0">
              <a:solidFill>
                <a:srgbClr val="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a:t>
          </a:r>
          <a:r>
            <a:rPr lang="pt-PT" sz="800">
              <a:latin typeface="Arial" pitchFamily="34" charset="0"/>
              <a:cs typeface="Arial" pitchFamily="34" charset="0"/>
            </a:rPr>
            <a:t>opulação com idade mínima de 15 anos que, no período de referência, constituía a mão de obra disponível para a produção de bens e serviços que entram no circuito económico (população empregada e desempregada). </a:t>
          </a: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População com emprego: </a:t>
          </a:r>
          <a:r>
            <a:rPr lang="pt-PT" sz="800" b="0" i="0" u="none" strike="noStrike" baseline="0">
              <a:solidFill>
                <a:srgbClr val="000000"/>
              </a:solidFill>
              <a:latin typeface="Arial"/>
              <a:cs typeface="Arial"/>
            </a:rPr>
            <a:t>Indivíduo com idade mínima de 15 anos que, no período de referência, se encontrava numa das seguintes situações: a) tinha efetuado trabalho de pelo menos uma hora, mediante pagamento de uma remuneração ou com vista a um benefício ou ganho familiar em dinheiro ou em géneros; b) tinha um emprego, não estava ao serviço, mas tinha uma ligação formal com o seu emprego; c) tinha uma empresa, mas não estava temporariamente ao trabalho por uma razão específica; d) estava em situação de pré-reforma, mas encontrava-se a trabalhar no período de referência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Prestação de rendimento social de inserção</a:t>
          </a:r>
          <a:r>
            <a:rPr lang="pt-PT" sz="800" b="0" i="0" u="none" strike="noStrike" baseline="0">
              <a:solidFill>
                <a:srgbClr val="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Remuneração mensal base: </a:t>
          </a:r>
          <a:r>
            <a:rPr lang="pt-PT" sz="800" b="0" i="0" u="none" strike="noStrike" baseline="0">
              <a:solidFill>
                <a:srgbClr val="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 Remuneração mensal ganho: remuneração base, prémios e subsídios  regulares e remuneração por trabalho suplementar.</a:t>
          </a:r>
        </a:p>
        <a:p>
          <a:pPr rtl="0" fontAlgn="base"/>
          <a:endParaRPr lang="pt-PT" sz="800" b="1" i="0" baseline="0">
            <a:latin typeface="Arial" pitchFamily="34" charset="0"/>
            <a:ea typeface="+mn-ea"/>
            <a:cs typeface="Arial" pitchFamily="34" charset="0"/>
          </a:endParaRPr>
        </a:p>
        <a:p>
          <a:pPr rtl="0" eaLnBrk="1" fontAlgn="auto" latinLnBrk="0" hangingPunct="1"/>
          <a:r>
            <a:rPr lang="pt-PT" sz="800" b="1" i="0" baseline="0">
              <a:latin typeface="Arial" pitchFamily="34" charset="0"/>
              <a:ea typeface="+mn-ea"/>
              <a:cs typeface="Arial" pitchFamily="34" charset="0"/>
            </a:rPr>
            <a:t>Rendimento social de inserção (RSI):</a:t>
          </a:r>
          <a:r>
            <a:rPr lang="pt-PT" sz="800" b="0" i="0" baseline="0">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latin typeface="Arial" pitchFamily="34" charset="0"/>
            <a:ea typeface="+mn-ea"/>
            <a:cs typeface="Arial" pitchFamily="34" charset="0"/>
          </a:endParaRPr>
        </a:p>
        <a:p>
          <a:pPr rtl="0" fontAlgn="base"/>
          <a:endParaRPr lang="pt-PT" sz="800" b="1" i="0" baseline="0">
            <a:latin typeface="Arial" pitchFamily="34" charset="0"/>
            <a:ea typeface="+mn-ea"/>
            <a:cs typeface="Arial" pitchFamily="34" charset="0"/>
          </a:endParaRPr>
        </a:p>
        <a:p>
          <a:pPr rtl="0"/>
          <a:r>
            <a:rPr lang="pt-PT" sz="800" b="1" i="0" baseline="0">
              <a:latin typeface="Arial" pitchFamily="34" charset="0"/>
              <a:ea typeface="+mn-ea"/>
              <a:cs typeface="Arial" pitchFamily="34" charset="0"/>
            </a:rPr>
            <a:t>Taxa de atividade: </a:t>
          </a:r>
          <a:r>
            <a:rPr lang="pt-PT" sz="800" b="0" i="0" baseline="0">
              <a:latin typeface="Arial" pitchFamily="34" charset="0"/>
              <a:ea typeface="+mn-ea"/>
              <a:cs typeface="Arial" pitchFamily="34" charset="0"/>
            </a:rPr>
            <a:t>relação entre a população ativa e a população total com 15 e mais anos de idade.</a:t>
          </a:r>
        </a:p>
        <a:p>
          <a:pPr rtl="0"/>
          <a:endParaRPr lang="pt-PT" sz="800">
            <a:latin typeface="Arial" pitchFamily="34" charset="0"/>
            <a:ea typeface="+mn-ea"/>
            <a:cs typeface="Arial" pitchFamily="34" charset="0"/>
          </a:endParaRPr>
        </a:p>
        <a:p>
          <a:pPr rtl="0"/>
          <a:r>
            <a:rPr lang="pt-PT" sz="800" b="1" i="0" baseline="0">
              <a:latin typeface="Arial" pitchFamily="34" charset="0"/>
              <a:ea typeface="+mn-ea"/>
              <a:cs typeface="Arial" pitchFamily="34" charset="0"/>
            </a:rPr>
            <a:t>Taxa de emprego:</a:t>
          </a:r>
          <a:r>
            <a:rPr lang="pt-PT" sz="800" b="0" i="0" baseline="0">
              <a:latin typeface="Arial" pitchFamily="34" charset="0"/>
              <a:ea typeface="+mn-ea"/>
              <a:cs typeface="Arial" pitchFamily="34" charset="0"/>
            </a:rPr>
            <a:t> número de pessoas com emprego expresso em percentagem do total da população no mesmo grupo etário.</a:t>
          </a:r>
          <a:endParaRPr lang="pt-PT" sz="800">
            <a:latin typeface="Arial" pitchFamily="34" charset="0"/>
            <a:cs typeface="Arial" pitchFamily="34" charset="0"/>
          </a:endParaRPr>
        </a:p>
        <a:p>
          <a:pPr rtl="0" fontAlgn="base"/>
          <a:endParaRPr lang="pt-PT" sz="800" b="0" i="0" baseline="0">
            <a:latin typeface="Arial" pitchFamily="34" charset="0"/>
            <a:ea typeface="+mn-ea"/>
            <a:cs typeface="Arial" pitchFamily="34" charset="0"/>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16" name="Grupo 15"/>
        <xdr:cNvGrpSpPr/>
      </xdr:nvGrpSpPr>
      <xdr:grpSpPr>
        <a:xfrm>
          <a:off x="6585857" y="0"/>
          <a:ext cx="655591" cy="176307"/>
          <a:chOff x="4797152" y="7020272"/>
          <a:chExt cx="612048" cy="180000"/>
        </a:xfrm>
      </xdr:grpSpPr>
      <xdr:sp macro="" textlink="">
        <xdr:nvSpPr>
          <xdr:cNvPr id="17" name="Rectângulo 16"/>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8" name="Rectângulo 17"/>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9" name="Rectângulo 18"/>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05790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05790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xdr:cNvGrpSpPr/>
      </xdr:nvGrpSpPr>
      <xdr:grpSpPr>
        <a:xfrm>
          <a:off x="66675" y="4737"/>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1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9.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sheetDataSet>
      <sheetData sheetId="0" refreshError="1"/>
      <sheetData sheetId="1" refreshError="1"/>
      <sheetData sheetId="2" refreshError="1">
        <row r="7">
          <cell r="E7">
            <v>4</v>
          </cell>
        </row>
      </sheetData>
      <sheetData sheetId="3" refreshError="1"/>
      <sheetData sheetId="4"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G_EME_INFOESTAT/1_boletim_2019/8_Agosto/be_p1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eresa Feliciano" refreshedDate="43705.50340277778" createdVersion="6" refreshedVersion="6" minRefreshableVersion="3" recordCount="7992">
  <cacheSource type="worksheet">
    <worksheetSource ref="A10:F8002" sheet="base" r:id="rId2"/>
  </cacheSource>
  <cacheFields count="6">
    <cacheField name="ANO" numFmtId="1">
      <sharedItems containsSemiMixedTypes="0" containsString="0" containsNumber="1" containsInteger="1" minValue="2010" maxValue="2017" count="8">
        <n v="2010"/>
        <n v="2011"/>
        <n v="2012"/>
        <n v="2013"/>
        <n v="2014"/>
        <n v="2015"/>
        <n v="2016"/>
        <n v="2017"/>
      </sharedItems>
    </cacheField>
    <cacheField name="Variável" numFmtId="0">
      <sharedItems count="3">
        <s v="Remuneração média mensal BASE"/>
        <s v="Remuneração média mensal GANHO"/>
        <s v="TCO considerados para o cálculo das remunerações"/>
      </sharedItems>
    </cacheField>
    <cacheField name="Concelho" numFmtId="0">
      <sharedItems count="333">
        <s v="1601 - Arcos de Valdevez"/>
        <s v="1602 - Caminha"/>
        <s v="1603 - Melgaço"/>
        <s v="1604 - Monção"/>
        <s v="1605 - Paredes de Coura"/>
        <s v="1606 - Ponte da Barca"/>
        <s v="1607 - Ponte de Lima"/>
        <s v="1608 - Valença"/>
        <s v="1609 - Viana do Castelo"/>
        <s v="1610 - Vila Nova de Cerveira"/>
        <s v="0301 - Amares"/>
        <s v="0302 - Barcelos"/>
        <s v="0303 - Braga"/>
        <s v="0306 - Esposende"/>
        <s v="0310 - Terras de Bouro"/>
        <s v="0313 - Vila Verde"/>
        <s v="0307 - Fafe"/>
        <s v="0308 - Guimarães"/>
        <s v="0309 - Póvoa de Lanhoso"/>
        <s v="0311 - Vieira do Minho"/>
        <s v="0312 - Vila Nova de Famalicão"/>
        <s v="0314 - Vizela"/>
        <s v="1314 - Santo Tirso"/>
        <s v="1318 - Trofa"/>
        <s v="0107 - Espinho"/>
        <s v="1304 - Gondomar"/>
        <s v="1306 - Maia"/>
        <s v="1308 - Matosinhos"/>
        <s v="1312 - Porto"/>
        <s v="1313 - Póvoa de Varzim"/>
        <s v="1315 - Valongo"/>
        <s v="1316 - Vila do Conde"/>
        <s v="1317 - Vila Nova de Gaia"/>
        <s v="0106 - Castelo de Paiva"/>
        <s v="0304 - Cabeceiras de Basto"/>
        <s v="0305 - Celorico de Basto"/>
        <s v="1301 - Amarante"/>
        <s v="1302 - Baião"/>
        <s v="1303 - Felgueiras"/>
        <s v="1305 - Lousada"/>
        <s v="1307 - Marco de Canaveses"/>
        <s v="1309 - Paços de Ferreira"/>
        <s v="1310 - Paredes"/>
        <s v="1311 - Penafiel"/>
        <s v="1705 - Mondim de Basto"/>
        <s v="1709 - Ribeira de Pena"/>
        <s v="1804 - Cinfães"/>
        <s v="1813 - Resende"/>
        <s v="0104 - Arouca"/>
        <s v="0109 - Santa Maria da Feira"/>
        <s v="0113 - Oliveira de Azeméis"/>
        <s v="0116 - São João da Madeira"/>
        <s v="0119 - Vale de Cambra"/>
        <s v="0403 - Carrazeda de Ansiães"/>
        <s v="0404 - Freixo de Espada à Cinta"/>
        <s v="0409 - Torre de Moncorvo"/>
        <s v="0410 - Vila Flor"/>
        <s v="0914 - Vila Nova de Foz Côa"/>
        <s v="1701 - Alijó"/>
        <s v="1704 - Mesão Frio"/>
        <s v="1708 - Peso da Régua"/>
        <s v="1710 - Sabrosa"/>
        <s v="1711 - Santa Marta de Penaguião"/>
        <s v="1714 - Vila Real"/>
        <s v="1801 - Armamar"/>
        <s v="1805 - Lamego"/>
        <s v="1807 - Moimenta da Beira"/>
        <s v="1812 - Penedono"/>
        <s v="1815 - São João da Pesqueira"/>
        <s v="1818 - Sernancelhe"/>
        <s v="1819 - Tabuaço"/>
        <s v="1820 - Tarouca"/>
        <s v="0401 - Alfândega da Fé"/>
        <s v="0402 - Bragança"/>
        <s v="0405 - Macedo de Cavaleiros"/>
        <s v="0406 - Miranda do Douro"/>
        <s v="0407 - Mirandela"/>
        <s v="0408 - Mogadouro"/>
        <s v="0411 - Vimioso"/>
        <s v="0412 - Vinhais"/>
        <s v="1702 - Boticas"/>
        <s v="1703 - Chaves"/>
        <s v="1706 - Montalegre"/>
        <s v="1707 - Murça"/>
        <s v="1712 - Valpaços"/>
        <s v="1713 - Vila Pouca de Aguiar"/>
        <s v="0801 - Albufeira"/>
        <s v="0802 - Alcoutim"/>
        <s v="0803 - Aljezur"/>
        <s v="0804 - Castro Marim"/>
        <s v="0805 - Faro"/>
        <s v="0806 - Lagoa"/>
        <s v="0807 - Lagos"/>
        <s v="0808 - Loulé"/>
        <s v="0809 - Monchique"/>
        <s v="0810 - Olhão"/>
        <s v="0811 - Portimão"/>
        <s v="0812 - São Brás de Alportel"/>
        <s v="0813 - Silves"/>
        <s v="0814 - Tavira"/>
        <s v="0815 - Vila do Bispo"/>
        <s v="0816 - Vila Real de Santo António"/>
        <s v="0501 - Belmonte"/>
        <s v="0503 - Covilhã"/>
        <s v="0504 - Fundão"/>
        <s v="1001 - Alcobaça"/>
        <s v="1005 - Bombarral"/>
        <s v="1006 - Caldas da Rainha"/>
        <s v="1011 - Nazaré"/>
        <s v="1012 - Óbidos"/>
        <s v="1014 - Peniche"/>
        <s v="1101 - Alenquer"/>
        <s v="1102 - Arruda dos Vinhos"/>
        <s v="1104 - Cadaval"/>
        <s v="1108 - Lourinhã"/>
        <s v="1112 - Sobral de Monte Agraço"/>
        <s v="1113 - Torres Vedras"/>
        <s v="1401 - Abrantes"/>
        <s v="1402 - Alcanena"/>
        <s v="1408 - Constância"/>
        <s v="1410 - Entroncamento"/>
        <s v="1411 - Ferreira do Zêzere"/>
        <s v="1417 - Sardoal"/>
        <s v="1418 - Tomar"/>
        <s v="1419 - Torres Novas"/>
        <s v="1420 - Vila Nova da Barquinha"/>
        <s v="1421 - Ourém"/>
        <s v="0101 - Águeda"/>
        <s v="0102 - Albergaria-a-Velha"/>
        <s v="0103 - Anadia"/>
        <s v="0105 - Aveiro"/>
        <s v="0108 - Estarreja"/>
        <s v="0110 - Ílhavo"/>
        <s v="0111 - Mealhada"/>
        <s v="0112 - Murtosa"/>
        <s v="0114 - Oliveira do Bairro"/>
        <s v="0115 - Ovar"/>
        <s v="0117 - Sever do Vouga"/>
        <s v="0118 - Vagos"/>
        <s v="0602 - Cantanhede"/>
        <s v="0603 - Coimbra"/>
        <s v="0604 - Condeixa-a-Nova"/>
        <s v="0605 - Figueira da Foz"/>
        <s v="0608 - Mira"/>
        <s v="0610 - Montemor-o-Velho"/>
        <s v="0613 - Penacova"/>
        <s v="0615 - Soure"/>
        <s v="1004 - Batalha"/>
        <s v="1009 - Leiria"/>
        <s v="1010 - Marinha Grande"/>
        <s v="1015 - Pombal"/>
        <s v="1016 - Porto de Mós"/>
        <s v="0601 - Arganil"/>
        <s v="0606 - Góis"/>
        <s v="0607 - Lousã"/>
        <s v="0609 - Miranda do Corvo"/>
        <s v="0611 - Oliveira do Hospital"/>
        <s v="0612 - Pampilhosa da Serra"/>
        <s v="0614 - Penela"/>
        <s v="0616 - Tábua"/>
        <s v="0617 - Vila Nova de Poiares"/>
        <s v="1002 - Alvaiázere"/>
        <s v="1003 - Ansião"/>
        <s v="1007 - Castanheira de Pêra"/>
        <s v="1008 - Figueiró dos Vinhos"/>
        <s v="1013 - Pedrógão Grande"/>
        <s v="0901 - Aguiar da Beira"/>
        <s v="1802 - Carregal do Sal"/>
        <s v="1803 - Castro Daire"/>
        <s v="1806 - Mangualde"/>
        <s v="1808 - Mortágua"/>
        <s v="1809 - Nelas"/>
        <s v="1810 - Oliveira de Frades"/>
        <s v="1811 - Penalva do Castelo"/>
        <s v="1814 - Santa Comba Dão"/>
        <s v="1816 - São Pedro do Sul"/>
        <s v="1817 - Sátão"/>
        <s v="1821 - Tondela"/>
        <s v="1822 - Vila Nova de Paiva"/>
        <s v="1823 - Viseu"/>
        <s v="1824 - Vouzela"/>
        <s v="0506 - Oleiros"/>
        <s v="0508 - Proença-a-Nova"/>
        <s v="0509 - Sertã"/>
        <s v="0510 - Vila de Rei"/>
        <s v="1413 - Mação"/>
        <s v="0905 - Fornos de Algodres"/>
        <s v="0906 - Gouveia"/>
        <s v="0912 - Seia"/>
        <s v="0902 - Almeida"/>
        <s v="0903 - Celorico da Beira"/>
        <s v="0904 - Figueira de Castelo Rodrigo"/>
        <s v="0907 - Guarda"/>
        <s v="0908 - Manteigas"/>
        <s v="0909 - Mêda"/>
        <s v="0910 - Pinhel"/>
        <s v="0911 - Sabugal"/>
        <s v="0913 - Trancoso"/>
        <s v="0502 - Castelo Branco"/>
        <s v="0505 - Idanha-a-Nova"/>
        <s v="0507 - Penamacor"/>
        <s v="0511 - Vila Velha de Ródão"/>
        <s v="1105 - Cascais"/>
        <s v="1106 - Lisboa"/>
        <s v="1107 - Loures"/>
        <s v="1109 - Mafra"/>
        <s v="1110 - Oeiras"/>
        <s v="1111 - Sintra"/>
        <s v="1114 - Vila Franca de Xira"/>
        <s v="1115 - Amadora"/>
        <s v="1116 - Odivelas"/>
        <s v="1502 - Alcochete"/>
        <s v="1503 - Almada"/>
        <s v="1504 - Barreiro"/>
        <s v="1506 - Moita"/>
        <s v="1507 - Montijo"/>
        <s v="1508 - Palmela"/>
        <s v="1510 - Seixal"/>
        <s v="1511 - Sesimbra"/>
        <s v="1512 - Setúbal"/>
        <s v="0211 - Odemira"/>
        <s v="1501 - Alcácer do Sal"/>
        <s v="1505 - Grândola"/>
        <s v="1509 - Santiago do Cacém"/>
        <s v="1513 - Sines"/>
        <s v="0707 - Mora"/>
        <s v="1201 - Alter do Chão"/>
        <s v="1202 - Arronches"/>
        <s v="1203 - Avis"/>
        <s v="1204 - Campo Maior"/>
        <s v="1205 - Castelo de Vide"/>
        <s v="1206 - Crato"/>
        <s v="1207 - Elvas"/>
        <s v="1208 - Fronteira"/>
        <s v="1209 - Gavião"/>
        <s v="1210 - Marvão"/>
        <s v="1211 - Monforte"/>
        <s v="1212 - Nisa"/>
        <s v="1213 - Ponte de Sor"/>
        <s v="1214 - Portalegre"/>
        <s v="0701 - Alandroal"/>
        <s v="0702 - Arraiolos"/>
        <s v="0703 - Borba"/>
        <s v="0704 - Estremoz"/>
        <s v="0705 - Évora"/>
        <s v="0706 - Montemor-o-Novo"/>
        <s v="0708 - Mourão"/>
        <s v="0709 - Portel"/>
        <s v="0710 - Redondo"/>
        <s v="0711 - Reguengos de Monsaraz"/>
        <s v="0712 - Vendas Novas"/>
        <s v="0713 - Viana do Alentejo"/>
        <s v="0714 - Vila Viçosa"/>
        <s v="1215 - Sousel"/>
        <s v="0201 - Aljustrel"/>
        <s v="0202 - Almodôvar"/>
        <s v="0203 - Alvito"/>
        <s v="0204 - Barrancos"/>
        <s v="0205 - Beja"/>
        <s v="0206 - Castro Verde"/>
        <s v="0207 - Cuba"/>
        <s v="0208 - Ferreira do Alentejo"/>
        <s v="0209 - Mértola"/>
        <s v="0210 - Moura"/>
        <s v="0212 - Ourique"/>
        <s v="0213 - Serpa"/>
        <s v="0214 - Vidigueira"/>
        <s v="1103 - Azambuja"/>
        <s v="1403 - Almeirim"/>
        <s v="1404 - Alpiarça"/>
        <s v="1405 - Benavente"/>
        <s v="1406 - Cartaxo"/>
        <s v="1407 - Chamusca"/>
        <s v="1409 - Coruche"/>
        <s v="1412 - Golegã"/>
        <s v="1414 - Rio Maior"/>
        <s v="1415 - Salvaterra de Magos"/>
        <s v="1416 - Santarém"/>
        <s v=" TOTAL do distrito 01 - AVEIRO"/>
        <s v=" TOTAL do distrito 02 - BEJA"/>
        <s v=" TOTAL do distrito 03 - BRAGA"/>
        <s v=" TOTAL do distrito 04 - BRAGANÇA"/>
        <s v=" TOTAL do distrito 05 - CASTELO BRANCO"/>
        <s v=" TOTAL do distrito 06 - COIMBRA"/>
        <s v=" TOTAL do distrito 07 - ÉVORA"/>
        <s v=" TOTAL do distrito 08 - FARO"/>
        <s v=" TOTAL do distrito 09 - GUARDA"/>
        <s v=" TOTAL do distrito 10 - LEIRIA"/>
        <s v=" TOTAL do distrito 11 - LISBOA"/>
        <s v=" TOTAL do distrito 12 - PORTALEGRE"/>
        <s v=" TOTAL do distrito 13 - PORTO"/>
        <s v=" TOTAL do distrito 14 - SANTARÉM"/>
        <s v=" TOTAL do distrito 15 - SETÚBAL"/>
        <s v=" TOTAL do distrito 16 - VIANA DO CASTELO"/>
        <s v=" TOTAL do distrito 17 - VILA REAL"/>
        <s v=" TOTAL do distrito 18 - VISEU"/>
        <s v=" CONTINENTE"/>
        <s v="01 - AVEIRO"/>
        <s v="02 - BEJA"/>
        <s v="03 - BRAGA"/>
        <s v="04 - BRAGANÇA"/>
        <s v="05 - CASTELO BRANCO"/>
        <s v="06 - COIMBRA"/>
        <s v="07 - ÉVORA"/>
        <s v="08 - FARO"/>
        <s v="09 - GUARDA"/>
        <s v="10 - LEIRIA"/>
        <s v="11 - LISBOA"/>
        <s v="12 - PORTALEGRE"/>
        <s v="13 - PORTO"/>
        <s v="14 - SANTARÉM"/>
        <s v="15 - SETÚBAL"/>
        <s v="16 - VIANA DO CASTELO"/>
        <s v="17 - VILA REAL"/>
        <s v="18 - VISEU"/>
        <s v=" TOTAL do distrito de PORTALEGRE" u="1"/>
        <s v=" TOTAL do distrito de PORTO" u="1"/>
        <s v=" TOTAL do distrito de VIANA DO CASTELO" u="1"/>
        <s v=" TOTAL do distrito de COIMBRA" u="1"/>
        <s v=" TOTAL do distrito de LEIRIA" u="1"/>
        <s v=" TOTAL do distrito de VILA REAL" u="1"/>
        <s v=" TOTAL do distrito de BRAGANÇA" u="1"/>
        <s v=" TOTAL do distrito de BEJA" u="1"/>
        <s v=" TOTAL do distrito de BRAGA" u="1"/>
        <s v=" TOTAL do distrito de CASTELO BRANCO" u="1"/>
        <s v=" TOTAL do distrito de VISEU" u="1"/>
        <s v=" TOTAL do distrito de ÉVORA" u="1"/>
        <s v=" TOTAL do distrito de FARO" u="1"/>
        <s v=" TOTAL do distrito de SETÚBAL" u="1"/>
        <s v=" TOTAL do distrito de SANTARÉM" u="1"/>
        <s v=" TOTAL do distrito de AVEIRO" u="1"/>
        <s v=" TOTAL do distrito de GUARDA" u="1"/>
        <s v=" TOTAL do distrito de LISBOA" u="1"/>
      </sharedItems>
    </cacheField>
    <cacheField name="valor" numFmtId="1">
      <sharedItems containsSemiMixedTypes="0" containsString="0" containsNumber="1" minValue="178" maxValue="2131943"/>
    </cacheField>
    <cacheField name="Distrito" numFmtId="0">
      <sharedItems count="37">
        <s v="16 - VIANA DO CASTELO"/>
        <s v="03 - BRAGA"/>
        <s v="13 - PORTO"/>
        <s v="01 - AVEIRO"/>
        <s v="17 - VILA REAL"/>
        <s v="18 - VISEU"/>
        <s v="04 - BRAGANÇA"/>
        <s v="09 - GUARDA"/>
        <s v="08 - FARO"/>
        <s v="05 - CASTELO BRANCO"/>
        <s v="10 - LEIRIA"/>
        <s v="11 - LISBOA"/>
        <s v="14 - SANTARÉM"/>
        <s v="06 - COIMBRA"/>
        <s v="15 - SETÚBAL"/>
        <s v="02 - BEJA"/>
        <s v="07 - ÉVORA"/>
        <s v="12 - PORTALEGRE"/>
        <s v=" Todos os Distritos"/>
        <s v="FARO" u="1"/>
        <s v="BRAGANÇA" u="1"/>
        <s v="VILA REAL" u="1"/>
        <s v="GUARDA" u="1"/>
        <s v="BRAGA" u="1"/>
        <s v="SANTARÉM" u="1"/>
        <s v="LEIRIA" u="1"/>
        <s v="BEJA" u="1"/>
        <s v="LISBOA" u="1"/>
        <s v="PORTALEGRE" u="1"/>
        <s v="AVEIRO" u="1"/>
        <s v="SETÚBAL" u="1"/>
        <s v="VISEU" u="1"/>
        <s v="PORTO" u="1"/>
        <s v="ÉVORA" u="1"/>
        <s v="VIANA DO CASTELO" u="1"/>
        <s v="COIMBRA" u="1"/>
        <s v="CASTELO BRANCO" u="1"/>
      </sharedItems>
    </cacheField>
    <cacheField name="CodDT" numFmtId="0">
      <sharedItems/>
    </cacheField>
  </cacheFields>
  <extLst>
    <ext xmlns:x14="http://schemas.microsoft.com/office/spreadsheetml/2009/9/main" uri="{725AE2AE-9491-48be-B2B4-4EB974FC3084}">
      <x14:pivotCacheDefinition pivotCacheId="8"/>
    </ext>
  </extLst>
</pivotCacheDefinition>
</file>

<file path=xl/pivotCache/pivotCacheRecords1.xml><?xml version="1.0" encoding="utf-8"?>
<pivotCacheRecords xmlns="http://schemas.openxmlformats.org/spreadsheetml/2006/main" xmlns:r="http://schemas.openxmlformats.org/officeDocument/2006/relationships" count="7992">
  <r>
    <x v="0"/>
    <x v="0"/>
    <x v="0"/>
    <n v="645.18414455307311"/>
    <x v="0"/>
    <s v="16"/>
  </r>
  <r>
    <x v="0"/>
    <x v="0"/>
    <x v="1"/>
    <n v="772.62906150341701"/>
    <x v="0"/>
    <s v="16"/>
  </r>
  <r>
    <x v="0"/>
    <x v="0"/>
    <x v="2"/>
    <n v="651.74006250000002"/>
    <x v="0"/>
    <s v="16"/>
  </r>
  <r>
    <x v="0"/>
    <x v="0"/>
    <x v="3"/>
    <n v="648.43214110929898"/>
    <x v="0"/>
    <s v="16"/>
  </r>
  <r>
    <x v="0"/>
    <x v="0"/>
    <x v="4"/>
    <n v="623.85237695078001"/>
    <x v="0"/>
    <s v="16"/>
  </r>
  <r>
    <x v="0"/>
    <x v="0"/>
    <x v="5"/>
    <n v="673.84859235150509"/>
    <x v="0"/>
    <s v="16"/>
  </r>
  <r>
    <x v="0"/>
    <x v="0"/>
    <x v="6"/>
    <n v="638.74656605053406"/>
    <x v="0"/>
    <s v="16"/>
  </r>
  <r>
    <x v="0"/>
    <x v="0"/>
    <x v="7"/>
    <n v="681.42483691880602"/>
    <x v="0"/>
    <s v="16"/>
  </r>
  <r>
    <x v="0"/>
    <x v="0"/>
    <x v="8"/>
    <n v="752.87146227544895"/>
    <x v="0"/>
    <s v="16"/>
  </r>
  <r>
    <x v="0"/>
    <x v="0"/>
    <x v="9"/>
    <n v="760.58734424920101"/>
    <x v="0"/>
    <s v="16"/>
  </r>
  <r>
    <x v="0"/>
    <x v="0"/>
    <x v="10"/>
    <n v="699.56925098039198"/>
    <x v="1"/>
    <s v="03"/>
  </r>
  <r>
    <x v="0"/>
    <x v="0"/>
    <x v="11"/>
    <n v="665.76930301399409"/>
    <x v="1"/>
    <s v="03"/>
  </r>
  <r>
    <x v="0"/>
    <x v="0"/>
    <x v="12"/>
    <n v="813.03041087989698"/>
    <x v="1"/>
    <s v="03"/>
  </r>
  <r>
    <x v="0"/>
    <x v="0"/>
    <x v="13"/>
    <n v="669.65413372376815"/>
    <x v="1"/>
    <s v="03"/>
  </r>
  <r>
    <x v="0"/>
    <x v="0"/>
    <x v="14"/>
    <n v="681.9259133489461"/>
    <x v="1"/>
    <s v="03"/>
  </r>
  <r>
    <x v="0"/>
    <x v="0"/>
    <x v="15"/>
    <n v="647.93437099546804"/>
    <x v="1"/>
    <s v="03"/>
  </r>
  <r>
    <x v="0"/>
    <x v="0"/>
    <x v="16"/>
    <n v="609.81347912758008"/>
    <x v="1"/>
    <s v="03"/>
  </r>
  <r>
    <x v="0"/>
    <x v="0"/>
    <x v="17"/>
    <n v="695.00858715248103"/>
    <x v="1"/>
    <s v="03"/>
  </r>
  <r>
    <x v="0"/>
    <x v="0"/>
    <x v="18"/>
    <n v="634.50589383070303"/>
    <x v="1"/>
    <s v="03"/>
  </r>
  <r>
    <x v="0"/>
    <x v="0"/>
    <x v="19"/>
    <n v="645.50561643835613"/>
    <x v="1"/>
    <s v="03"/>
  </r>
  <r>
    <x v="0"/>
    <x v="0"/>
    <x v="20"/>
    <n v="753.25853680327407"/>
    <x v="1"/>
    <s v="03"/>
  </r>
  <r>
    <x v="0"/>
    <x v="0"/>
    <x v="21"/>
    <n v="601.73076496674105"/>
    <x v="1"/>
    <s v="03"/>
  </r>
  <r>
    <x v="0"/>
    <x v="0"/>
    <x v="22"/>
    <n v="713.254079867987"/>
    <x v="2"/>
    <s v="13"/>
  </r>
  <r>
    <x v="0"/>
    <x v="0"/>
    <x v="23"/>
    <n v="818.31615857406302"/>
    <x v="2"/>
    <s v="13"/>
  </r>
  <r>
    <x v="0"/>
    <x v="0"/>
    <x v="24"/>
    <n v="735.6506051808841"/>
    <x v="3"/>
    <s v="01"/>
  </r>
  <r>
    <x v="0"/>
    <x v="0"/>
    <x v="25"/>
    <n v="737.725061772392"/>
    <x v="2"/>
    <s v="13"/>
  </r>
  <r>
    <x v="0"/>
    <x v="0"/>
    <x v="26"/>
    <n v="945.50576438427504"/>
    <x v="2"/>
    <s v="13"/>
  </r>
  <r>
    <x v="0"/>
    <x v="0"/>
    <x v="27"/>
    <n v="931.37656710257613"/>
    <x v="2"/>
    <s v="13"/>
  </r>
  <r>
    <x v="0"/>
    <x v="0"/>
    <x v="28"/>
    <n v="1050.3728454899799"/>
    <x v="2"/>
    <s v="13"/>
  </r>
  <r>
    <x v="0"/>
    <x v="0"/>
    <x v="29"/>
    <n v="731.124640219105"/>
    <x v="2"/>
    <s v="13"/>
  </r>
  <r>
    <x v="0"/>
    <x v="0"/>
    <x v="30"/>
    <n v="753.27301322313997"/>
    <x v="2"/>
    <s v="13"/>
  </r>
  <r>
    <x v="0"/>
    <x v="0"/>
    <x v="31"/>
    <n v="813.61325911527399"/>
    <x v="2"/>
    <s v="13"/>
  </r>
  <r>
    <x v="0"/>
    <x v="0"/>
    <x v="32"/>
    <n v="872.50044463352901"/>
    <x v="2"/>
    <s v="13"/>
  </r>
  <r>
    <x v="0"/>
    <x v="0"/>
    <x v="33"/>
    <n v="635.73906222222206"/>
    <x v="3"/>
    <s v="01"/>
  </r>
  <r>
    <x v="0"/>
    <x v="0"/>
    <x v="34"/>
    <n v="615.94360271437404"/>
    <x v="1"/>
    <s v="03"/>
  </r>
  <r>
    <x v="0"/>
    <x v="0"/>
    <x v="35"/>
    <n v="620.11065161290298"/>
    <x v="1"/>
    <s v="03"/>
  </r>
  <r>
    <x v="0"/>
    <x v="0"/>
    <x v="36"/>
    <n v="719.71917397020206"/>
    <x v="2"/>
    <s v="13"/>
  </r>
  <r>
    <x v="0"/>
    <x v="0"/>
    <x v="37"/>
    <n v="644.06143369175606"/>
    <x v="2"/>
    <s v="13"/>
  </r>
  <r>
    <x v="0"/>
    <x v="0"/>
    <x v="38"/>
    <n v="607.33182275418608"/>
    <x v="2"/>
    <s v="13"/>
  </r>
  <r>
    <x v="0"/>
    <x v="0"/>
    <x v="39"/>
    <n v="595.60688919319909"/>
    <x v="2"/>
    <s v="13"/>
  </r>
  <r>
    <x v="0"/>
    <x v="0"/>
    <x v="40"/>
    <n v="642.61315713599208"/>
    <x v="2"/>
    <s v="13"/>
  </r>
  <r>
    <x v="0"/>
    <x v="0"/>
    <x v="41"/>
    <n v="600.57394348056698"/>
    <x v="2"/>
    <s v="13"/>
  </r>
  <r>
    <x v="0"/>
    <x v="0"/>
    <x v="42"/>
    <n v="670.09613337069197"/>
    <x v="2"/>
    <s v="13"/>
  </r>
  <r>
    <x v="0"/>
    <x v="0"/>
    <x v="43"/>
    <n v="691.96488134551907"/>
    <x v="2"/>
    <s v="13"/>
  </r>
  <r>
    <x v="0"/>
    <x v="0"/>
    <x v="44"/>
    <n v="595.52610322580608"/>
    <x v="4"/>
    <s v="17"/>
  </r>
  <r>
    <x v="0"/>
    <x v="0"/>
    <x v="45"/>
    <n v="697.58010101010098"/>
    <x v="4"/>
    <s v="17"/>
  </r>
  <r>
    <x v="0"/>
    <x v="0"/>
    <x v="46"/>
    <n v="617.2149099451841"/>
    <x v="5"/>
    <s v="18"/>
  </r>
  <r>
    <x v="0"/>
    <x v="0"/>
    <x v="47"/>
    <n v="643.22862411347501"/>
    <x v="5"/>
    <s v="18"/>
  </r>
  <r>
    <x v="0"/>
    <x v="0"/>
    <x v="48"/>
    <n v="634.67504840940512"/>
    <x v="3"/>
    <s v="01"/>
  </r>
  <r>
    <x v="0"/>
    <x v="0"/>
    <x v="49"/>
    <n v="788.47502458601502"/>
    <x v="3"/>
    <s v="01"/>
  </r>
  <r>
    <x v="0"/>
    <x v="0"/>
    <x v="50"/>
    <n v="782.66356331393695"/>
    <x v="3"/>
    <s v="01"/>
  </r>
  <r>
    <x v="0"/>
    <x v="0"/>
    <x v="51"/>
    <n v="753.60408795749709"/>
    <x v="3"/>
    <s v="01"/>
  </r>
  <r>
    <x v="0"/>
    <x v="0"/>
    <x v="52"/>
    <n v="837.38467514609806"/>
    <x v="3"/>
    <s v="01"/>
  </r>
  <r>
    <x v="0"/>
    <x v="0"/>
    <x v="53"/>
    <n v="641.24362976406496"/>
    <x v="6"/>
    <s v="04"/>
  </r>
  <r>
    <x v="0"/>
    <x v="0"/>
    <x v="54"/>
    <n v="625.40564593301406"/>
    <x v="6"/>
    <s v="04"/>
  </r>
  <r>
    <x v="0"/>
    <x v="0"/>
    <x v="55"/>
    <n v="873.51105675146812"/>
    <x v="6"/>
    <s v="04"/>
  </r>
  <r>
    <x v="0"/>
    <x v="0"/>
    <x v="56"/>
    <n v="668.91491071428607"/>
    <x v="6"/>
    <s v="04"/>
  </r>
  <r>
    <x v="0"/>
    <x v="0"/>
    <x v="57"/>
    <n v="701.94840616966599"/>
    <x v="7"/>
    <s v="09"/>
  </r>
  <r>
    <x v="0"/>
    <x v="0"/>
    <x v="58"/>
    <n v="728.97370292887001"/>
    <x v="4"/>
    <s v="17"/>
  </r>
  <r>
    <x v="0"/>
    <x v="0"/>
    <x v="59"/>
    <n v="632.48868715083802"/>
    <x v="4"/>
    <s v="17"/>
  </r>
  <r>
    <x v="0"/>
    <x v="0"/>
    <x v="60"/>
    <n v="740.81702679343095"/>
    <x v="4"/>
    <s v="17"/>
  </r>
  <r>
    <x v="0"/>
    <x v="0"/>
    <x v="61"/>
    <n v="839.62643923240898"/>
    <x v="4"/>
    <s v="17"/>
  </r>
  <r>
    <x v="0"/>
    <x v="0"/>
    <x v="62"/>
    <n v="639.49150300601207"/>
    <x v="4"/>
    <s v="17"/>
  </r>
  <r>
    <x v="0"/>
    <x v="0"/>
    <x v="63"/>
    <n v="748.046669077758"/>
    <x v="4"/>
    <s v="17"/>
  </r>
  <r>
    <x v="0"/>
    <x v="0"/>
    <x v="64"/>
    <n v="627.81129909365598"/>
    <x v="5"/>
    <s v="18"/>
  </r>
  <r>
    <x v="0"/>
    <x v="0"/>
    <x v="65"/>
    <n v="688.8911133486771"/>
    <x v="5"/>
    <s v="18"/>
  </r>
  <r>
    <x v="0"/>
    <x v="0"/>
    <x v="66"/>
    <n v="641.90025597269607"/>
    <x v="5"/>
    <s v="18"/>
  </r>
  <r>
    <x v="0"/>
    <x v="0"/>
    <x v="67"/>
    <n v="654.44028571428601"/>
    <x v="5"/>
    <s v="18"/>
  </r>
  <r>
    <x v="0"/>
    <x v="0"/>
    <x v="68"/>
    <n v="687.588205128205"/>
    <x v="5"/>
    <s v="18"/>
  </r>
  <r>
    <x v="0"/>
    <x v="0"/>
    <x v="69"/>
    <n v="606.31645502645506"/>
    <x v="5"/>
    <s v="18"/>
  </r>
  <r>
    <x v="0"/>
    <x v="0"/>
    <x v="70"/>
    <n v="702.95159203980108"/>
    <x v="5"/>
    <s v="18"/>
  </r>
  <r>
    <x v="0"/>
    <x v="0"/>
    <x v="71"/>
    <n v="644.37248530646514"/>
    <x v="5"/>
    <s v="18"/>
  </r>
  <r>
    <x v="0"/>
    <x v="0"/>
    <x v="72"/>
    <n v="656.46892070484614"/>
    <x v="6"/>
    <s v="04"/>
  </r>
  <r>
    <x v="0"/>
    <x v="0"/>
    <x v="73"/>
    <n v="706.29902720688995"/>
    <x v="6"/>
    <s v="04"/>
  </r>
  <r>
    <x v="0"/>
    <x v="0"/>
    <x v="74"/>
    <n v="673.66750615763499"/>
    <x v="6"/>
    <s v="04"/>
  </r>
  <r>
    <x v="0"/>
    <x v="0"/>
    <x v="75"/>
    <n v="673.03630487804901"/>
    <x v="6"/>
    <s v="04"/>
  </r>
  <r>
    <x v="0"/>
    <x v="0"/>
    <x v="76"/>
    <n v="694.39299074074108"/>
    <x v="6"/>
    <s v="04"/>
  </r>
  <r>
    <x v="0"/>
    <x v="0"/>
    <x v="77"/>
    <n v="667.14662275449109"/>
    <x v="6"/>
    <s v="04"/>
  </r>
  <r>
    <x v="0"/>
    <x v="0"/>
    <x v="78"/>
    <n v="591.55767908309497"/>
    <x v="6"/>
    <s v="04"/>
  </r>
  <r>
    <x v="0"/>
    <x v="0"/>
    <x v="79"/>
    <n v="605.94938271604894"/>
    <x v="6"/>
    <s v="04"/>
  </r>
  <r>
    <x v="0"/>
    <x v="0"/>
    <x v="80"/>
    <n v="616.96858394160608"/>
    <x v="4"/>
    <s v="17"/>
  </r>
  <r>
    <x v="0"/>
    <x v="0"/>
    <x v="81"/>
    <n v="703.86471726470006"/>
    <x v="4"/>
    <s v="17"/>
  </r>
  <r>
    <x v="0"/>
    <x v="0"/>
    <x v="82"/>
    <n v="644.88259852216709"/>
    <x v="4"/>
    <s v="17"/>
  </r>
  <r>
    <x v="0"/>
    <x v="0"/>
    <x v="83"/>
    <n v="648.34860735009704"/>
    <x v="4"/>
    <s v="17"/>
  </r>
  <r>
    <x v="0"/>
    <x v="0"/>
    <x v="84"/>
    <n v="631.61760563380301"/>
    <x v="4"/>
    <s v="17"/>
  </r>
  <r>
    <x v="0"/>
    <x v="0"/>
    <x v="85"/>
    <n v="644.07725643024207"/>
    <x v="4"/>
    <s v="17"/>
  </r>
  <r>
    <x v="0"/>
    <x v="0"/>
    <x v="86"/>
    <n v="766.97708547184004"/>
    <x v="8"/>
    <s v="08"/>
  </r>
  <r>
    <x v="0"/>
    <x v="0"/>
    <x v="87"/>
    <n v="651.49906896551704"/>
    <x v="8"/>
    <s v="08"/>
  </r>
  <r>
    <x v="0"/>
    <x v="0"/>
    <x v="88"/>
    <n v="632.50077625570805"/>
    <x v="8"/>
    <s v="08"/>
  </r>
  <r>
    <x v="0"/>
    <x v="0"/>
    <x v="89"/>
    <n v="694.11576271186402"/>
    <x v="8"/>
    <s v="08"/>
  </r>
  <r>
    <x v="0"/>
    <x v="0"/>
    <x v="90"/>
    <n v="864.07458245700911"/>
    <x v="8"/>
    <s v="08"/>
  </r>
  <r>
    <x v="0"/>
    <x v="0"/>
    <x v="91"/>
    <n v="829.01240722560408"/>
    <x v="8"/>
    <s v="08"/>
  </r>
  <r>
    <x v="0"/>
    <x v="0"/>
    <x v="92"/>
    <n v="743.86960718829494"/>
    <x v="8"/>
    <s v="08"/>
  </r>
  <r>
    <x v="0"/>
    <x v="0"/>
    <x v="93"/>
    <n v="813.43310451091907"/>
    <x v="8"/>
    <s v="08"/>
  </r>
  <r>
    <x v="0"/>
    <x v="0"/>
    <x v="94"/>
    <n v="686.60865056818204"/>
    <x v="8"/>
    <s v="08"/>
  </r>
  <r>
    <x v="0"/>
    <x v="0"/>
    <x v="95"/>
    <n v="733.53640877367911"/>
    <x v="8"/>
    <s v="08"/>
  </r>
  <r>
    <x v="0"/>
    <x v="0"/>
    <x v="96"/>
    <n v="789.9847793872791"/>
    <x v="8"/>
    <s v="08"/>
  </r>
  <r>
    <x v="0"/>
    <x v="0"/>
    <x v="97"/>
    <n v="776.24746148202507"/>
    <x v="8"/>
    <s v="08"/>
  </r>
  <r>
    <x v="0"/>
    <x v="0"/>
    <x v="98"/>
    <n v="751.36841801878711"/>
    <x v="8"/>
    <s v="08"/>
  </r>
  <r>
    <x v="0"/>
    <x v="0"/>
    <x v="99"/>
    <n v="711.12640189242995"/>
    <x v="8"/>
    <s v="08"/>
  </r>
  <r>
    <x v="0"/>
    <x v="0"/>
    <x v="100"/>
    <n v="773.81913718723001"/>
    <x v="8"/>
    <s v="08"/>
  </r>
  <r>
    <x v="0"/>
    <x v="0"/>
    <x v="101"/>
    <n v="746.84764126340212"/>
    <x v="8"/>
    <s v="08"/>
  </r>
  <r>
    <x v="0"/>
    <x v="0"/>
    <x v="102"/>
    <n v="697.51672131147507"/>
    <x v="9"/>
    <s v="05"/>
  </r>
  <r>
    <x v="0"/>
    <x v="0"/>
    <x v="103"/>
    <n v="711.51497073284906"/>
    <x v="9"/>
    <s v="05"/>
  </r>
  <r>
    <x v="0"/>
    <x v="0"/>
    <x v="104"/>
    <n v="673.05909453176912"/>
    <x v="9"/>
    <s v="05"/>
  </r>
  <r>
    <x v="0"/>
    <x v="0"/>
    <x v="105"/>
    <n v="733.97544417767108"/>
    <x v="10"/>
    <s v="10"/>
  </r>
  <r>
    <x v="0"/>
    <x v="0"/>
    <x v="106"/>
    <n v="696.28811483253605"/>
    <x v="10"/>
    <s v="10"/>
  </r>
  <r>
    <x v="0"/>
    <x v="0"/>
    <x v="107"/>
    <n v="752.10318123938907"/>
    <x v="10"/>
    <s v="10"/>
  </r>
  <r>
    <x v="0"/>
    <x v="0"/>
    <x v="108"/>
    <n v="718.83159607668301"/>
    <x v="10"/>
    <s v="10"/>
  </r>
  <r>
    <x v="0"/>
    <x v="0"/>
    <x v="109"/>
    <n v="796.45531110207412"/>
    <x v="10"/>
    <s v="10"/>
  </r>
  <r>
    <x v="0"/>
    <x v="0"/>
    <x v="110"/>
    <n v="735.11174680603904"/>
    <x v="10"/>
    <s v="10"/>
  </r>
  <r>
    <x v="0"/>
    <x v="0"/>
    <x v="111"/>
    <n v="853.74080032918403"/>
    <x v="11"/>
    <s v="11"/>
  </r>
  <r>
    <x v="0"/>
    <x v="0"/>
    <x v="112"/>
    <n v="840.82265563435806"/>
    <x v="11"/>
    <s v="11"/>
  </r>
  <r>
    <x v="0"/>
    <x v="0"/>
    <x v="113"/>
    <n v="724.22171658986213"/>
    <x v="11"/>
    <s v="11"/>
  </r>
  <r>
    <x v="0"/>
    <x v="0"/>
    <x v="114"/>
    <n v="687.54208506224109"/>
    <x v="11"/>
    <s v="11"/>
  </r>
  <r>
    <x v="0"/>
    <x v="0"/>
    <x v="115"/>
    <n v="679.91323344947705"/>
    <x v="11"/>
    <s v="11"/>
  </r>
  <r>
    <x v="0"/>
    <x v="0"/>
    <x v="116"/>
    <n v="764.47176611279008"/>
    <x v="11"/>
    <s v="11"/>
  </r>
  <r>
    <x v="0"/>
    <x v="0"/>
    <x v="117"/>
    <n v="788.56408921330114"/>
    <x v="12"/>
    <s v="14"/>
  </r>
  <r>
    <x v="0"/>
    <x v="0"/>
    <x v="118"/>
    <n v="797.79339753466911"/>
    <x v="12"/>
    <s v="14"/>
  </r>
  <r>
    <x v="0"/>
    <x v="0"/>
    <x v="119"/>
    <n v="902.54156250000005"/>
    <x v="12"/>
    <s v="14"/>
  </r>
  <r>
    <x v="0"/>
    <x v="0"/>
    <x v="120"/>
    <n v="840.10911917098406"/>
    <x v="12"/>
    <s v="14"/>
  </r>
  <r>
    <x v="0"/>
    <x v="0"/>
    <x v="121"/>
    <n v="631.3090656736631"/>
    <x v="12"/>
    <s v="14"/>
  </r>
  <r>
    <x v="0"/>
    <x v="0"/>
    <x v="122"/>
    <n v="629.23750566893409"/>
    <x v="12"/>
    <s v="14"/>
  </r>
  <r>
    <x v="0"/>
    <x v="0"/>
    <x v="123"/>
    <n v="739.73645833333296"/>
    <x v="12"/>
    <s v="14"/>
  </r>
  <r>
    <x v="0"/>
    <x v="0"/>
    <x v="124"/>
    <n v="790.76062416821912"/>
    <x v="12"/>
    <s v="14"/>
  </r>
  <r>
    <x v="0"/>
    <x v="0"/>
    <x v="125"/>
    <n v="683.25871743487005"/>
    <x v="12"/>
    <s v="14"/>
  </r>
  <r>
    <x v="0"/>
    <x v="0"/>
    <x v="126"/>
    <n v="739.93615571354303"/>
    <x v="12"/>
    <s v="14"/>
  </r>
  <r>
    <x v="0"/>
    <x v="0"/>
    <x v="127"/>
    <n v="794.24419210125802"/>
    <x v="3"/>
    <s v="01"/>
  </r>
  <r>
    <x v="0"/>
    <x v="0"/>
    <x v="128"/>
    <n v="776.18647531992713"/>
    <x v="3"/>
    <s v="01"/>
  </r>
  <r>
    <x v="0"/>
    <x v="0"/>
    <x v="129"/>
    <n v="775.18248198277411"/>
    <x v="3"/>
    <s v="01"/>
  </r>
  <r>
    <x v="0"/>
    <x v="0"/>
    <x v="130"/>
    <n v="908.96332689915505"/>
    <x v="3"/>
    <s v="01"/>
  </r>
  <r>
    <x v="0"/>
    <x v="0"/>
    <x v="131"/>
    <n v="846.13824340527617"/>
    <x v="3"/>
    <s v="01"/>
  </r>
  <r>
    <x v="0"/>
    <x v="0"/>
    <x v="132"/>
    <n v="834.64553699656608"/>
    <x v="3"/>
    <s v="01"/>
  </r>
  <r>
    <x v="0"/>
    <x v="0"/>
    <x v="133"/>
    <n v="815.3596001999"/>
    <x v="3"/>
    <s v="01"/>
  </r>
  <r>
    <x v="0"/>
    <x v="0"/>
    <x v="134"/>
    <n v="656.49902678571402"/>
    <x v="3"/>
    <s v="01"/>
  </r>
  <r>
    <x v="0"/>
    <x v="0"/>
    <x v="135"/>
    <n v="794.90492137240904"/>
    <x v="3"/>
    <s v="01"/>
  </r>
  <r>
    <x v="0"/>
    <x v="0"/>
    <x v="136"/>
    <n v="768.45709892491004"/>
    <x v="3"/>
    <s v="01"/>
  </r>
  <r>
    <x v="0"/>
    <x v="0"/>
    <x v="137"/>
    <n v="749.49696369637002"/>
    <x v="3"/>
    <s v="01"/>
  </r>
  <r>
    <x v="0"/>
    <x v="0"/>
    <x v="138"/>
    <n v="732.61478778626008"/>
    <x v="3"/>
    <s v="01"/>
  </r>
  <r>
    <x v="0"/>
    <x v="0"/>
    <x v="139"/>
    <n v="787.23504483656302"/>
    <x v="13"/>
    <s v="06"/>
  </r>
  <r>
    <x v="0"/>
    <x v="0"/>
    <x v="140"/>
    <n v="873.51899947389609"/>
    <x v="13"/>
    <s v="06"/>
  </r>
  <r>
    <x v="0"/>
    <x v="0"/>
    <x v="141"/>
    <n v="740.41287098194607"/>
    <x v="13"/>
    <s v="06"/>
  </r>
  <r>
    <x v="0"/>
    <x v="0"/>
    <x v="142"/>
    <n v="881.39639239507699"/>
    <x v="13"/>
    <s v="06"/>
  </r>
  <r>
    <x v="0"/>
    <x v="0"/>
    <x v="143"/>
    <n v="681.13859598853901"/>
    <x v="13"/>
    <s v="06"/>
  </r>
  <r>
    <x v="0"/>
    <x v="0"/>
    <x v="144"/>
    <n v="663.79056175972903"/>
    <x v="13"/>
    <s v="06"/>
  </r>
  <r>
    <x v="0"/>
    <x v="0"/>
    <x v="145"/>
    <n v="679.53741322855308"/>
    <x v="13"/>
    <s v="06"/>
  </r>
  <r>
    <x v="0"/>
    <x v="0"/>
    <x v="146"/>
    <n v="701.59405008165504"/>
    <x v="13"/>
    <s v="06"/>
  </r>
  <r>
    <x v="0"/>
    <x v="0"/>
    <x v="147"/>
    <n v="757.90941069626604"/>
    <x v="10"/>
    <s v="10"/>
  </r>
  <r>
    <x v="0"/>
    <x v="0"/>
    <x v="148"/>
    <n v="815.75875496885214"/>
    <x v="10"/>
    <s v="10"/>
  </r>
  <r>
    <x v="0"/>
    <x v="0"/>
    <x v="149"/>
    <n v="914.14790923110809"/>
    <x v="10"/>
    <s v="10"/>
  </r>
  <r>
    <x v="0"/>
    <x v="0"/>
    <x v="150"/>
    <n v="742.56010112450406"/>
    <x v="10"/>
    <s v="10"/>
  </r>
  <r>
    <x v="0"/>
    <x v="0"/>
    <x v="151"/>
    <n v="774.56024341178806"/>
    <x v="10"/>
    <s v="10"/>
  </r>
  <r>
    <x v="0"/>
    <x v="0"/>
    <x v="152"/>
    <n v="648.03296914516909"/>
    <x v="13"/>
    <s v="06"/>
  </r>
  <r>
    <x v="0"/>
    <x v="0"/>
    <x v="153"/>
    <n v="608.05618538324404"/>
    <x v="13"/>
    <s v="06"/>
  </r>
  <r>
    <x v="0"/>
    <x v="0"/>
    <x v="154"/>
    <n v="713.79009247583008"/>
    <x v="13"/>
    <s v="06"/>
  </r>
  <r>
    <x v="0"/>
    <x v="0"/>
    <x v="155"/>
    <n v="646.37939077458714"/>
    <x v="13"/>
    <s v="06"/>
  </r>
  <r>
    <x v="0"/>
    <x v="0"/>
    <x v="156"/>
    <n v="648.45310737527109"/>
    <x v="13"/>
    <s v="06"/>
  </r>
  <r>
    <x v="0"/>
    <x v="0"/>
    <x v="157"/>
    <n v="627.089163179916"/>
    <x v="13"/>
    <s v="06"/>
  </r>
  <r>
    <x v="0"/>
    <x v="0"/>
    <x v="158"/>
    <n v="664.827067307692"/>
    <x v="13"/>
    <s v="06"/>
  </r>
  <r>
    <x v="0"/>
    <x v="0"/>
    <x v="159"/>
    <n v="631.65705489994912"/>
    <x v="13"/>
    <s v="06"/>
  </r>
  <r>
    <x v="0"/>
    <x v="0"/>
    <x v="160"/>
    <n v="676.26968005445906"/>
    <x v="13"/>
    <s v="06"/>
  </r>
  <r>
    <x v="0"/>
    <x v="0"/>
    <x v="161"/>
    <n v="635.73708150745006"/>
    <x v="10"/>
    <s v="10"/>
  </r>
  <r>
    <x v="0"/>
    <x v="0"/>
    <x v="162"/>
    <n v="721.58717094017106"/>
    <x v="10"/>
    <s v="10"/>
  </r>
  <r>
    <x v="0"/>
    <x v="0"/>
    <x v="163"/>
    <n v="679.34817499999997"/>
    <x v="10"/>
    <s v="10"/>
  </r>
  <r>
    <x v="0"/>
    <x v="0"/>
    <x v="164"/>
    <n v="654.92398809523797"/>
    <x v="10"/>
    <s v="10"/>
  </r>
  <r>
    <x v="0"/>
    <x v="0"/>
    <x v="165"/>
    <n v="662.68855603448299"/>
    <x v="10"/>
    <s v="10"/>
  </r>
  <r>
    <x v="0"/>
    <x v="0"/>
    <x v="166"/>
    <n v="602.05894664842697"/>
    <x v="7"/>
    <s v="09"/>
  </r>
  <r>
    <x v="0"/>
    <x v="0"/>
    <x v="167"/>
    <n v="708.21188642297705"/>
    <x v="5"/>
    <s v="18"/>
  </r>
  <r>
    <x v="0"/>
    <x v="0"/>
    <x v="168"/>
    <n v="622.51777644230799"/>
    <x v="5"/>
    <s v="18"/>
  </r>
  <r>
    <x v="0"/>
    <x v="0"/>
    <x v="169"/>
    <n v="724.49286419223301"/>
    <x v="5"/>
    <s v="18"/>
  </r>
  <r>
    <x v="0"/>
    <x v="0"/>
    <x v="170"/>
    <n v="750.98379579579603"/>
    <x v="5"/>
    <s v="18"/>
  </r>
  <r>
    <x v="0"/>
    <x v="0"/>
    <x v="171"/>
    <n v="787.09344150298909"/>
    <x v="5"/>
    <s v="18"/>
  </r>
  <r>
    <x v="0"/>
    <x v="0"/>
    <x v="172"/>
    <n v="901.29858428155603"/>
    <x v="5"/>
    <s v="18"/>
  </r>
  <r>
    <x v="0"/>
    <x v="0"/>
    <x v="173"/>
    <n v="645.69430555555607"/>
    <x v="5"/>
    <s v="18"/>
  </r>
  <r>
    <x v="0"/>
    <x v="0"/>
    <x v="174"/>
    <n v="729.562551632245"/>
    <x v="5"/>
    <s v="18"/>
  </r>
  <r>
    <x v="0"/>
    <x v="0"/>
    <x v="175"/>
    <n v="617.15177073625296"/>
    <x v="5"/>
    <s v="18"/>
  </r>
  <r>
    <x v="0"/>
    <x v="0"/>
    <x v="176"/>
    <n v="596.09904442581706"/>
    <x v="5"/>
    <s v="18"/>
  </r>
  <r>
    <x v="0"/>
    <x v="0"/>
    <x v="177"/>
    <n v="767.93040083945402"/>
    <x v="5"/>
    <s v="18"/>
  </r>
  <r>
    <x v="0"/>
    <x v="0"/>
    <x v="178"/>
    <n v="596.6769148936171"/>
    <x v="5"/>
    <s v="18"/>
  </r>
  <r>
    <x v="0"/>
    <x v="0"/>
    <x v="179"/>
    <n v="744.35141903584702"/>
    <x v="5"/>
    <s v="18"/>
  </r>
  <r>
    <x v="0"/>
    <x v="0"/>
    <x v="180"/>
    <n v="644.36301474926313"/>
    <x v="5"/>
    <s v="18"/>
  </r>
  <r>
    <x v="0"/>
    <x v="0"/>
    <x v="181"/>
    <n v="618.395705669481"/>
    <x v="9"/>
    <s v="05"/>
  </r>
  <r>
    <x v="0"/>
    <x v="0"/>
    <x v="182"/>
    <n v="634.30256410256402"/>
    <x v="9"/>
    <s v="05"/>
  </r>
  <r>
    <x v="0"/>
    <x v="0"/>
    <x v="183"/>
    <n v="676.29919845692211"/>
    <x v="9"/>
    <s v="05"/>
  </r>
  <r>
    <x v="0"/>
    <x v="0"/>
    <x v="184"/>
    <n v="590.13022088353409"/>
    <x v="9"/>
    <s v="05"/>
  </r>
  <r>
    <x v="0"/>
    <x v="0"/>
    <x v="185"/>
    <n v="642.07618129218895"/>
    <x v="12"/>
    <s v="14"/>
  </r>
  <r>
    <x v="0"/>
    <x v="0"/>
    <x v="186"/>
    <n v="590.79906396255899"/>
    <x v="7"/>
    <s v="09"/>
  </r>
  <r>
    <x v="0"/>
    <x v="0"/>
    <x v="187"/>
    <n v="639.27731995277406"/>
    <x v="7"/>
    <s v="09"/>
  </r>
  <r>
    <x v="0"/>
    <x v="0"/>
    <x v="188"/>
    <n v="690.604190751445"/>
    <x v="7"/>
    <s v="09"/>
  </r>
  <r>
    <x v="0"/>
    <x v="0"/>
    <x v="189"/>
    <n v="646.50311310190409"/>
    <x v="7"/>
    <s v="09"/>
  </r>
  <r>
    <x v="0"/>
    <x v="0"/>
    <x v="190"/>
    <n v="650.91179159049398"/>
    <x v="7"/>
    <s v="09"/>
  </r>
  <r>
    <x v="0"/>
    <x v="0"/>
    <x v="191"/>
    <n v="796.21462151394405"/>
    <x v="7"/>
    <s v="09"/>
  </r>
  <r>
    <x v="0"/>
    <x v="0"/>
    <x v="192"/>
    <n v="737.490540204132"/>
    <x v="7"/>
    <s v="09"/>
  </r>
  <r>
    <x v="0"/>
    <x v="0"/>
    <x v="193"/>
    <n v="652.03055288461508"/>
    <x v="7"/>
    <s v="09"/>
  </r>
  <r>
    <x v="0"/>
    <x v="0"/>
    <x v="194"/>
    <n v="657.700277264325"/>
    <x v="7"/>
    <s v="09"/>
  </r>
  <r>
    <x v="0"/>
    <x v="0"/>
    <x v="195"/>
    <n v="634.24594876660296"/>
    <x v="7"/>
    <s v="09"/>
  </r>
  <r>
    <x v="0"/>
    <x v="0"/>
    <x v="196"/>
    <n v="641.60756452680312"/>
    <x v="7"/>
    <s v="09"/>
  </r>
  <r>
    <x v="0"/>
    <x v="0"/>
    <x v="197"/>
    <n v="704.550805031447"/>
    <x v="7"/>
    <s v="09"/>
  </r>
  <r>
    <x v="0"/>
    <x v="0"/>
    <x v="198"/>
    <n v="723.89464102821614"/>
    <x v="9"/>
    <s v="05"/>
  </r>
  <r>
    <x v="0"/>
    <x v="0"/>
    <x v="199"/>
    <n v="658.05001984127011"/>
    <x v="9"/>
    <s v="05"/>
  </r>
  <r>
    <x v="0"/>
    <x v="0"/>
    <x v="200"/>
    <n v="623.65235087719316"/>
    <x v="9"/>
    <s v="05"/>
  </r>
  <r>
    <x v="0"/>
    <x v="0"/>
    <x v="201"/>
    <n v="883.71934142114412"/>
    <x v="9"/>
    <s v="05"/>
  </r>
  <r>
    <x v="0"/>
    <x v="0"/>
    <x v="202"/>
    <n v="996.69615098722397"/>
    <x v="11"/>
    <s v="11"/>
  </r>
  <r>
    <x v="0"/>
    <x v="0"/>
    <x v="203"/>
    <n v="1295.9909780345702"/>
    <x v="11"/>
    <s v="11"/>
  </r>
  <r>
    <x v="0"/>
    <x v="0"/>
    <x v="204"/>
    <n v="918.71952026026406"/>
    <x v="11"/>
    <s v="11"/>
  </r>
  <r>
    <x v="0"/>
    <x v="0"/>
    <x v="205"/>
    <n v="744.28812399614503"/>
    <x v="11"/>
    <s v="11"/>
  </r>
  <r>
    <x v="0"/>
    <x v="0"/>
    <x v="206"/>
    <n v="1459.4592390533799"/>
    <x v="11"/>
    <s v="11"/>
  </r>
  <r>
    <x v="0"/>
    <x v="0"/>
    <x v="207"/>
    <n v="980.52470226654611"/>
    <x v="11"/>
    <s v="11"/>
  </r>
  <r>
    <x v="0"/>
    <x v="0"/>
    <x v="208"/>
    <n v="933.93439829393697"/>
    <x v="11"/>
    <s v="11"/>
  </r>
  <r>
    <x v="0"/>
    <x v="0"/>
    <x v="209"/>
    <n v="1057.6157123027699"/>
    <x v="11"/>
    <s v="11"/>
  </r>
  <r>
    <x v="0"/>
    <x v="0"/>
    <x v="210"/>
    <n v="775.47977138800104"/>
    <x v="11"/>
    <s v="11"/>
  </r>
  <r>
    <x v="0"/>
    <x v="0"/>
    <x v="211"/>
    <n v="1315.7180816095201"/>
    <x v="14"/>
    <s v="15"/>
  </r>
  <r>
    <x v="0"/>
    <x v="0"/>
    <x v="212"/>
    <n v="875.47042578770709"/>
    <x v="14"/>
    <s v="15"/>
  </r>
  <r>
    <x v="0"/>
    <x v="0"/>
    <x v="213"/>
    <n v="841.83987694918915"/>
    <x v="14"/>
    <s v="15"/>
  </r>
  <r>
    <x v="0"/>
    <x v="0"/>
    <x v="214"/>
    <n v="789.965101685067"/>
    <x v="14"/>
    <s v="15"/>
  </r>
  <r>
    <x v="0"/>
    <x v="0"/>
    <x v="215"/>
    <n v="808.27176074445902"/>
    <x v="14"/>
    <s v="15"/>
  </r>
  <r>
    <x v="0"/>
    <x v="0"/>
    <x v="216"/>
    <n v="1002.11053747288"/>
    <x v="14"/>
    <s v="15"/>
  </r>
  <r>
    <x v="0"/>
    <x v="0"/>
    <x v="217"/>
    <n v="931.85157888290109"/>
    <x v="14"/>
    <s v="15"/>
  </r>
  <r>
    <x v="0"/>
    <x v="0"/>
    <x v="218"/>
    <n v="752.45240823460904"/>
    <x v="14"/>
    <s v="15"/>
  </r>
  <r>
    <x v="0"/>
    <x v="0"/>
    <x v="219"/>
    <n v="949.62167739399604"/>
    <x v="14"/>
    <s v="15"/>
  </r>
  <r>
    <x v="0"/>
    <x v="0"/>
    <x v="220"/>
    <n v="686.738515151515"/>
    <x v="15"/>
    <s v="02"/>
  </r>
  <r>
    <x v="0"/>
    <x v="0"/>
    <x v="221"/>
    <n v="727.17971219256901"/>
    <x v="14"/>
    <s v="15"/>
  </r>
  <r>
    <x v="0"/>
    <x v="0"/>
    <x v="222"/>
    <n v="759.17059793814406"/>
    <x v="14"/>
    <s v="15"/>
  </r>
  <r>
    <x v="0"/>
    <x v="0"/>
    <x v="223"/>
    <n v="731.16345470307806"/>
    <x v="14"/>
    <s v="15"/>
  </r>
  <r>
    <x v="0"/>
    <x v="0"/>
    <x v="224"/>
    <n v="1164.4120891490302"/>
    <x v="14"/>
    <s v="15"/>
  </r>
  <r>
    <x v="0"/>
    <x v="0"/>
    <x v="225"/>
    <n v="659.47620899149513"/>
    <x v="16"/>
    <s v="07"/>
  </r>
  <r>
    <x v="0"/>
    <x v="0"/>
    <x v="226"/>
    <n v="677.0429521276601"/>
    <x v="17"/>
    <s v="12"/>
  </r>
  <r>
    <x v="0"/>
    <x v="0"/>
    <x v="227"/>
    <n v="611.69276353276405"/>
    <x v="17"/>
    <s v="12"/>
  </r>
  <r>
    <x v="0"/>
    <x v="0"/>
    <x v="228"/>
    <n v="708.29432520325201"/>
    <x v="17"/>
    <s v="12"/>
  </r>
  <r>
    <x v="0"/>
    <x v="0"/>
    <x v="229"/>
    <n v="1003.83752879581"/>
    <x v="17"/>
    <s v="12"/>
  </r>
  <r>
    <x v="0"/>
    <x v="0"/>
    <x v="230"/>
    <n v="676.20707414829701"/>
    <x v="17"/>
    <s v="12"/>
  </r>
  <r>
    <x v="0"/>
    <x v="0"/>
    <x v="231"/>
    <n v="635.31626126126093"/>
    <x v="17"/>
    <s v="12"/>
  </r>
  <r>
    <x v="0"/>
    <x v="0"/>
    <x v="232"/>
    <n v="679.45938101346997"/>
    <x v="17"/>
    <s v="12"/>
  </r>
  <r>
    <x v="0"/>
    <x v="0"/>
    <x v="233"/>
    <n v="669.62413135593204"/>
    <x v="17"/>
    <s v="12"/>
  </r>
  <r>
    <x v="0"/>
    <x v="0"/>
    <x v="234"/>
    <n v="652.17047979798008"/>
    <x v="17"/>
    <s v="12"/>
  </r>
  <r>
    <x v="0"/>
    <x v="0"/>
    <x v="235"/>
    <n v="638.81769911504409"/>
    <x v="17"/>
    <s v="12"/>
  </r>
  <r>
    <x v="0"/>
    <x v="0"/>
    <x v="236"/>
    <n v="740.57633879781406"/>
    <x v="17"/>
    <s v="12"/>
  </r>
  <r>
    <x v="0"/>
    <x v="0"/>
    <x v="237"/>
    <n v="639.743294117647"/>
    <x v="17"/>
    <s v="12"/>
  </r>
  <r>
    <x v="0"/>
    <x v="0"/>
    <x v="238"/>
    <n v="752.70997854997904"/>
    <x v="17"/>
    <s v="12"/>
  </r>
  <r>
    <x v="0"/>
    <x v="0"/>
    <x v="239"/>
    <n v="767.33941344407015"/>
    <x v="17"/>
    <s v="12"/>
  </r>
  <r>
    <x v="0"/>
    <x v="0"/>
    <x v="240"/>
    <n v="635.68254937163408"/>
    <x v="16"/>
    <s v="07"/>
  </r>
  <r>
    <x v="0"/>
    <x v="0"/>
    <x v="241"/>
    <n v="684.61161713286708"/>
    <x v="16"/>
    <s v="07"/>
  </r>
  <r>
    <x v="0"/>
    <x v="0"/>
    <x v="242"/>
    <n v="730.59391615541904"/>
    <x v="16"/>
    <s v="07"/>
  </r>
  <r>
    <x v="0"/>
    <x v="0"/>
    <x v="243"/>
    <n v="712.89157720891808"/>
    <x v="16"/>
    <s v="07"/>
  </r>
  <r>
    <x v="0"/>
    <x v="0"/>
    <x v="244"/>
    <n v="831.08821584582404"/>
    <x v="16"/>
    <s v="07"/>
  </r>
  <r>
    <x v="0"/>
    <x v="0"/>
    <x v="245"/>
    <n v="712.82537184806915"/>
    <x v="16"/>
    <s v="07"/>
  </r>
  <r>
    <x v="0"/>
    <x v="0"/>
    <x v="246"/>
    <n v="670.08774193548402"/>
    <x v="16"/>
    <s v="07"/>
  </r>
  <r>
    <x v="0"/>
    <x v="0"/>
    <x v="247"/>
    <n v="683.07638935108207"/>
    <x v="16"/>
    <s v="07"/>
  </r>
  <r>
    <x v="0"/>
    <x v="0"/>
    <x v="248"/>
    <n v="666.128923076923"/>
    <x v="16"/>
    <s v="07"/>
  </r>
  <r>
    <x v="0"/>
    <x v="0"/>
    <x v="249"/>
    <n v="756.13801753203006"/>
    <x v="16"/>
    <s v="07"/>
  </r>
  <r>
    <x v="0"/>
    <x v="0"/>
    <x v="250"/>
    <n v="795.84079757462712"/>
    <x v="16"/>
    <s v="07"/>
  </r>
  <r>
    <x v="0"/>
    <x v="0"/>
    <x v="251"/>
    <n v="688.76440650406505"/>
    <x v="16"/>
    <s v="07"/>
  </r>
  <r>
    <x v="0"/>
    <x v="0"/>
    <x v="252"/>
    <n v="765.81456011730211"/>
    <x v="16"/>
    <s v="07"/>
  </r>
  <r>
    <x v="0"/>
    <x v="0"/>
    <x v="253"/>
    <n v="619.11121409921702"/>
    <x v="17"/>
    <s v="12"/>
  </r>
  <r>
    <x v="0"/>
    <x v="0"/>
    <x v="254"/>
    <n v="787.57310344827613"/>
    <x v="15"/>
    <s v="02"/>
  </r>
  <r>
    <x v="0"/>
    <x v="0"/>
    <x v="255"/>
    <n v="623.45015686274508"/>
    <x v="15"/>
    <s v="02"/>
  </r>
  <r>
    <x v="0"/>
    <x v="0"/>
    <x v="256"/>
    <n v="762.16561752988002"/>
    <x v="15"/>
    <s v="02"/>
  </r>
  <r>
    <x v="0"/>
    <x v="0"/>
    <x v="257"/>
    <n v="611.87347619047603"/>
    <x v="15"/>
    <s v="02"/>
  </r>
  <r>
    <x v="0"/>
    <x v="0"/>
    <x v="258"/>
    <n v="784.65103223898313"/>
    <x v="15"/>
    <s v="02"/>
  </r>
  <r>
    <x v="0"/>
    <x v="0"/>
    <x v="259"/>
    <n v="947.24377945753702"/>
    <x v="15"/>
    <s v="02"/>
  </r>
  <r>
    <x v="0"/>
    <x v="0"/>
    <x v="260"/>
    <n v="670.93578212290504"/>
    <x v="15"/>
    <s v="02"/>
  </r>
  <r>
    <x v="0"/>
    <x v="0"/>
    <x v="261"/>
    <n v="749.5314623655911"/>
    <x v="15"/>
    <s v="02"/>
  </r>
  <r>
    <x v="0"/>
    <x v="0"/>
    <x v="262"/>
    <n v="662.06883939038698"/>
    <x v="15"/>
    <s v="02"/>
  </r>
  <r>
    <x v="0"/>
    <x v="0"/>
    <x v="263"/>
    <n v="761.60668032786907"/>
    <x v="15"/>
    <s v="02"/>
  </r>
  <r>
    <x v="0"/>
    <x v="0"/>
    <x v="264"/>
    <n v="596.28496318114901"/>
    <x v="15"/>
    <s v="02"/>
  </r>
  <r>
    <x v="0"/>
    <x v="0"/>
    <x v="265"/>
    <n v="663.25229206349206"/>
    <x v="15"/>
    <s v="02"/>
  </r>
  <r>
    <x v="0"/>
    <x v="0"/>
    <x v="266"/>
    <n v="695.93634517766509"/>
    <x v="15"/>
    <s v="02"/>
  </r>
  <r>
    <x v="0"/>
    <x v="0"/>
    <x v="267"/>
    <n v="899.31479107040605"/>
    <x v="11"/>
    <s v="11"/>
  </r>
  <r>
    <x v="0"/>
    <x v="0"/>
    <x v="268"/>
    <n v="722.06646676970604"/>
    <x v="12"/>
    <s v="14"/>
  </r>
  <r>
    <x v="0"/>
    <x v="0"/>
    <x v="269"/>
    <n v="734.20475467289702"/>
    <x v="12"/>
    <s v="14"/>
  </r>
  <r>
    <x v="0"/>
    <x v="0"/>
    <x v="270"/>
    <n v="843.57085794655404"/>
    <x v="12"/>
    <s v="14"/>
  </r>
  <r>
    <x v="0"/>
    <x v="0"/>
    <x v="271"/>
    <n v="798.04656651017206"/>
    <x v="12"/>
    <s v="14"/>
  </r>
  <r>
    <x v="0"/>
    <x v="0"/>
    <x v="272"/>
    <n v="731.44974017321806"/>
    <x v="12"/>
    <s v="14"/>
  </r>
  <r>
    <x v="0"/>
    <x v="0"/>
    <x v="273"/>
    <n v="781.69193405199701"/>
    <x v="12"/>
    <s v="14"/>
  </r>
  <r>
    <x v="0"/>
    <x v="0"/>
    <x v="274"/>
    <n v="686.58771101573711"/>
    <x v="12"/>
    <s v="14"/>
  </r>
  <r>
    <x v="0"/>
    <x v="0"/>
    <x v="275"/>
    <n v="764.05338265422301"/>
    <x v="12"/>
    <s v="14"/>
  </r>
  <r>
    <x v="0"/>
    <x v="0"/>
    <x v="276"/>
    <n v="744.8308910162001"/>
    <x v="12"/>
    <s v="14"/>
  </r>
  <r>
    <x v="0"/>
    <x v="0"/>
    <x v="277"/>
    <n v="790.00782199710613"/>
    <x v="12"/>
    <s v="14"/>
  </r>
  <r>
    <x v="1"/>
    <x v="0"/>
    <x v="0"/>
    <n v="650.61652384020613"/>
    <x v="0"/>
    <s v="16"/>
  </r>
  <r>
    <x v="1"/>
    <x v="0"/>
    <x v="1"/>
    <n v="752.07921781640403"/>
    <x v="0"/>
    <s v="16"/>
  </r>
  <r>
    <x v="1"/>
    <x v="0"/>
    <x v="2"/>
    <n v="655.22608142493596"/>
    <x v="0"/>
    <s v="16"/>
  </r>
  <r>
    <x v="1"/>
    <x v="0"/>
    <x v="3"/>
    <n v="652.8172632020121"/>
    <x v="0"/>
    <s v="16"/>
  </r>
  <r>
    <x v="1"/>
    <x v="0"/>
    <x v="4"/>
    <n v="640.51091019417504"/>
    <x v="0"/>
    <s v="16"/>
  </r>
  <r>
    <x v="1"/>
    <x v="0"/>
    <x v="5"/>
    <n v="681.57922362869203"/>
    <x v="0"/>
    <s v="16"/>
  </r>
  <r>
    <x v="1"/>
    <x v="0"/>
    <x v="6"/>
    <n v="633.16027815699704"/>
    <x v="0"/>
    <s v="16"/>
  </r>
  <r>
    <x v="1"/>
    <x v="0"/>
    <x v="7"/>
    <n v="694.35069775596105"/>
    <x v="0"/>
    <s v="16"/>
  </r>
  <r>
    <x v="1"/>
    <x v="0"/>
    <x v="8"/>
    <n v="779.5895041582661"/>
    <x v="0"/>
    <s v="16"/>
  </r>
  <r>
    <x v="1"/>
    <x v="0"/>
    <x v="9"/>
    <n v="761.07000392310704"/>
    <x v="0"/>
    <s v="16"/>
  </r>
  <r>
    <x v="1"/>
    <x v="0"/>
    <x v="10"/>
    <n v="707.86566386554614"/>
    <x v="1"/>
    <s v="03"/>
  </r>
  <r>
    <x v="1"/>
    <x v="0"/>
    <x v="11"/>
    <n v="672.19082064755412"/>
    <x v="1"/>
    <s v="03"/>
  </r>
  <r>
    <x v="1"/>
    <x v="0"/>
    <x v="12"/>
    <n v="812.79486796895605"/>
    <x v="1"/>
    <s v="03"/>
  </r>
  <r>
    <x v="1"/>
    <x v="0"/>
    <x v="13"/>
    <n v="672.34350713405013"/>
    <x v="1"/>
    <s v="03"/>
  </r>
  <r>
    <x v="1"/>
    <x v="0"/>
    <x v="14"/>
    <n v="709.92277251184805"/>
    <x v="1"/>
    <s v="03"/>
  </r>
  <r>
    <x v="1"/>
    <x v="0"/>
    <x v="15"/>
    <n v="666.2443688725491"/>
    <x v="1"/>
    <s v="03"/>
  </r>
  <r>
    <x v="1"/>
    <x v="0"/>
    <x v="16"/>
    <n v="620.54761933681493"/>
    <x v="1"/>
    <s v="03"/>
  </r>
  <r>
    <x v="1"/>
    <x v="0"/>
    <x v="17"/>
    <n v="709.33461713797305"/>
    <x v="1"/>
    <s v="03"/>
  </r>
  <r>
    <x v="1"/>
    <x v="0"/>
    <x v="18"/>
    <n v="651.08474155960607"/>
    <x v="1"/>
    <s v="03"/>
  </r>
  <r>
    <x v="1"/>
    <x v="0"/>
    <x v="19"/>
    <n v="693.17930950446805"/>
    <x v="1"/>
    <s v="03"/>
  </r>
  <r>
    <x v="1"/>
    <x v="0"/>
    <x v="20"/>
    <n v="762.28767869359604"/>
    <x v="1"/>
    <s v="03"/>
  </r>
  <r>
    <x v="1"/>
    <x v="0"/>
    <x v="21"/>
    <n v="616.454820598624"/>
    <x v="1"/>
    <s v="03"/>
  </r>
  <r>
    <x v="1"/>
    <x v="0"/>
    <x v="22"/>
    <n v="708.55311733916415"/>
    <x v="2"/>
    <s v="13"/>
  </r>
  <r>
    <x v="1"/>
    <x v="0"/>
    <x v="23"/>
    <n v="819.902699581923"/>
    <x v="2"/>
    <s v="13"/>
  </r>
  <r>
    <x v="1"/>
    <x v="0"/>
    <x v="24"/>
    <n v="749.75563137445408"/>
    <x v="3"/>
    <s v="01"/>
  </r>
  <r>
    <x v="1"/>
    <x v="0"/>
    <x v="25"/>
    <n v="741.78184142434714"/>
    <x v="2"/>
    <s v="13"/>
  </r>
  <r>
    <x v="1"/>
    <x v="0"/>
    <x v="26"/>
    <n v="963.25968900990415"/>
    <x v="2"/>
    <s v="13"/>
  </r>
  <r>
    <x v="1"/>
    <x v="0"/>
    <x v="27"/>
    <n v="945.66330168872707"/>
    <x v="2"/>
    <s v="13"/>
  </r>
  <r>
    <x v="1"/>
    <x v="0"/>
    <x v="28"/>
    <n v="1060.6985375462298"/>
    <x v="2"/>
    <s v="13"/>
  </r>
  <r>
    <x v="1"/>
    <x v="0"/>
    <x v="29"/>
    <n v="741.65309979838707"/>
    <x v="2"/>
    <s v="13"/>
  </r>
  <r>
    <x v="1"/>
    <x v="0"/>
    <x v="30"/>
    <n v="757.40300917588502"/>
    <x v="2"/>
    <s v="13"/>
  </r>
  <r>
    <x v="1"/>
    <x v="0"/>
    <x v="31"/>
    <n v="822.19573981541396"/>
    <x v="2"/>
    <s v="13"/>
  </r>
  <r>
    <x v="1"/>
    <x v="0"/>
    <x v="32"/>
    <n v="873.17328096485005"/>
    <x v="2"/>
    <s v="13"/>
  </r>
  <r>
    <x v="1"/>
    <x v="0"/>
    <x v="33"/>
    <n v="648.33366840731105"/>
    <x v="3"/>
    <s v="01"/>
  </r>
  <r>
    <x v="1"/>
    <x v="0"/>
    <x v="34"/>
    <n v="628.22313063063109"/>
    <x v="1"/>
    <s v="03"/>
  </r>
  <r>
    <x v="1"/>
    <x v="0"/>
    <x v="35"/>
    <n v="647.19031137724596"/>
    <x v="1"/>
    <s v="03"/>
  </r>
  <r>
    <x v="1"/>
    <x v="0"/>
    <x v="36"/>
    <n v="721.98751104908104"/>
    <x v="2"/>
    <s v="13"/>
  </r>
  <r>
    <x v="1"/>
    <x v="0"/>
    <x v="37"/>
    <n v="658.13516800000002"/>
    <x v="2"/>
    <s v="13"/>
  </r>
  <r>
    <x v="1"/>
    <x v="0"/>
    <x v="38"/>
    <n v="612.67258457374805"/>
    <x v="2"/>
    <s v="13"/>
  </r>
  <r>
    <x v="1"/>
    <x v="0"/>
    <x v="39"/>
    <n v="603.89602307154507"/>
    <x v="2"/>
    <s v="13"/>
  </r>
  <r>
    <x v="1"/>
    <x v="0"/>
    <x v="40"/>
    <n v="665.28968166586913"/>
    <x v="2"/>
    <s v="13"/>
  </r>
  <r>
    <x v="1"/>
    <x v="0"/>
    <x v="41"/>
    <n v="603.83090034103805"/>
    <x v="2"/>
    <s v="13"/>
  </r>
  <r>
    <x v="1"/>
    <x v="0"/>
    <x v="42"/>
    <n v="686.22241801420603"/>
    <x v="2"/>
    <s v="13"/>
  </r>
  <r>
    <x v="1"/>
    <x v="0"/>
    <x v="43"/>
    <n v="703.73394469526011"/>
    <x v="2"/>
    <s v="13"/>
  </r>
  <r>
    <x v="1"/>
    <x v="0"/>
    <x v="44"/>
    <n v="607.62113907284811"/>
    <x v="4"/>
    <s v="17"/>
  </r>
  <r>
    <x v="1"/>
    <x v="0"/>
    <x v="45"/>
    <n v="681.6633962264151"/>
    <x v="4"/>
    <s v="17"/>
  </r>
  <r>
    <x v="1"/>
    <x v="0"/>
    <x v="46"/>
    <n v="619.76096802074301"/>
    <x v="5"/>
    <s v="18"/>
  </r>
  <r>
    <x v="1"/>
    <x v="0"/>
    <x v="47"/>
    <n v="659.1257180500661"/>
    <x v="5"/>
    <s v="18"/>
  </r>
  <r>
    <x v="1"/>
    <x v="0"/>
    <x v="48"/>
    <n v="644.96413655685399"/>
    <x v="3"/>
    <s v="01"/>
  </r>
  <r>
    <x v="1"/>
    <x v="0"/>
    <x v="49"/>
    <n v="808.45473803940797"/>
    <x v="3"/>
    <s v="01"/>
  </r>
  <r>
    <x v="1"/>
    <x v="0"/>
    <x v="50"/>
    <n v="797.02416241930007"/>
    <x v="3"/>
    <s v="01"/>
  </r>
  <r>
    <x v="1"/>
    <x v="0"/>
    <x v="51"/>
    <n v="783.52814282650706"/>
    <x v="3"/>
    <s v="01"/>
  </r>
  <r>
    <x v="1"/>
    <x v="0"/>
    <x v="52"/>
    <n v="854.95663263540405"/>
    <x v="3"/>
    <s v="01"/>
  </r>
  <r>
    <x v="1"/>
    <x v="0"/>
    <x v="53"/>
    <n v="652.69606617647105"/>
    <x v="6"/>
    <s v="04"/>
  </r>
  <r>
    <x v="1"/>
    <x v="0"/>
    <x v="54"/>
    <n v="628.52284722222203"/>
    <x v="6"/>
    <s v="04"/>
  </r>
  <r>
    <x v="1"/>
    <x v="0"/>
    <x v="55"/>
    <n v="906.12143192488304"/>
    <x v="6"/>
    <s v="04"/>
  </r>
  <r>
    <x v="1"/>
    <x v="0"/>
    <x v="56"/>
    <n v="654.20581264108409"/>
    <x v="6"/>
    <s v="04"/>
  </r>
  <r>
    <x v="1"/>
    <x v="0"/>
    <x v="57"/>
    <n v="715.34565499351504"/>
    <x v="7"/>
    <s v="09"/>
  </r>
  <r>
    <x v="1"/>
    <x v="0"/>
    <x v="58"/>
    <n v="748.37851432378397"/>
    <x v="4"/>
    <s v="17"/>
  </r>
  <r>
    <x v="1"/>
    <x v="0"/>
    <x v="59"/>
    <n v="636.28048387096806"/>
    <x v="4"/>
    <s v="17"/>
  </r>
  <r>
    <x v="1"/>
    <x v="0"/>
    <x v="60"/>
    <n v="753.67828900709208"/>
    <x v="4"/>
    <s v="17"/>
  </r>
  <r>
    <x v="1"/>
    <x v="0"/>
    <x v="61"/>
    <n v="849.94382887700499"/>
    <x v="4"/>
    <s v="17"/>
  </r>
  <r>
    <x v="1"/>
    <x v="0"/>
    <x v="62"/>
    <n v="644.26491712707207"/>
    <x v="4"/>
    <s v="17"/>
  </r>
  <r>
    <x v="1"/>
    <x v="0"/>
    <x v="63"/>
    <n v="759.53282488648904"/>
    <x v="4"/>
    <s v="17"/>
  </r>
  <r>
    <x v="1"/>
    <x v="0"/>
    <x v="64"/>
    <n v="640.04168275862105"/>
    <x v="5"/>
    <s v="18"/>
  </r>
  <r>
    <x v="1"/>
    <x v="0"/>
    <x v="65"/>
    <n v="694.01260416666707"/>
    <x v="5"/>
    <s v="18"/>
  </r>
  <r>
    <x v="1"/>
    <x v="0"/>
    <x v="66"/>
    <n v="639.43888439773605"/>
    <x v="5"/>
    <s v="18"/>
  </r>
  <r>
    <x v="1"/>
    <x v="0"/>
    <x v="67"/>
    <n v="670.27271111111099"/>
    <x v="5"/>
    <s v="18"/>
  </r>
  <r>
    <x v="1"/>
    <x v="0"/>
    <x v="68"/>
    <n v="721.08672346002606"/>
    <x v="5"/>
    <s v="18"/>
  </r>
  <r>
    <x v="1"/>
    <x v="0"/>
    <x v="69"/>
    <n v="599.82785837651102"/>
    <x v="5"/>
    <s v="18"/>
  </r>
  <r>
    <x v="1"/>
    <x v="0"/>
    <x v="70"/>
    <n v="697.25211087420007"/>
    <x v="5"/>
    <s v="18"/>
  </r>
  <r>
    <x v="1"/>
    <x v="0"/>
    <x v="71"/>
    <n v="696.89054234062814"/>
    <x v="5"/>
    <s v="18"/>
  </r>
  <r>
    <x v="1"/>
    <x v="0"/>
    <x v="72"/>
    <n v="639.19319905213308"/>
    <x v="6"/>
    <s v="04"/>
  </r>
  <r>
    <x v="1"/>
    <x v="0"/>
    <x v="73"/>
    <n v="727.09702091254803"/>
    <x v="6"/>
    <s v="04"/>
  </r>
  <r>
    <x v="1"/>
    <x v="0"/>
    <x v="74"/>
    <n v="681.412501503307"/>
    <x v="6"/>
    <s v="04"/>
  </r>
  <r>
    <x v="1"/>
    <x v="0"/>
    <x v="75"/>
    <n v="682.81160356347402"/>
    <x v="6"/>
    <s v="04"/>
  </r>
  <r>
    <x v="1"/>
    <x v="0"/>
    <x v="76"/>
    <n v="693.86640060241007"/>
    <x v="6"/>
    <s v="04"/>
  </r>
  <r>
    <x v="1"/>
    <x v="0"/>
    <x v="77"/>
    <n v="656.23108545034597"/>
    <x v="6"/>
    <s v="04"/>
  </r>
  <r>
    <x v="1"/>
    <x v="0"/>
    <x v="78"/>
    <n v="608.74461318051601"/>
    <x v="6"/>
    <s v="04"/>
  </r>
  <r>
    <x v="1"/>
    <x v="0"/>
    <x v="79"/>
    <n v="627.35094339622606"/>
    <x v="6"/>
    <s v="04"/>
  </r>
  <r>
    <x v="1"/>
    <x v="0"/>
    <x v="80"/>
    <n v="618.16530985915506"/>
    <x v="4"/>
    <s v="17"/>
  </r>
  <r>
    <x v="1"/>
    <x v="0"/>
    <x v="81"/>
    <n v="703.68720346973407"/>
    <x v="4"/>
    <s v="17"/>
  </r>
  <r>
    <x v="1"/>
    <x v="0"/>
    <x v="82"/>
    <n v="654.02202127659609"/>
    <x v="4"/>
    <s v="17"/>
  </r>
  <r>
    <x v="1"/>
    <x v="0"/>
    <x v="83"/>
    <n v="651.64314393939401"/>
    <x v="4"/>
    <s v="17"/>
  </r>
  <r>
    <x v="1"/>
    <x v="0"/>
    <x v="84"/>
    <n v="639.95605987055001"/>
    <x v="4"/>
    <s v="17"/>
  </r>
  <r>
    <x v="1"/>
    <x v="0"/>
    <x v="85"/>
    <n v="648.66236009732404"/>
    <x v="4"/>
    <s v="17"/>
  </r>
  <r>
    <x v="1"/>
    <x v="0"/>
    <x v="86"/>
    <n v="777.00424119731008"/>
    <x v="8"/>
    <s v="08"/>
  </r>
  <r>
    <x v="1"/>
    <x v="0"/>
    <x v="87"/>
    <n v="656.40508771929808"/>
    <x v="8"/>
    <s v="08"/>
  </r>
  <r>
    <x v="1"/>
    <x v="0"/>
    <x v="88"/>
    <n v="649.85497744360907"/>
    <x v="8"/>
    <s v="08"/>
  </r>
  <r>
    <x v="1"/>
    <x v="0"/>
    <x v="89"/>
    <n v="726.79643654822303"/>
    <x v="8"/>
    <s v="08"/>
  </r>
  <r>
    <x v="1"/>
    <x v="0"/>
    <x v="90"/>
    <n v="852.58230038265299"/>
    <x v="8"/>
    <s v="08"/>
  </r>
  <r>
    <x v="1"/>
    <x v="0"/>
    <x v="91"/>
    <n v="829.89869519614001"/>
    <x v="8"/>
    <s v="08"/>
  </r>
  <r>
    <x v="1"/>
    <x v="0"/>
    <x v="92"/>
    <n v="761.01711360966601"/>
    <x v="8"/>
    <s v="08"/>
  </r>
  <r>
    <x v="1"/>
    <x v="0"/>
    <x v="93"/>
    <n v="811.05066897727909"/>
    <x v="8"/>
    <s v="08"/>
  </r>
  <r>
    <x v="1"/>
    <x v="0"/>
    <x v="94"/>
    <n v="671.24436699857813"/>
    <x v="8"/>
    <s v="08"/>
  </r>
  <r>
    <x v="1"/>
    <x v="0"/>
    <x v="95"/>
    <n v="755.81513417521705"/>
    <x v="8"/>
    <s v="08"/>
  </r>
  <r>
    <x v="1"/>
    <x v="0"/>
    <x v="96"/>
    <n v="787.29453213262411"/>
    <x v="8"/>
    <s v="08"/>
  </r>
  <r>
    <x v="1"/>
    <x v="0"/>
    <x v="97"/>
    <n v="782.73165144596715"/>
    <x v="8"/>
    <s v="08"/>
  </r>
  <r>
    <x v="1"/>
    <x v="0"/>
    <x v="98"/>
    <n v="769.30243390867406"/>
    <x v="8"/>
    <s v="08"/>
  </r>
  <r>
    <x v="1"/>
    <x v="0"/>
    <x v="99"/>
    <n v="713.154477091633"/>
    <x v="8"/>
    <s v="08"/>
  </r>
  <r>
    <x v="1"/>
    <x v="0"/>
    <x v="100"/>
    <n v="780.21194043321304"/>
    <x v="8"/>
    <s v="08"/>
  </r>
  <r>
    <x v="1"/>
    <x v="0"/>
    <x v="101"/>
    <n v="731.38096385542201"/>
    <x v="8"/>
    <s v="08"/>
  </r>
  <r>
    <x v="1"/>
    <x v="0"/>
    <x v="102"/>
    <n v="687.49916545718395"/>
    <x v="9"/>
    <s v="05"/>
  </r>
  <r>
    <x v="1"/>
    <x v="0"/>
    <x v="103"/>
    <n v="712.70346816658696"/>
    <x v="9"/>
    <s v="05"/>
  </r>
  <r>
    <x v="1"/>
    <x v="0"/>
    <x v="104"/>
    <n v="679.31160532851698"/>
    <x v="9"/>
    <s v="05"/>
  </r>
  <r>
    <x v="1"/>
    <x v="0"/>
    <x v="105"/>
    <n v="741.14468639576012"/>
    <x v="10"/>
    <s v="10"/>
  </r>
  <r>
    <x v="1"/>
    <x v="0"/>
    <x v="106"/>
    <n v="702.74529474243207"/>
    <x v="10"/>
    <s v="10"/>
  </r>
  <r>
    <x v="1"/>
    <x v="0"/>
    <x v="107"/>
    <n v="756.22299340004304"/>
    <x v="10"/>
    <s v="10"/>
  </r>
  <r>
    <x v="1"/>
    <x v="0"/>
    <x v="108"/>
    <n v="698.88895437262408"/>
    <x v="10"/>
    <s v="10"/>
  </r>
  <r>
    <x v="1"/>
    <x v="0"/>
    <x v="109"/>
    <n v="810.18349258649107"/>
    <x v="10"/>
    <s v="10"/>
  </r>
  <r>
    <x v="1"/>
    <x v="0"/>
    <x v="110"/>
    <n v="732.41283947736804"/>
    <x v="10"/>
    <s v="10"/>
  </r>
  <r>
    <x v="1"/>
    <x v="0"/>
    <x v="111"/>
    <n v="853.94127625375108"/>
    <x v="11"/>
    <s v="11"/>
  </r>
  <r>
    <x v="1"/>
    <x v="0"/>
    <x v="112"/>
    <n v="822.77510746385303"/>
    <x v="11"/>
    <s v="11"/>
  </r>
  <r>
    <x v="1"/>
    <x v="0"/>
    <x v="113"/>
    <n v="701.64921208530802"/>
    <x v="11"/>
    <s v="11"/>
  </r>
  <r>
    <x v="1"/>
    <x v="0"/>
    <x v="114"/>
    <n v="695.84456485587611"/>
    <x v="11"/>
    <s v="11"/>
  </r>
  <r>
    <x v="1"/>
    <x v="0"/>
    <x v="115"/>
    <n v="694.84816109422502"/>
    <x v="11"/>
    <s v="11"/>
  </r>
  <r>
    <x v="1"/>
    <x v="0"/>
    <x v="116"/>
    <n v="771.19463863771409"/>
    <x v="11"/>
    <s v="11"/>
  </r>
  <r>
    <x v="1"/>
    <x v="0"/>
    <x v="117"/>
    <n v="798.01102958382114"/>
    <x v="12"/>
    <s v="14"/>
  </r>
  <r>
    <x v="1"/>
    <x v="0"/>
    <x v="118"/>
    <n v="804.53537219278303"/>
    <x v="12"/>
    <s v="14"/>
  </r>
  <r>
    <x v="1"/>
    <x v="0"/>
    <x v="119"/>
    <n v="923.34793253536509"/>
    <x v="12"/>
    <s v="14"/>
  </r>
  <r>
    <x v="1"/>
    <x v="0"/>
    <x v="120"/>
    <n v="838.65525887143701"/>
    <x v="12"/>
    <s v="14"/>
  </r>
  <r>
    <x v="1"/>
    <x v="0"/>
    <x v="121"/>
    <n v="649.17885517241405"/>
    <x v="12"/>
    <s v="14"/>
  </r>
  <r>
    <x v="1"/>
    <x v="0"/>
    <x v="122"/>
    <n v="638.45316425120814"/>
    <x v="12"/>
    <s v="14"/>
  </r>
  <r>
    <x v="1"/>
    <x v="0"/>
    <x v="123"/>
    <n v="758.71586636466611"/>
    <x v="12"/>
    <s v="14"/>
  </r>
  <r>
    <x v="1"/>
    <x v="0"/>
    <x v="124"/>
    <n v="802.40111189303309"/>
    <x v="12"/>
    <s v="14"/>
  </r>
  <r>
    <x v="1"/>
    <x v="0"/>
    <x v="125"/>
    <n v="689.39958415841602"/>
    <x v="12"/>
    <s v="14"/>
  </r>
  <r>
    <x v="1"/>
    <x v="0"/>
    <x v="126"/>
    <n v="740.03403500977402"/>
    <x v="12"/>
    <s v="14"/>
  </r>
  <r>
    <x v="1"/>
    <x v="0"/>
    <x v="127"/>
    <n v="799.967993321932"/>
    <x v="3"/>
    <s v="01"/>
  </r>
  <r>
    <x v="1"/>
    <x v="0"/>
    <x v="128"/>
    <n v="787.694724294813"/>
    <x v="3"/>
    <s v="01"/>
  </r>
  <r>
    <x v="1"/>
    <x v="0"/>
    <x v="129"/>
    <n v="773.03552613118211"/>
    <x v="3"/>
    <s v="01"/>
  </r>
  <r>
    <x v="1"/>
    <x v="0"/>
    <x v="130"/>
    <n v="916.83190213203204"/>
    <x v="3"/>
    <s v="01"/>
  </r>
  <r>
    <x v="1"/>
    <x v="0"/>
    <x v="131"/>
    <n v="854.874854388431"/>
    <x v="3"/>
    <s v="01"/>
  </r>
  <r>
    <x v="1"/>
    <x v="0"/>
    <x v="132"/>
    <n v="848.96426935035208"/>
    <x v="3"/>
    <s v="01"/>
  </r>
  <r>
    <x v="1"/>
    <x v="0"/>
    <x v="133"/>
    <n v="744.09155281134997"/>
    <x v="3"/>
    <s v="01"/>
  </r>
  <r>
    <x v="1"/>
    <x v="0"/>
    <x v="134"/>
    <n v="673.2963698049191"/>
    <x v="3"/>
    <s v="01"/>
  </r>
  <r>
    <x v="1"/>
    <x v="0"/>
    <x v="135"/>
    <n v="808.82002217704712"/>
    <x v="3"/>
    <s v="01"/>
  </r>
  <r>
    <x v="1"/>
    <x v="0"/>
    <x v="136"/>
    <n v="764.72828336755606"/>
    <x v="3"/>
    <s v="01"/>
  </r>
  <r>
    <x v="1"/>
    <x v="0"/>
    <x v="137"/>
    <n v="758.71299599198403"/>
    <x v="3"/>
    <s v="01"/>
  </r>
  <r>
    <x v="1"/>
    <x v="0"/>
    <x v="138"/>
    <n v="733.20854100445013"/>
    <x v="3"/>
    <s v="01"/>
  </r>
  <r>
    <x v="1"/>
    <x v="0"/>
    <x v="139"/>
    <n v="793.17930547466506"/>
    <x v="13"/>
    <s v="06"/>
  </r>
  <r>
    <x v="1"/>
    <x v="0"/>
    <x v="140"/>
    <n v="877.68858204022513"/>
    <x v="13"/>
    <s v="06"/>
  </r>
  <r>
    <x v="1"/>
    <x v="0"/>
    <x v="141"/>
    <n v="742.31192991115506"/>
    <x v="13"/>
    <s v="06"/>
  </r>
  <r>
    <x v="1"/>
    <x v="0"/>
    <x v="142"/>
    <n v="891.09675499388504"/>
    <x v="13"/>
    <s v="06"/>
  </r>
  <r>
    <x v="1"/>
    <x v="0"/>
    <x v="143"/>
    <n v="699.23288504464301"/>
    <x v="13"/>
    <s v="06"/>
  </r>
  <r>
    <x v="1"/>
    <x v="0"/>
    <x v="144"/>
    <n v="667.02790912084311"/>
    <x v="13"/>
    <s v="06"/>
  </r>
  <r>
    <x v="1"/>
    <x v="0"/>
    <x v="145"/>
    <n v="685.65274445893101"/>
    <x v="13"/>
    <s v="06"/>
  </r>
  <r>
    <x v="1"/>
    <x v="0"/>
    <x v="146"/>
    <n v="688.44408681842208"/>
    <x v="13"/>
    <s v="06"/>
  </r>
  <r>
    <x v="1"/>
    <x v="0"/>
    <x v="147"/>
    <n v="755.40674999999999"/>
    <x v="10"/>
    <s v="10"/>
  </r>
  <r>
    <x v="1"/>
    <x v="0"/>
    <x v="148"/>
    <n v="819.0694547856001"/>
    <x v="10"/>
    <s v="10"/>
  </r>
  <r>
    <x v="1"/>
    <x v="0"/>
    <x v="149"/>
    <n v="933.12032852218908"/>
    <x v="10"/>
    <s v="10"/>
  </r>
  <r>
    <x v="1"/>
    <x v="0"/>
    <x v="150"/>
    <n v="753.08975197294296"/>
    <x v="10"/>
    <s v="10"/>
  </r>
  <r>
    <x v="1"/>
    <x v="0"/>
    <x v="151"/>
    <n v="784.278596149686"/>
    <x v="10"/>
    <s v="10"/>
  </r>
  <r>
    <x v="1"/>
    <x v="0"/>
    <x v="152"/>
    <n v="669.49459681561405"/>
    <x v="13"/>
    <s v="06"/>
  </r>
  <r>
    <x v="1"/>
    <x v="0"/>
    <x v="153"/>
    <n v="608.02738791423008"/>
    <x v="13"/>
    <s v="06"/>
  </r>
  <r>
    <x v="1"/>
    <x v="0"/>
    <x v="154"/>
    <n v="731.44871539792405"/>
    <x v="13"/>
    <s v="06"/>
  </r>
  <r>
    <x v="1"/>
    <x v="0"/>
    <x v="155"/>
    <n v="655.32318430656903"/>
    <x v="13"/>
    <s v="06"/>
  </r>
  <r>
    <x v="1"/>
    <x v="0"/>
    <x v="156"/>
    <n v="655.22337845459697"/>
    <x v="13"/>
    <s v="06"/>
  </r>
  <r>
    <x v="1"/>
    <x v="0"/>
    <x v="157"/>
    <n v="634.166756198347"/>
    <x v="13"/>
    <s v="06"/>
  </r>
  <r>
    <x v="1"/>
    <x v="0"/>
    <x v="158"/>
    <n v="687.51631468531502"/>
    <x v="13"/>
    <s v="06"/>
  </r>
  <r>
    <x v="1"/>
    <x v="0"/>
    <x v="159"/>
    <n v="624.34246907924899"/>
    <x v="13"/>
    <s v="06"/>
  </r>
  <r>
    <x v="1"/>
    <x v="0"/>
    <x v="160"/>
    <n v="694.51979577464806"/>
    <x v="13"/>
    <s v="06"/>
  </r>
  <r>
    <x v="1"/>
    <x v="0"/>
    <x v="161"/>
    <n v="643.40961845607808"/>
    <x v="10"/>
    <s v="10"/>
  </r>
  <r>
    <x v="1"/>
    <x v="0"/>
    <x v="162"/>
    <n v="687.74146870379502"/>
    <x v="10"/>
    <s v="10"/>
  </r>
  <r>
    <x v="1"/>
    <x v="0"/>
    <x v="163"/>
    <n v="701.78029154519004"/>
    <x v="10"/>
    <s v="10"/>
  </r>
  <r>
    <x v="1"/>
    <x v="0"/>
    <x v="164"/>
    <n v="680.58296735905003"/>
    <x v="10"/>
    <s v="10"/>
  </r>
  <r>
    <x v="1"/>
    <x v="0"/>
    <x v="165"/>
    <n v="668.65126410835205"/>
    <x v="10"/>
    <s v="10"/>
  </r>
  <r>
    <x v="1"/>
    <x v="0"/>
    <x v="166"/>
    <n v="598.52992395437298"/>
    <x v="7"/>
    <s v="09"/>
  </r>
  <r>
    <x v="1"/>
    <x v="0"/>
    <x v="167"/>
    <n v="712.56998564249807"/>
    <x v="5"/>
    <s v="18"/>
  </r>
  <r>
    <x v="1"/>
    <x v="0"/>
    <x v="168"/>
    <n v="636.26142678347901"/>
    <x v="5"/>
    <s v="18"/>
  </r>
  <r>
    <x v="1"/>
    <x v="0"/>
    <x v="169"/>
    <n v="736.09946370880914"/>
    <x v="5"/>
    <s v="18"/>
  </r>
  <r>
    <x v="1"/>
    <x v="0"/>
    <x v="170"/>
    <n v="730.49755771567402"/>
    <x v="5"/>
    <s v="18"/>
  </r>
  <r>
    <x v="1"/>
    <x v="0"/>
    <x v="171"/>
    <n v="788.70677888611806"/>
    <x v="5"/>
    <s v="18"/>
  </r>
  <r>
    <x v="1"/>
    <x v="0"/>
    <x v="172"/>
    <n v="936.15318534961204"/>
    <x v="5"/>
    <s v="18"/>
  </r>
  <r>
    <x v="1"/>
    <x v="0"/>
    <x v="173"/>
    <n v="655.35192166462707"/>
    <x v="5"/>
    <s v="18"/>
  </r>
  <r>
    <x v="1"/>
    <x v="0"/>
    <x v="174"/>
    <n v="734.43203216374309"/>
    <x v="5"/>
    <s v="18"/>
  </r>
  <r>
    <x v="1"/>
    <x v="0"/>
    <x v="175"/>
    <n v="624.31990570485607"/>
    <x v="5"/>
    <s v="18"/>
  </r>
  <r>
    <x v="1"/>
    <x v="0"/>
    <x v="176"/>
    <n v="591.91129720853905"/>
    <x v="5"/>
    <s v="18"/>
  </r>
  <r>
    <x v="1"/>
    <x v="0"/>
    <x v="177"/>
    <n v="769.24930558550807"/>
    <x v="5"/>
    <s v="18"/>
  </r>
  <r>
    <x v="1"/>
    <x v="0"/>
    <x v="178"/>
    <n v="620.09961852860999"/>
    <x v="5"/>
    <s v="18"/>
  </r>
  <r>
    <x v="1"/>
    <x v="0"/>
    <x v="179"/>
    <n v="751.88766650074706"/>
    <x v="5"/>
    <s v="18"/>
  </r>
  <r>
    <x v="1"/>
    <x v="0"/>
    <x v="180"/>
    <n v="660.22333333333302"/>
    <x v="5"/>
    <s v="18"/>
  </r>
  <r>
    <x v="1"/>
    <x v="0"/>
    <x v="181"/>
    <n v="629.45323019802004"/>
    <x v="9"/>
    <s v="05"/>
  </r>
  <r>
    <x v="1"/>
    <x v="0"/>
    <x v="182"/>
    <n v="653.06088557213911"/>
    <x v="9"/>
    <s v="05"/>
  </r>
  <r>
    <x v="1"/>
    <x v="0"/>
    <x v="183"/>
    <n v="654.18862973760906"/>
    <x v="9"/>
    <s v="05"/>
  </r>
  <r>
    <x v="1"/>
    <x v="0"/>
    <x v="184"/>
    <n v="611.84847328244314"/>
    <x v="9"/>
    <s v="05"/>
  </r>
  <r>
    <x v="1"/>
    <x v="0"/>
    <x v="185"/>
    <n v="653.16106815869807"/>
    <x v="12"/>
    <s v="14"/>
  </r>
  <r>
    <x v="1"/>
    <x v="0"/>
    <x v="186"/>
    <n v="602.87847972973009"/>
    <x v="7"/>
    <s v="09"/>
  </r>
  <r>
    <x v="1"/>
    <x v="0"/>
    <x v="187"/>
    <n v="657.70180661577604"/>
    <x v="7"/>
    <s v="09"/>
  </r>
  <r>
    <x v="1"/>
    <x v="0"/>
    <x v="188"/>
    <n v="675.59168012503312"/>
    <x v="7"/>
    <s v="09"/>
  </r>
  <r>
    <x v="1"/>
    <x v="0"/>
    <x v="189"/>
    <n v="637.40185141509403"/>
    <x v="7"/>
    <s v="09"/>
  </r>
  <r>
    <x v="1"/>
    <x v="0"/>
    <x v="190"/>
    <n v="618.13401005025105"/>
    <x v="7"/>
    <s v="09"/>
  </r>
  <r>
    <x v="1"/>
    <x v="0"/>
    <x v="191"/>
    <n v="764.48221216041406"/>
    <x v="7"/>
    <s v="09"/>
  </r>
  <r>
    <x v="1"/>
    <x v="0"/>
    <x v="192"/>
    <n v="739.25561701584104"/>
    <x v="7"/>
    <s v="09"/>
  </r>
  <r>
    <x v="1"/>
    <x v="0"/>
    <x v="193"/>
    <n v="651.75136986301402"/>
    <x v="7"/>
    <s v="09"/>
  </r>
  <r>
    <x v="1"/>
    <x v="0"/>
    <x v="194"/>
    <n v="640.12238007380097"/>
    <x v="7"/>
    <s v="09"/>
  </r>
  <r>
    <x v="1"/>
    <x v="0"/>
    <x v="195"/>
    <n v="645.068406091371"/>
    <x v="7"/>
    <s v="09"/>
  </r>
  <r>
    <x v="1"/>
    <x v="0"/>
    <x v="196"/>
    <n v="633.15770750988099"/>
    <x v="7"/>
    <s v="09"/>
  </r>
  <r>
    <x v="1"/>
    <x v="0"/>
    <x v="197"/>
    <n v="705.26762055837605"/>
    <x v="7"/>
    <s v="09"/>
  </r>
  <r>
    <x v="1"/>
    <x v="0"/>
    <x v="198"/>
    <n v="734.143917666569"/>
    <x v="9"/>
    <s v="05"/>
  </r>
  <r>
    <x v="1"/>
    <x v="0"/>
    <x v="199"/>
    <n v="658.54600753295711"/>
    <x v="9"/>
    <s v="05"/>
  </r>
  <r>
    <x v="1"/>
    <x v="0"/>
    <x v="200"/>
    <n v="628.60108655616898"/>
    <x v="9"/>
    <s v="05"/>
  </r>
  <r>
    <x v="1"/>
    <x v="0"/>
    <x v="201"/>
    <n v="902.91631329113909"/>
    <x v="9"/>
    <s v="05"/>
  </r>
  <r>
    <x v="1"/>
    <x v="0"/>
    <x v="202"/>
    <n v="993.37460918424415"/>
    <x v="11"/>
    <s v="11"/>
  </r>
  <r>
    <x v="1"/>
    <x v="0"/>
    <x v="203"/>
    <n v="1286.84622598021"/>
    <x v="11"/>
    <s v="11"/>
  </r>
  <r>
    <x v="1"/>
    <x v="0"/>
    <x v="204"/>
    <n v="933.16066311237807"/>
    <x v="11"/>
    <s v="11"/>
  </r>
  <r>
    <x v="1"/>
    <x v="0"/>
    <x v="205"/>
    <n v="739.5785892323031"/>
    <x v="11"/>
    <s v="11"/>
  </r>
  <r>
    <x v="1"/>
    <x v="0"/>
    <x v="206"/>
    <n v="1436.69569350189"/>
    <x v="11"/>
    <s v="11"/>
  </r>
  <r>
    <x v="1"/>
    <x v="0"/>
    <x v="207"/>
    <n v="985.42811348826706"/>
    <x v="11"/>
    <s v="11"/>
  </r>
  <r>
    <x v="1"/>
    <x v="0"/>
    <x v="208"/>
    <n v="954.173039277729"/>
    <x v="11"/>
    <s v="11"/>
  </r>
  <r>
    <x v="1"/>
    <x v="0"/>
    <x v="209"/>
    <n v="1087.4259051814599"/>
    <x v="11"/>
    <s v="11"/>
  </r>
  <r>
    <x v="1"/>
    <x v="0"/>
    <x v="210"/>
    <n v="776.25444289284098"/>
    <x v="11"/>
    <s v="11"/>
  </r>
  <r>
    <x v="1"/>
    <x v="0"/>
    <x v="211"/>
    <n v="1517.68881980743"/>
    <x v="14"/>
    <s v="15"/>
  </r>
  <r>
    <x v="1"/>
    <x v="0"/>
    <x v="212"/>
    <n v="881.19670508508113"/>
    <x v="14"/>
    <s v="15"/>
  </r>
  <r>
    <x v="1"/>
    <x v="0"/>
    <x v="213"/>
    <n v="847.07514336519205"/>
    <x v="14"/>
    <s v="15"/>
  </r>
  <r>
    <x v="1"/>
    <x v="0"/>
    <x v="214"/>
    <n v="808.68733240223503"/>
    <x v="14"/>
    <s v="15"/>
  </r>
  <r>
    <x v="1"/>
    <x v="0"/>
    <x v="215"/>
    <n v="799.14964930244514"/>
    <x v="14"/>
    <s v="15"/>
  </r>
  <r>
    <x v="1"/>
    <x v="0"/>
    <x v="216"/>
    <n v="1014.78165907685"/>
    <x v="14"/>
    <s v="15"/>
  </r>
  <r>
    <x v="1"/>
    <x v="0"/>
    <x v="217"/>
    <n v="980.457802379589"/>
    <x v="14"/>
    <s v="15"/>
  </r>
  <r>
    <x v="1"/>
    <x v="0"/>
    <x v="218"/>
    <n v="788.36501907588001"/>
    <x v="14"/>
    <s v="15"/>
  </r>
  <r>
    <x v="1"/>
    <x v="0"/>
    <x v="219"/>
    <n v="961.62147221399698"/>
    <x v="14"/>
    <s v="15"/>
  </r>
  <r>
    <x v="1"/>
    <x v="0"/>
    <x v="220"/>
    <n v="696.010933470861"/>
    <x v="15"/>
    <s v="02"/>
  </r>
  <r>
    <x v="1"/>
    <x v="0"/>
    <x v="221"/>
    <n v="729.80263243243201"/>
    <x v="14"/>
    <s v="15"/>
  </r>
  <r>
    <x v="1"/>
    <x v="0"/>
    <x v="222"/>
    <n v="731.07297385620905"/>
    <x v="14"/>
    <s v="15"/>
  </r>
  <r>
    <x v="1"/>
    <x v="0"/>
    <x v="223"/>
    <n v="734.9304892280071"/>
    <x v="14"/>
    <s v="15"/>
  </r>
  <r>
    <x v="1"/>
    <x v="0"/>
    <x v="224"/>
    <n v="1221.1968084154003"/>
    <x v="14"/>
    <s v="15"/>
  </r>
  <r>
    <x v="1"/>
    <x v="0"/>
    <x v="225"/>
    <n v="705.73937921727406"/>
    <x v="16"/>
    <s v="07"/>
  </r>
  <r>
    <x v="1"/>
    <x v="0"/>
    <x v="226"/>
    <n v="692.03848214285699"/>
    <x v="17"/>
    <s v="12"/>
  </r>
  <r>
    <x v="1"/>
    <x v="0"/>
    <x v="227"/>
    <n v="632.85593373494009"/>
    <x v="17"/>
    <s v="12"/>
  </r>
  <r>
    <x v="1"/>
    <x v="0"/>
    <x v="228"/>
    <n v="686.158694444444"/>
    <x v="17"/>
    <s v="12"/>
  </r>
  <r>
    <x v="1"/>
    <x v="0"/>
    <x v="229"/>
    <n v="909.42644418872305"/>
    <x v="17"/>
    <s v="12"/>
  </r>
  <r>
    <x v="1"/>
    <x v="0"/>
    <x v="230"/>
    <n v="669.19397540983596"/>
    <x v="17"/>
    <s v="12"/>
  </r>
  <r>
    <x v="1"/>
    <x v="0"/>
    <x v="231"/>
    <n v="640.25289954337904"/>
    <x v="17"/>
    <s v="12"/>
  </r>
  <r>
    <x v="1"/>
    <x v="0"/>
    <x v="232"/>
    <n v="696.71478629459602"/>
    <x v="17"/>
    <s v="12"/>
  </r>
  <r>
    <x v="1"/>
    <x v="0"/>
    <x v="233"/>
    <n v="684.78210743801708"/>
    <x v="17"/>
    <s v="12"/>
  </r>
  <r>
    <x v="1"/>
    <x v="0"/>
    <x v="234"/>
    <n v="660.48303278688502"/>
    <x v="17"/>
    <s v="12"/>
  </r>
  <r>
    <x v="1"/>
    <x v="0"/>
    <x v="235"/>
    <n v="627.88002976190501"/>
    <x v="17"/>
    <s v="12"/>
  </r>
  <r>
    <x v="1"/>
    <x v="0"/>
    <x v="236"/>
    <n v="724.90773536895711"/>
    <x v="17"/>
    <s v="12"/>
  </r>
  <r>
    <x v="1"/>
    <x v="0"/>
    <x v="237"/>
    <n v="655.287253164557"/>
    <x v="17"/>
    <s v="12"/>
  </r>
  <r>
    <x v="1"/>
    <x v="0"/>
    <x v="238"/>
    <n v="778.97355269008403"/>
    <x v="17"/>
    <s v="12"/>
  </r>
  <r>
    <x v="1"/>
    <x v="0"/>
    <x v="239"/>
    <n v="776.39652617801005"/>
    <x v="17"/>
    <s v="12"/>
  </r>
  <r>
    <x v="1"/>
    <x v="0"/>
    <x v="240"/>
    <n v="620.629611650485"/>
    <x v="16"/>
    <s v="07"/>
  </r>
  <r>
    <x v="1"/>
    <x v="0"/>
    <x v="241"/>
    <n v="716.97638356164407"/>
    <x v="16"/>
    <s v="07"/>
  </r>
  <r>
    <x v="1"/>
    <x v="0"/>
    <x v="242"/>
    <n v="751.88040992448805"/>
    <x v="16"/>
    <s v="07"/>
  </r>
  <r>
    <x v="1"/>
    <x v="0"/>
    <x v="243"/>
    <n v="713.04310389610396"/>
    <x v="16"/>
    <s v="07"/>
  </r>
  <r>
    <x v="1"/>
    <x v="0"/>
    <x v="244"/>
    <n v="823.86068808458708"/>
    <x v="16"/>
    <s v="07"/>
  </r>
  <r>
    <x v="1"/>
    <x v="0"/>
    <x v="245"/>
    <n v="737.46386505076998"/>
    <x v="16"/>
    <s v="07"/>
  </r>
  <r>
    <x v="1"/>
    <x v="0"/>
    <x v="246"/>
    <n v="685.11626262626305"/>
    <x v="16"/>
    <s v="07"/>
  </r>
  <r>
    <x v="1"/>
    <x v="0"/>
    <x v="247"/>
    <n v="724.08341216216195"/>
    <x v="16"/>
    <s v="07"/>
  </r>
  <r>
    <x v="1"/>
    <x v="0"/>
    <x v="248"/>
    <n v="665.20559950556208"/>
    <x v="16"/>
    <s v="07"/>
  </r>
  <r>
    <x v="1"/>
    <x v="0"/>
    <x v="249"/>
    <n v="767.63177353342405"/>
    <x v="16"/>
    <s v="07"/>
  </r>
  <r>
    <x v="1"/>
    <x v="0"/>
    <x v="250"/>
    <n v="795.47122566371706"/>
    <x v="16"/>
    <s v="07"/>
  </r>
  <r>
    <x v="1"/>
    <x v="0"/>
    <x v="251"/>
    <n v="686.0486356340291"/>
    <x v="16"/>
    <s v="07"/>
  </r>
  <r>
    <x v="1"/>
    <x v="0"/>
    <x v="252"/>
    <n v="820.17733075435206"/>
    <x v="16"/>
    <s v="07"/>
  </r>
  <r>
    <x v="1"/>
    <x v="0"/>
    <x v="253"/>
    <n v="620.40381344307309"/>
    <x v="17"/>
    <s v="12"/>
  </r>
  <r>
    <x v="1"/>
    <x v="0"/>
    <x v="254"/>
    <n v="783.28004713804705"/>
    <x v="15"/>
    <s v="02"/>
  </r>
  <r>
    <x v="1"/>
    <x v="0"/>
    <x v="255"/>
    <n v="636.62610284167806"/>
    <x v="15"/>
    <s v="02"/>
  </r>
  <r>
    <x v="1"/>
    <x v="0"/>
    <x v="256"/>
    <n v="721.76917602996298"/>
    <x v="15"/>
    <s v="02"/>
  </r>
  <r>
    <x v="1"/>
    <x v="0"/>
    <x v="257"/>
    <n v="618.65046728972004"/>
    <x v="15"/>
    <s v="02"/>
  </r>
  <r>
    <x v="1"/>
    <x v="0"/>
    <x v="258"/>
    <n v="796.71717767898213"/>
    <x v="15"/>
    <s v="02"/>
  </r>
  <r>
    <x v="1"/>
    <x v="0"/>
    <x v="259"/>
    <n v="916.27674391657001"/>
    <x v="15"/>
    <s v="02"/>
  </r>
  <r>
    <x v="1"/>
    <x v="0"/>
    <x v="260"/>
    <n v="674.22017191977102"/>
    <x v="15"/>
    <s v="02"/>
  </r>
  <r>
    <x v="1"/>
    <x v="0"/>
    <x v="261"/>
    <n v="772.39516161616211"/>
    <x v="15"/>
    <s v="02"/>
  </r>
  <r>
    <x v="1"/>
    <x v="0"/>
    <x v="262"/>
    <n v="664.51926489226912"/>
    <x v="15"/>
    <s v="02"/>
  </r>
  <r>
    <x v="1"/>
    <x v="0"/>
    <x v="263"/>
    <n v="713.90320686070709"/>
    <x v="15"/>
    <s v="02"/>
  </r>
  <r>
    <x v="1"/>
    <x v="0"/>
    <x v="264"/>
    <n v="605.82279411764705"/>
    <x v="15"/>
    <s v="02"/>
  </r>
  <r>
    <x v="1"/>
    <x v="0"/>
    <x v="265"/>
    <n v="660.76205958549201"/>
    <x v="15"/>
    <s v="02"/>
  </r>
  <r>
    <x v="1"/>
    <x v="0"/>
    <x v="266"/>
    <n v="695.38975845410607"/>
    <x v="15"/>
    <s v="02"/>
  </r>
  <r>
    <x v="1"/>
    <x v="0"/>
    <x v="267"/>
    <n v="902.46178670616609"/>
    <x v="11"/>
    <s v="11"/>
  </r>
  <r>
    <x v="1"/>
    <x v="0"/>
    <x v="268"/>
    <n v="733.88556443556399"/>
    <x v="12"/>
    <s v="14"/>
  </r>
  <r>
    <x v="1"/>
    <x v="0"/>
    <x v="269"/>
    <n v="729.57798863636401"/>
    <x v="12"/>
    <s v="14"/>
  </r>
  <r>
    <x v="1"/>
    <x v="0"/>
    <x v="270"/>
    <n v="843.44840061893399"/>
    <x v="12"/>
    <s v="14"/>
  </r>
  <r>
    <x v="1"/>
    <x v="0"/>
    <x v="271"/>
    <n v="797.68195763799702"/>
    <x v="12"/>
    <s v="14"/>
  </r>
  <r>
    <x v="1"/>
    <x v="0"/>
    <x v="272"/>
    <n v="739.49378581173301"/>
    <x v="12"/>
    <s v="14"/>
  </r>
  <r>
    <x v="1"/>
    <x v="0"/>
    <x v="273"/>
    <n v="797.88562763542006"/>
    <x v="12"/>
    <s v="14"/>
  </r>
  <r>
    <x v="1"/>
    <x v="0"/>
    <x v="274"/>
    <n v="692.33370000000002"/>
    <x v="12"/>
    <s v="14"/>
  </r>
  <r>
    <x v="1"/>
    <x v="0"/>
    <x v="275"/>
    <n v="761.88759935305006"/>
    <x v="12"/>
    <s v="14"/>
  </r>
  <r>
    <x v="1"/>
    <x v="0"/>
    <x v="276"/>
    <n v="741.43221973929212"/>
    <x v="12"/>
    <s v="14"/>
  </r>
  <r>
    <x v="1"/>
    <x v="0"/>
    <x v="277"/>
    <n v="795.19349412171505"/>
    <x v="12"/>
    <s v="14"/>
  </r>
  <r>
    <x v="2"/>
    <x v="0"/>
    <x v="0"/>
    <n v="664.61755548302904"/>
    <x v="0"/>
    <s v="16"/>
  </r>
  <r>
    <x v="2"/>
    <x v="0"/>
    <x v="1"/>
    <n v="738.64515151515207"/>
    <x v="0"/>
    <s v="16"/>
  </r>
  <r>
    <x v="2"/>
    <x v="0"/>
    <x v="2"/>
    <n v="645.05110559006198"/>
    <x v="0"/>
    <s v="16"/>
  </r>
  <r>
    <x v="2"/>
    <x v="0"/>
    <x v="3"/>
    <n v="648.76978055077507"/>
    <x v="0"/>
    <s v="16"/>
  </r>
  <r>
    <x v="2"/>
    <x v="0"/>
    <x v="4"/>
    <n v="627.87909208819701"/>
    <x v="0"/>
    <s v="16"/>
  </r>
  <r>
    <x v="2"/>
    <x v="0"/>
    <x v="5"/>
    <n v="681.72330701754402"/>
    <x v="0"/>
    <s v="16"/>
  </r>
  <r>
    <x v="2"/>
    <x v="0"/>
    <x v="6"/>
    <n v="640.94632766338407"/>
    <x v="0"/>
    <s v="16"/>
  </r>
  <r>
    <x v="2"/>
    <x v="0"/>
    <x v="7"/>
    <n v="694.59791797010803"/>
    <x v="0"/>
    <s v="16"/>
  </r>
  <r>
    <x v="2"/>
    <x v="0"/>
    <x v="8"/>
    <n v="780.79310484911002"/>
    <x v="0"/>
    <s v="16"/>
  </r>
  <r>
    <x v="2"/>
    <x v="0"/>
    <x v="9"/>
    <n v="776.46107287449399"/>
    <x v="0"/>
    <s v="16"/>
  </r>
  <r>
    <x v="2"/>
    <x v="0"/>
    <x v="10"/>
    <n v="682.60633598502602"/>
    <x v="1"/>
    <s v="03"/>
  </r>
  <r>
    <x v="2"/>
    <x v="0"/>
    <x v="11"/>
    <n v="677.67785977281608"/>
    <x v="1"/>
    <s v="03"/>
  </r>
  <r>
    <x v="2"/>
    <x v="0"/>
    <x v="12"/>
    <n v="831.91165524972007"/>
    <x v="1"/>
    <s v="03"/>
  </r>
  <r>
    <x v="2"/>
    <x v="0"/>
    <x v="13"/>
    <n v="679.08794726240603"/>
    <x v="1"/>
    <s v="03"/>
  </r>
  <r>
    <x v="2"/>
    <x v="0"/>
    <x v="14"/>
    <n v="748.37775401069496"/>
    <x v="1"/>
    <s v="03"/>
  </r>
  <r>
    <x v="2"/>
    <x v="0"/>
    <x v="15"/>
    <n v="681.32741379310301"/>
    <x v="1"/>
    <s v="03"/>
  </r>
  <r>
    <x v="2"/>
    <x v="0"/>
    <x v="16"/>
    <n v="626.41222168732702"/>
    <x v="1"/>
    <s v="03"/>
  </r>
  <r>
    <x v="2"/>
    <x v="0"/>
    <x v="17"/>
    <n v="706.30173376558093"/>
    <x v="1"/>
    <s v="03"/>
  </r>
  <r>
    <x v="2"/>
    <x v="0"/>
    <x v="18"/>
    <n v="644.83375468164809"/>
    <x v="1"/>
    <s v="03"/>
  </r>
  <r>
    <x v="2"/>
    <x v="0"/>
    <x v="19"/>
    <n v="710.85709270927111"/>
    <x v="1"/>
    <s v="03"/>
  </r>
  <r>
    <x v="2"/>
    <x v="0"/>
    <x v="20"/>
    <n v="772.60592146870101"/>
    <x v="1"/>
    <s v="03"/>
  </r>
  <r>
    <x v="2"/>
    <x v="0"/>
    <x v="21"/>
    <n v="622.35378559143908"/>
    <x v="1"/>
    <s v="03"/>
  </r>
  <r>
    <x v="2"/>
    <x v="0"/>
    <x v="22"/>
    <n v="716.60092665193497"/>
    <x v="2"/>
    <s v="13"/>
  </r>
  <r>
    <x v="2"/>
    <x v="0"/>
    <x v="23"/>
    <n v="823.24231684602603"/>
    <x v="2"/>
    <s v="13"/>
  </r>
  <r>
    <x v="2"/>
    <x v="0"/>
    <x v="24"/>
    <n v="768.66665243596208"/>
    <x v="3"/>
    <s v="01"/>
  </r>
  <r>
    <x v="2"/>
    <x v="0"/>
    <x v="25"/>
    <n v="750.38903765411499"/>
    <x v="2"/>
    <s v="13"/>
  </r>
  <r>
    <x v="2"/>
    <x v="0"/>
    <x v="26"/>
    <n v="975.67369608064007"/>
    <x v="2"/>
    <s v="13"/>
  </r>
  <r>
    <x v="2"/>
    <x v="0"/>
    <x v="27"/>
    <n v="946.56977038833804"/>
    <x v="2"/>
    <s v="13"/>
  </r>
  <r>
    <x v="2"/>
    <x v="0"/>
    <x v="28"/>
    <n v="1074.3085505500401"/>
    <x v="2"/>
    <s v="13"/>
  </r>
  <r>
    <x v="2"/>
    <x v="0"/>
    <x v="29"/>
    <n v="750.50470871950108"/>
    <x v="2"/>
    <s v="13"/>
  </r>
  <r>
    <x v="2"/>
    <x v="0"/>
    <x v="30"/>
    <n v="763.01234691050206"/>
    <x v="2"/>
    <s v="13"/>
  </r>
  <r>
    <x v="2"/>
    <x v="0"/>
    <x v="31"/>
    <n v="836.55725142221104"/>
    <x v="2"/>
    <s v="13"/>
  </r>
  <r>
    <x v="2"/>
    <x v="0"/>
    <x v="32"/>
    <n v="870.82789812799308"/>
    <x v="2"/>
    <s v="13"/>
  </r>
  <r>
    <x v="2"/>
    <x v="0"/>
    <x v="33"/>
    <n v="647.23391323792509"/>
    <x v="3"/>
    <s v="01"/>
  </r>
  <r>
    <x v="2"/>
    <x v="0"/>
    <x v="34"/>
    <n v="635.14911525029095"/>
    <x v="1"/>
    <s v="03"/>
  </r>
  <r>
    <x v="2"/>
    <x v="0"/>
    <x v="35"/>
    <n v="648.76364663890502"/>
    <x v="1"/>
    <s v="03"/>
  </r>
  <r>
    <x v="2"/>
    <x v="0"/>
    <x v="36"/>
    <n v="715.71652956298203"/>
    <x v="2"/>
    <s v="13"/>
  </r>
  <r>
    <x v="2"/>
    <x v="0"/>
    <x v="37"/>
    <n v="638.69749229821298"/>
    <x v="2"/>
    <s v="13"/>
  </r>
  <r>
    <x v="2"/>
    <x v="0"/>
    <x v="38"/>
    <n v="618.04186374078108"/>
    <x v="2"/>
    <s v="13"/>
  </r>
  <r>
    <x v="2"/>
    <x v="0"/>
    <x v="39"/>
    <n v="605.643450530471"/>
    <x v="2"/>
    <s v="13"/>
  </r>
  <r>
    <x v="2"/>
    <x v="0"/>
    <x v="40"/>
    <n v="685.57312805348408"/>
    <x v="2"/>
    <s v="13"/>
  </r>
  <r>
    <x v="2"/>
    <x v="0"/>
    <x v="41"/>
    <n v="606.21354383475204"/>
    <x v="2"/>
    <s v="13"/>
  </r>
  <r>
    <x v="2"/>
    <x v="0"/>
    <x v="42"/>
    <n v="678.8435266291491"/>
    <x v="2"/>
    <s v="13"/>
  </r>
  <r>
    <x v="2"/>
    <x v="0"/>
    <x v="43"/>
    <n v="707.76675851703396"/>
    <x v="2"/>
    <s v="13"/>
  </r>
  <r>
    <x v="2"/>
    <x v="0"/>
    <x v="44"/>
    <n v="617.88870778267312"/>
    <x v="4"/>
    <s v="17"/>
  </r>
  <r>
    <x v="2"/>
    <x v="0"/>
    <x v="45"/>
    <n v="686.83825042881608"/>
    <x v="4"/>
    <s v="17"/>
  </r>
  <r>
    <x v="2"/>
    <x v="0"/>
    <x v="46"/>
    <n v="625.60213774597514"/>
    <x v="5"/>
    <s v="18"/>
  </r>
  <r>
    <x v="2"/>
    <x v="0"/>
    <x v="47"/>
    <n v="666.70642276422802"/>
    <x v="5"/>
    <s v="18"/>
  </r>
  <r>
    <x v="2"/>
    <x v="0"/>
    <x v="48"/>
    <n v="654.44713160198398"/>
    <x v="3"/>
    <s v="01"/>
  </r>
  <r>
    <x v="2"/>
    <x v="0"/>
    <x v="49"/>
    <n v="807.09894825798006"/>
    <x v="3"/>
    <s v="01"/>
  </r>
  <r>
    <x v="2"/>
    <x v="0"/>
    <x v="50"/>
    <n v="803.11737114886307"/>
    <x v="3"/>
    <s v="01"/>
  </r>
  <r>
    <x v="2"/>
    <x v="0"/>
    <x v="51"/>
    <n v="807.73401834239098"/>
    <x v="3"/>
    <s v="01"/>
  </r>
  <r>
    <x v="2"/>
    <x v="0"/>
    <x v="52"/>
    <n v="863.33693906810004"/>
    <x v="3"/>
    <s v="01"/>
  </r>
  <r>
    <x v="2"/>
    <x v="0"/>
    <x v="53"/>
    <n v="636.79054507337503"/>
    <x v="6"/>
    <s v="04"/>
  </r>
  <r>
    <x v="2"/>
    <x v="0"/>
    <x v="54"/>
    <n v="619.87831018518511"/>
    <x v="6"/>
    <s v="04"/>
  </r>
  <r>
    <x v="2"/>
    <x v="0"/>
    <x v="55"/>
    <n v="880.68996307237808"/>
    <x v="6"/>
    <s v="04"/>
  </r>
  <r>
    <x v="2"/>
    <x v="0"/>
    <x v="56"/>
    <n v="635.72939643347115"/>
    <x v="6"/>
    <s v="04"/>
  </r>
  <r>
    <x v="2"/>
    <x v="0"/>
    <x v="57"/>
    <n v="717.35607526881699"/>
    <x v="7"/>
    <s v="09"/>
  </r>
  <r>
    <x v="2"/>
    <x v="0"/>
    <x v="58"/>
    <n v="731.04831570382407"/>
    <x v="4"/>
    <s v="17"/>
  </r>
  <r>
    <x v="2"/>
    <x v="0"/>
    <x v="59"/>
    <n v="646.55051194539203"/>
    <x v="4"/>
    <s v="17"/>
  </r>
  <r>
    <x v="2"/>
    <x v="0"/>
    <x v="60"/>
    <n v="762.30018912529601"/>
    <x v="4"/>
    <s v="17"/>
  </r>
  <r>
    <x v="2"/>
    <x v="0"/>
    <x v="61"/>
    <n v="819.70435446009401"/>
    <x v="4"/>
    <s v="17"/>
  </r>
  <r>
    <x v="2"/>
    <x v="0"/>
    <x v="62"/>
    <n v="655.99098550724602"/>
    <x v="4"/>
    <s v="17"/>
  </r>
  <r>
    <x v="2"/>
    <x v="0"/>
    <x v="63"/>
    <n v="786.42863707983213"/>
    <x v="4"/>
    <s v="17"/>
  </r>
  <r>
    <x v="2"/>
    <x v="0"/>
    <x v="64"/>
    <n v="652.83433482810199"/>
    <x v="5"/>
    <s v="18"/>
  </r>
  <r>
    <x v="2"/>
    <x v="0"/>
    <x v="65"/>
    <n v="708.51075331393508"/>
    <x v="5"/>
    <s v="18"/>
  </r>
  <r>
    <x v="2"/>
    <x v="0"/>
    <x v="66"/>
    <n v="647.26062814070406"/>
    <x v="5"/>
    <s v="18"/>
  </r>
  <r>
    <x v="2"/>
    <x v="0"/>
    <x v="67"/>
    <n v="857.74795454545506"/>
    <x v="5"/>
    <s v="18"/>
  </r>
  <r>
    <x v="2"/>
    <x v="0"/>
    <x v="68"/>
    <n v="711.05554821664509"/>
    <x v="5"/>
    <s v="18"/>
  </r>
  <r>
    <x v="2"/>
    <x v="0"/>
    <x v="69"/>
    <n v="617.58306779661007"/>
    <x v="5"/>
    <s v="18"/>
  </r>
  <r>
    <x v="2"/>
    <x v="0"/>
    <x v="70"/>
    <n v="706.78285388127904"/>
    <x v="5"/>
    <s v="18"/>
  </r>
  <r>
    <x v="2"/>
    <x v="0"/>
    <x v="71"/>
    <n v="668.64646249999998"/>
    <x v="5"/>
    <s v="18"/>
  </r>
  <r>
    <x v="2"/>
    <x v="0"/>
    <x v="72"/>
    <n v="639.05502450980407"/>
    <x v="6"/>
    <s v="04"/>
  </r>
  <r>
    <x v="2"/>
    <x v="0"/>
    <x v="73"/>
    <n v="718.26816694987303"/>
    <x v="6"/>
    <s v="04"/>
  </r>
  <r>
    <x v="2"/>
    <x v="0"/>
    <x v="74"/>
    <n v="667.30539987204099"/>
    <x v="6"/>
    <s v="04"/>
  </r>
  <r>
    <x v="2"/>
    <x v="0"/>
    <x v="75"/>
    <n v="686.99625899280602"/>
    <x v="6"/>
    <s v="04"/>
  </r>
  <r>
    <x v="2"/>
    <x v="0"/>
    <x v="76"/>
    <n v="702.22665315771712"/>
    <x v="6"/>
    <s v="04"/>
  </r>
  <r>
    <x v="2"/>
    <x v="0"/>
    <x v="77"/>
    <n v="646.86323424494606"/>
    <x v="6"/>
    <s v="04"/>
  </r>
  <r>
    <x v="2"/>
    <x v="0"/>
    <x v="78"/>
    <n v="620.63942779291608"/>
    <x v="6"/>
    <s v="04"/>
  </r>
  <r>
    <x v="2"/>
    <x v="0"/>
    <x v="79"/>
    <n v="645.08663385826799"/>
    <x v="6"/>
    <s v="04"/>
  </r>
  <r>
    <x v="2"/>
    <x v="0"/>
    <x v="80"/>
    <n v="623.08159332321702"/>
    <x v="4"/>
    <s v="17"/>
  </r>
  <r>
    <x v="2"/>
    <x v="0"/>
    <x v="81"/>
    <n v="714.59468326249703"/>
    <x v="4"/>
    <s v="17"/>
  </r>
  <r>
    <x v="2"/>
    <x v="0"/>
    <x v="82"/>
    <n v="657.70219035202115"/>
    <x v="4"/>
    <s v="17"/>
  </r>
  <r>
    <x v="2"/>
    <x v="0"/>
    <x v="83"/>
    <n v="638.9681341719081"/>
    <x v="4"/>
    <s v="17"/>
  </r>
  <r>
    <x v="2"/>
    <x v="0"/>
    <x v="84"/>
    <n v="655.06852472757816"/>
    <x v="4"/>
    <s v="17"/>
  </r>
  <r>
    <x v="2"/>
    <x v="0"/>
    <x v="85"/>
    <n v="668.44745931283899"/>
    <x v="4"/>
    <s v="17"/>
  </r>
  <r>
    <x v="2"/>
    <x v="0"/>
    <x v="86"/>
    <n v="776.16746735687207"/>
    <x v="8"/>
    <s v="08"/>
  </r>
  <r>
    <x v="2"/>
    <x v="0"/>
    <x v="87"/>
    <n v="663.93073359073401"/>
    <x v="8"/>
    <s v="08"/>
  </r>
  <r>
    <x v="2"/>
    <x v="0"/>
    <x v="88"/>
    <n v="665.51078467153309"/>
    <x v="8"/>
    <s v="08"/>
  </r>
  <r>
    <x v="2"/>
    <x v="0"/>
    <x v="89"/>
    <n v="703.70596605744106"/>
    <x v="8"/>
    <s v="08"/>
  </r>
  <r>
    <x v="2"/>
    <x v="0"/>
    <x v="90"/>
    <n v="852.08517494630405"/>
    <x v="8"/>
    <s v="08"/>
  </r>
  <r>
    <x v="2"/>
    <x v="0"/>
    <x v="91"/>
    <n v="817.80064784416709"/>
    <x v="8"/>
    <s v="08"/>
  </r>
  <r>
    <x v="2"/>
    <x v="0"/>
    <x v="92"/>
    <n v="751.7946822803201"/>
    <x v="8"/>
    <s v="08"/>
  </r>
  <r>
    <x v="2"/>
    <x v="0"/>
    <x v="93"/>
    <n v="811.06938977327502"/>
    <x v="8"/>
    <s v="08"/>
  </r>
  <r>
    <x v="2"/>
    <x v="0"/>
    <x v="94"/>
    <n v="678.29542028985509"/>
    <x v="8"/>
    <s v="08"/>
  </r>
  <r>
    <x v="2"/>
    <x v="0"/>
    <x v="95"/>
    <n v="759.10524562152909"/>
    <x v="8"/>
    <s v="08"/>
  </r>
  <r>
    <x v="2"/>
    <x v="0"/>
    <x v="96"/>
    <n v="795.43013410134108"/>
    <x v="8"/>
    <s v="08"/>
  </r>
  <r>
    <x v="2"/>
    <x v="0"/>
    <x v="97"/>
    <n v="782.34265704584004"/>
    <x v="8"/>
    <s v="08"/>
  </r>
  <r>
    <x v="2"/>
    <x v="0"/>
    <x v="98"/>
    <n v="758.69672611776207"/>
    <x v="8"/>
    <s v="08"/>
  </r>
  <r>
    <x v="2"/>
    <x v="0"/>
    <x v="99"/>
    <n v="714.77608585145401"/>
    <x v="8"/>
    <s v="08"/>
  </r>
  <r>
    <x v="2"/>
    <x v="0"/>
    <x v="100"/>
    <n v="758.273551219512"/>
    <x v="8"/>
    <s v="08"/>
  </r>
  <r>
    <x v="2"/>
    <x v="0"/>
    <x v="101"/>
    <n v="734.670821782178"/>
    <x v="8"/>
    <s v="08"/>
  </r>
  <r>
    <x v="2"/>
    <x v="0"/>
    <x v="102"/>
    <n v="649.27985116279103"/>
    <x v="9"/>
    <s v="05"/>
  </r>
  <r>
    <x v="2"/>
    <x v="0"/>
    <x v="103"/>
    <n v="723.23773407063004"/>
    <x v="9"/>
    <s v="05"/>
  </r>
  <r>
    <x v="2"/>
    <x v="0"/>
    <x v="104"/>
    <n v="682.714945677846"/>
    <x v="9"/>
    <s v="05"/>
  </r>
  <r>
    <x v="2"/>
    <x v="0"/>
    <x v="105"/>
    <n v="742.30342780152398"/>
    <x v="10"/>
    <s v="10"/>
  </r>
  <r>
    <x v="2"/>
    <x v="0"/>
    <x v="106"/>
    <n v="706.28019169329104"/>
    <x v="10"/>
    <s v="10"/>
  </r>
  <r>
    <x v="2"/>
    <x v="0"/>
    <x v="107"/>
    <n v="759.37884437046705"/>
    <x v="10"/>
    <s v="10"/>
  </r>
  <r>
    <x v="2"/>
    <x v="0"/>
    <x v="108"/>
    <n v="701.80056227010004"/>
    <x v="10"/>
    <s v="10"/>
  </r>
  <r>
    <x v="2"/>
    <x v="0"/>
    <x v="109"/>
    <n v="786.96985788113705"/>
    <x v="10"/>
    <s v="10"/>
  </r>
  <r>
    <x v="2"/>
    <x v="0"/>
    <x v="110"/>
    <n v="744.83872055541804"/>
    <x v="10"/>
    <s v="10"/>
  </r>
  <r>
    <x v="2"/>
    <x v="0"/>
    <x v="111"/>
    <n v="858.0926965275421"/>
    <x v="11"/>
    <s v="11"/>
  </r>
  <r>
    <x v="2"/>
    <x v="0"/>
    <x v="112"/>
    <n v="849.69477340110097"/>
    <x v="11"/>
    <s v="11"/>
  </r>
  <r>
    <x v="2"/>
    <x v="0"/>
    <x v="113"/>
    <n v="695.45776292853009"/>
    <x v="11"/>
    <s v="11"/>
  </r>
  <r>
    <x v="2"/>
    <x v="0"/>
    <x v="114"/>
    <n v="710.51180559827696"/>
    <x v="11"/>
    <s v="11"/>
  </r>
  <r>
    <x v="2"/>
    <x v="0"/>
    <x v="115"/>
    <n v="698.36265914584999"/>
    <x v="11"/>
    <s v="11"/>
  </r>
  <r>
    <x v="2"/>
    <x v="0"/>
    <x v="116"/>
    <n v="776.28159294614909"/>
    <x v="11"/>
    <s v="11"/>
  </r>
  <r>
    <x v="2"/>
    <x v="0"/>
    <x v="117"/>
    <n v="810.99241232927307"/>
    <x v="12"/>
    <s v="14"/>
  </r>
  <r>
    <x v="2"/>
    <x v="0"/>
    <x v="118"/>
    <n v="806.79504312668507"/>
    <x v="12"/>
    <s v="14"/>
  </r>
  <r>
    <x v="2"/>
    <x v="0"/>
    <x v="119"/>
    <n v="927.98972520908012"/>
    <x v="12"/>
    <s v="14"/>
  </r>
  <r>
    <x v="2"/>
    <x v="0"/>
    <x v="120"/>
    <n v="842.91194464414104"/>
    <x v="12"/>
    <s v="14"/>
  </r>
  <r>
    <x v="2"/>
    <x v="0"/>
    <x v="121"/>
    <n v="671.03023938223907"/>
    <x v="12"/>
    <s v="14"/>
  </r>
  <r>
    <x v="2"/>
    <x v="0"/>
    <x v="122"/>
    <n v="637.96516042780706"/>
    <x v="12"/>
    <s v="14"/>
  </r>
  <r>
    <x v="2"/>
    <x v="0"/>
    <x v="123"/>
    <n v="768.18342182890899"/>
    <x v="12"/>
    <s v="14"/>
  </r>
  <r>
    <x v="2"/>
    <x v="0"/>
    <x v="124"/>
    <n v="804.48479672283213"/>
    <x v="12"/>
    <s v="14"/>
  </r>
  <r>
    <x v="2"/>
    <x v="0"/>
    <x v="125"/>
    <n v="695.74859504132201"/>
    <x v="12"/>
    <s v="14"/>
  </r>
  <r>
    <x v="2"/>
    <x v="0"/>
    <x v="126"/>
    <n v="746.98176107204006"/>
    <x v="12"/>
    <s v="14"/>
  </r>
  <r>
    <x v="2"/>
    <x v="0"/>
    <x v="127"/>
    <n v="798.81791441048006"/>
    <x v="3"/>
    <s v="01"/>
  </r>
  <r>
    <x v="2"/>
    <x v="0"/>
    <x v="128"/>
    <n v="801.01710675700406"/>
    <x v="3"/>
    <s v="01"/>
  </r>
  <r>
    <x v="2"/>
    <x v="0"/>
    <x v="129"/>
    <n v="786.80373917952602"/>
    <x v="3"/>
    <s v="01"/>
  </r>
  <r>
    <x v="2"/>
    <x v="0"/>
    <x v="130"/>
    <n v="927.96409832361803"/>
    <x v="3"/>
    <s v="01"/>
  </r>
  <r>
    <x v="2"/>
    <x v="0"/>
    <x v="131"/>
    <n v="867.42387733669409"/>
    <x v="3"/>
    <s v="01"/>
  </r>
  <r>
    <x v="2"/>
    <x v="0"/>
    <x v="132"/>
    <n v="820.96218117229103"/>
    <x v="3"/>
    <s v="01"/>
  </r>
  <r>
    <x v="2"/>
    <x v="0"/>
    <x v="133"/>
    <n v="742.73094535519101"/>
    <x v="3"/>
    <s v="01"/>
  </r>
  <r>
    <x v="2"/>
    <x v="0"/>
    <x v="134"/>
    <n v="690.75715817694402"/>
    <x v="3"/>
    <s v="01"/>
  </r>
  <r>
    <x v="2"/>
    <x v="0"/>
    <x v="135"/>
    <n v="783.79096305031408"/>
    <x v="3"/>
    <s v="01"/>
  </r>
  <r>
    <x v="2"/>
    <x v="0"/>
    <x v="136"/>
    <n v="790.43434061663402"/>
    <x v="3"/>
    <s v="01"/>
  </r>
  <r>
    <x v="2"/>
    <x v="0"/>
    <x v="137"/>
    <n v="773.29273766233814"/>
    <x v="3"/>
    <s v="01"/>
  </r>
  <r>
    <x v="2"/>
    <x v="0"/>
    <x v="138"/>
    <n v="728.76697963080812"/>
    <x v="3"/>
    <s v="01"/>
  </r>
  <r>
    <x v="2"/>
    <x v="0"/>
    <x v="139"/>
    <n v="804.26912360920608"/>
    <x v="13"/>
    <s v="06"/>
  </r>
  <r>
    <x v="2"/>
    <x v="0"/>
    <x v="140"/>
    <n v="886.47186530073998"/>
    <x v="13"/>
    <s v="06"/>
  </r>
  <r>
    <x v="2"/>
    <x v="0"/>
    <x v="141"/>
    <n v="744.78556460369214"/>
    <x v="13"/>
    <s v="06"/>
  </r>
  <r>
    <x v="2"/>
    <x v="0"/>
    <x v="142"/>
    <n v="879.86324276131404"/>
    <x v="13"/>
    <s v="06"/>
  </r>
  <r>
    <x v="2"/>
    <x v="0"/>
    <x v="143"/>
    <n v="713.88944444444405"/>
    <x v="13"/>
    <s v="06"/>
  </r>
  <r>
    <x v="2"/>
    <x v="0"/>
    <x v="144"/>
    <n v="686.12764397905801"/>
    <x v="13"/>
    <s v="06"/>
  </r>
  <r>
    <x v="2"/>
    <x v="0"/>
    <x v="145"/>
    <n v="704.03337986774409"/>
    <x v="13"/>
    <s v="06"/>
  </r>
  <r>
    <x v="2"/>
    <x v="0"/>
    <x v="146"/>
    <n v="686.97934977578507"/>
    <x v="13"/>
    <s v="06"/>
  </r>
  <r>
    <x v="2"/>
    <x v="0"/>
    <x v="147"/>
    <n v="771.80582384383013"/>
    <x v="10"/>
    <s v="10"/>
  </r>
  <r>
    <x v="2"/>
    <x v="0"/>
    <x v="148"/>
    <n v="827.43513183237008"/>
    <x v="10"/>
    <s v="10"/>
  </r>
  <r>
    <x v="2"/>
    <x v="0"/>
    <x v="149"/>
    <n v="944.67608806003102"/>
    <x v="10"/>
    <s v="10"/>
  </r>
  <r>
    <x v="2"/>
    <x v="0"/>
    <x v="150"/>
    <n v="749.69304316153693"/>
    <x v="10"/>
    <s v="10"/>
  </r>
  <r>
    <x v="2"/>
    <x v="0"/>
    <x v="151"/>
    <n v="771.88950341685597"/>
    <x v="10"/>
    <s v="10"/>
  </r>
  <r>
    <x v="2"/>
    <x v="0"/>
    <x v="152"/>
    <n v="664.04184444444411"/>
    <x v="13"/>
    <s v="06"/>
  </r>
  <r>
    <x v="2"/>
    <x v="0"/>
    <x v="153"/>
    <n v="613.60053719008306"/>
    <x v="13"/>
    <s v="06"/>
  </r>
  <r>
    <x v="2"/>
    <x v="0"/>
    <x v="154"/>
    <n v="734.43655767484097"/>
    <x v="13"/>
    <s v="06"/>
  </r>
  <r>
    <x v="2"/>
    <x v="0"/>
    <x v="155"/>
    <n v="682.75911708253398"/>
    <x v="13"/>
    <s v="06"/>
  </r>
  <r>
    <x v="2"/>
    <x v="0"/>
    <x v="156"/>
    <n v="658.46301578354007"/>
    <x v="13"/>
    <s v="06"/>
  </r>
  <r>
    <x v="2"/>
    <x v="0"/>
    <x v="157"/>
    <n v="648.40202040816303"/>
    <x v="13"/>
    <s v="06"/>
  </r>
  <r>
    <x v="2"/>
    <x v="0"/>
    <x v="158"/>
    <n v="685.78900158478598"/>
    <x v="13"/>
    <s v="06"/>
  </r>
  <r>
    <x v="2"/>
    <x v="0"/>
    <x v="159"/>
    <n v="636.54516813243708"/>
    <x v="13"/>
    <s v="06"/>
  </r>
  <r>
    <x v="2"/>
    <x v="0"/>
    <x v="160"/>
    <n v="675.67862198795206"/>
    <x v="13"/>
    <s v="06"/>
  </r>
  <r>
    <x v="2"/>
    <x v="0"/>
    <x v="161"/>
    <n v="635.84544933078405"/>
    <x v="10"/>
    <s v="10"/>
  </r>
  <r>
    <x v="2"/>
    <x v="0"/>
    <x v="162"/>
    <n v="697.88400830737305"/>
    <x v="10"/>
    <s v="10"/>
  </r>
  <r>
    <x v="2"/>
    <x v="0"/>
    <x v="163"/>
    <n v="800.34818681318711"/>
    <x v="10"/>
    <s v="10"/>
  </r>
  <r>
    <x v="2"/>
    <x v="0"/>
    <x v="164"/>
    <n v="681.29409165302798"/>
    <x v="10"/>
    <s v="10"/>
  </r>
  <r>
    <x v="2"/>
    <x v="0"/>
    <x v="165"/>
    <n v="636.77487238979097"/>
    <x v="10"/>
    <s v="10"/>
  </r>
  <r>
    <x v="2"/>
    <x v="0"/>
    <x v="166"/>
    <n v="600.89635778635807"/>
    <x v="7"/>
    <s v="09"/>
  </r>
  <r>
    <x v="2"/>
    <x v="0"/>
    <x v="167"/>
    <n v="705.25689898198902"/>
    <x v="5"/>
    <s v="18"/>
  </r>
  <r>
    <x v="2"/>
    <x v="0"/>
    <x v="168"/>
    <n v="631.58963576158897"/>
    <x v="5"/>
    <s v="18"/>
  </r>
  <r>
    <x v="2"/>
    <x v="0"/>
    <x v="169"/>
    <n v="736.65696339810211"/>
    <x v="5"/>
    <s v="18"/>
  </r>
  <r>
    <x v="2"/>
    <x v="0"/>
    <x v="170"/>
    <n v="729.22855900621107"/>
    <x v="5"/>
    <s v="18"/>
  </r>
  <r>
    <x v="2"/>
    <x v="0"/>
    <x v="171"/>
    <n v="802.51547596606997"/>
    <x v="5"/>
    <s v="18"/>
  </r>
  <r>
    <x v="2"/>
    <x v="0"/>
    <x v="172"/>
    <n v="953.75089954597001"/>
    <x v="5"/>
    <s v="18"/>
  </r>
  <r>
    <x v="2"/>
    <x v="0"/>
    <x v="173"/>
    <n v="646.85794466403206"/>
    <x v="5"/>
    <s v="18"/>
  </r>
  <r>
    <x v="2"/>
    <x v="0"/>
    <x v="174"/>
    <n v="723.66484709480096"/>
    <x v="5"/>
    <s v="18"/>
  </r>
  <r>
    <x v="2"/>
    <x v="0"/>
    <x v="175"/>
    <n v="631.98935132330007"/>
    <x v="5"/>
    <s v="18"/>
  </r>
  <r>
    <x v="2"/>
    <x v="0"/>
    <x v="176"/>
    <n v="596.21235975066804"/>
    <x v="5"/>
    <s v="18"/>
  </r>
  <r>
    <x v="2"/>
    <x v="0"/>
    <x v="177"/>
    <n v="775.20565946184399"/>
    <x v="5"/>
    <s v="18"/>
  </r>
  <r>
    <x v="2"/>
    <x v="0"/>
    <x v="178"/>
    <n v="611.09051771117208"/>
    <x v="5"/>
    <s v="18"/>
  </r>
  <r>
    <x v="2"/>
    <x v="0"/>
    <x v="179"/>
    <n v="759.17644819736404"/>
    <x v="5"/>
    <s v="18"/>
  </r>
  <r>
    <x v="2"/>
    <x v="0"/>
    <x v="180"/>
    <n v="670.901719274681"/>
    <x v="5"/>
    <s v="18"/>
  </r>
  <r>
    <x v="2"/>
    <x v="0"/>
    <x v="181"/>
    <n v="633.87023372287103"/>
    <x v="9"/>
    <s v="05"/>
  </r>
  <r>
    <x v="2"/>
    <x v="0"/>
    <x v="182"/>
    <n v="660.02557755775615"/>
    <x v="9"/>
    <s v="05"/>
  </r>
  <r>
    <x v="2"/>
    <x v="0"/>
    <x v="183"/>
    <n v="659.98128440367009"/>
    <x v="9"/>
    <s v="05"/>
  </r>
  <r>
    <x v="2"/>
    <x v="0"/>
    <x v="184"/>
    <n v="613.95526859504093"/>
    <x v="9"/>
    <s v="05"/>
  </r>
  <r>
    <x v="2"/>
    <x v="0"/>
    <x v="185"/>
    <n v="653.68485683987296"/>
    <x v="12"/>
    <s v="14"/>
  </r>
  <r>
    <x v="2"/>
    <x v="0"/>
    <x v="186"/>
    <n v="606.45641904761908"/>
    <x v="7"/>
    <s v="09"/>
  </r>
  <r>
    <x v="2"/>
    <x v="0"/>
    <x v="187"/>
    <n v="658.65734625668404"/>
    <x v="7"/>
    <s v="09"/>
  </r>
  <r>
    <x v="2"/>
    <x v="0"/>
    <x v="188"/>
    <n v="676.68595171252105"/>
    <x v="7"/>
    <s v="09"/>
  </r>
  <r>
    <x v="2"/>
    <x v="0"/>
    <x v="189"/>
    <n v="642.41305186972306"/>
    <x v="7"/>
    <s v="09"/>
  </r>
  <r>
    <x v="2"/>
    <x v="0"/>
    <x v="190"/>
    <n v="628.72508975712799"/>
    <x v="7"/>
    <s v="09"/>
  </r>
  <r>
    <x v="2"/>
    <x v="0"/>
    <x v="191"/>
    <n v="790.32700934579395"/>
    <x v="7"/>
    <s v="09"/>
  </r>
  <r>
    <x v="2"/>
    <x v="0"/>
    <x v="192"/>
    <n v="749.40438571241702"/>
    <x v="7"/>
    <s v="09"/>
  </r>
  <r>
    <x v="2"/>
    <x v="0"/>
    <x v="193"/>
    <n v="654.53584415584396"/>
    <x v="7"/>
    <s v="09"/>
  </r>
  <r>
    <x v="2"/>
    <x v="0"/>
    <x v="194"/>
    <n v="640.04321292775705"/>
    <x v="7"/>
    <s v="09"/>
  </r>
  <r>
    <x v="2"/>
    <x v="0"/>
    <x v="195"/>
    <n v="647.80293577981706"/>
    <x v="7"/>
    <s v="09"/>
  </r>
  <r>
    <x v="2"/>
    <x v="0"/>
    <x v="196"/>
    <n v="650.41782404298203"/>
    <x v="7"/>
    <s v="09"/>
  </r>
  <r>
    <x v="2"/>
    <x v="0"/>
    <x v="197"/>
    <n v="687.2692851824271"/>
    <x v="7"/>
    <s v="09"/>
  </r>
  <r>
    <x v="2"/>
    <x v="0"/>
    <x v="198"/>
    <n v="741.87621204215804"/>
    <x v="9"/>
    <s v="05"/>
  </r>
  <r>
    <x v="2"/>
    <x v="0"/>
    <x v="199"/>
    <n v="667.81874296435308"/>
    <x v="9"/>
    <s v="05"/>
  </r>
  <r>
    <x v="2"/>
    <x v="0"/>
    <x v="200"/>
    <n v="648.83981182795708"/>
    <x v="9"/>
    <s v="05"/>
  </r>
  <r>
    <x v="2"/>
    <x v="0"/>
    <x v="201"/>
    <n v="900.42411382113812"/>
    <x v="9"/>
    <s v="05"/>
  </r>
  <r>
    <x v="2"/>
    <x v="0"/>
    <x v="202"/>
    <n v="989.92277709340215"/>
    <x v="11"/>
    <s v="11"/>
  </r>
  <r>
    <x v="2"/>
    <x v="0"/>
    <x v="203"/>
    <n v="1298.8079142664001"/>
    <x v="11"/>
    <s v="11"/>
  </r>
  <r>
    <x v="2"/>
    <x v="0"/>
    <x v="204"/>
    <n v="958.66194388725307"/>
    <x v="11"/>
    <s v="11"/>
  </r>
  <r>
    <x v="2"/>
    <x v="0"/>
    <x v="205"/>
    <n v="739.19243675466998"/>
    <x v="11"/>
    <s v="11"/>
  </r>
  <r>
    <x v="2"/>
    <x v="0"/>
    <x v="206"/>
    <n v="1424.9699325383401"/>
    <x v="11"/>
    <s v="11"/>
  </r>
  <r>
    <x v="2"/>
    <x v="0"/>
    <x v="207"/>
    <n v="1009.7977036742101"/>
    <x v="11"/>
    <s v="11"/>
  </r>
  <r>
    <x v="2"/>
    <x v="0"/>
    <x v="208"/>
    <n v="966.7961618578471"/>
    <x v="11"/>
    <s v="11"/>
  </r>
  <r>
    <x v="2"/>
    <x v="0"/>
    <x v="209"/>
    <n v="1119.2660915864301"/>
    <x v="11"/>
    <s v="11"/>
  </r>
  <r>
    <x v="2"/>
    <x v="0"/>
    <x v="210"/>
    <n v="791.22217942621705"/>
    <x v="11"/>
    <s v="11"/>
  </r>
  <r>
    <x v="2"/>
    <x v="0"/>
    <x v="211"/>
    <n v="1729.9688054405701"/>
    <x v="14"/>
    <s v="15"/>
  </r>
  <r>
    <x v="2"/>
    <x v="0"/>
    <x v="212"/>
    <n v="879.67511198799502"/>
    <x v="14"/>
    <s v="15"/>
  </r>
  <r>
    <x v="2"/>
    <x v="0"/>
    <x v="213"/>
    <n v="851.973171540919"/>
    <x v="14"/>
    <s v="15"/>
  </r>
  <r>
    <x v="2"/>
    <x v="0"/>
    <x v="214"/>
    <n v="810.32354247767307"/>
    <x v="14"/>
    <s v="15"/>
  </r>
  <r>
    <x v="2"/>
    <x v="0"/>
    <x v="215"/>
    <n v="812.21773331506108"/>
    <x v="14"/>
    <s v="15"/>
  </r>
  <r>
    <x v="2"/>
    <x v="0"/>
    <x v="216"/>
    <n v="1041.3562803953698"/>
    <x v="14"/>
    <s v="15"/>
  </r>
  <r>
    <x v="2"/>
    <x v="0"/>
    <x v="217"/>
    <n v="1017.9374238187399"/>
    <x v="14"/>
    <s v="15"/>
  </r>
  <r>
    <x v="2"/>
    <x v="0"/>
    <x v="218"/>
    <n v="791.26451174573901"/>
    <x v="14"/>
    <s v="15"/>
  </r>
  <r>
    <x v="2"/>
    <x v="0"/>
    <x v="219"/>
    <n v="978.75794379416413"/>
    <x v="14"/>
    <s v="15"/>
  </r>
  <r>
    <x v="2"/>
    <x v="0"/>
    <x v="220"/>
    <n v="698.73139246904202"/>
    <x v="15"/>
    <s v="02"/>
  </r>
  <r>
    <x v="2"/>
    <x v="0"/>
    <x v="221"/>
    <n v="738.12176112126804"/>
    <x v="14"/>
    <s v="15"/>
  </r>
  <r>
    <x v="2"/>
    <x v="0"/>
    <x v="222"/>
    <n v="759.87287570621504"/>
    <x v="14"/>
    <s v="15"/>
  </r>
  <r>
    <x v="2"/>
    <x v="0"/>
    <x v="223"/>
    <n v="749.12940748179801"/>
    <x v="14"/>
    <s v="15"/>
  </r>
  <r>
    <x v="2"/>
    <x v="0"/>
    <x v="224"/>
    <n v="1312.7812521114902"/>
    <x v="14"/>
    <s v="15"/>
  </r>
  <r>
    <x v="2"/>
    <x v="0"/>
    <x v="225"/>
    <n v="678.17241958042007"/>
    <x v="16"/>
    <s v="07"/>
  </r>
  <r>
    <x v="2"/>
    <x v="0"/>
    <x v="226"/>
    <n v="685.74213032581508"/>
    <x v="17"/>
    <s v="12"/>
  </r>
  <r>
    <x v="2"/>
    <x v="0"/>
    <x v="227"/>
    <n v="691.26455284552799"/>
    <x v="17"/>
    <s v="12"/>
  </r>
  <r>
    <x v="2"/>
    <x v="0"/>
    <x v="228"/>
    <n v="680.51743935310014"/>
    <x v="17"/>
    <s v="12"/>
  </r>
  <r>
    <x v="2"/>
    <x v="0"/>
    <x v="229"/>
    <n v="1046.8450961538501"/>
    <x v="17"/>
    <s v="12"/>
  </r>
  <r>
    <x v="2"/>
    <x v="0"/>
    <x v="230"/>
    <n v="665.16802222222202"/>
    <x v="17"/>
    <s v="12"/>
  </r>
  <r>
    <x v="2"/>
    <x v="0"/>
    <x v="231"/>
    <n v="629.55932330827102"/>
    <x v="17"/>
    <s v="12"/>
  </r>
  <r>
    <x v="2"/>
    <x v="0"/>
    <x v="232"/>
    <n v="697.99026666666714"/>
    <x v="17"/>
    <s v="12"/>
  </r>
  <r>
    <x v="2"/>
    <x v="0"/>
    <x v="233"/>
    <n v="701.32099750623411"/>
    <x v="17"/>
    <s v="12"/>
  </r>
  <r>
    <x v="2"/>
    <x v="0"/>
    <x v="234"/>
    <n v="652.30824046920804"/>
    <x v="17"/>
    <s v="12"/>
  </r>
  <r>
    <x v="2"/>
    <x v="0"/>
    <x v="235"/>
    <n v="634.96238532110101"/>
    <x v="17"/>
    <s v="12"/>
  </r>
  <r>
    <x v="2"/>
    <x v="0"/>
    <x v="236"/>
    <n v="755.81698529411801"/>
    <x v="17"/>
    <s v="12"/>
  </r>
  <r>
    <x v="2"/>
    <x v="0"/>
    <x v="237"/>
    <n v="655.79212499999994"/>
    <x v="17"/>
    <s v="12"/>
  </r>
  <r>
    <x v="2"/>
    <x v="0"/>
    <x v="238"/>
    <n v="764.05252044252006"/>
    <x v="17"/>
    <s v="12"/>
  </r>
  <r>
    <x v="2"/>
    <x v="0"/>
    <x v="239"/>
    <n v="766.19944210821404"/>
    <x v="17"/>
    <s v="12"/>
  </r>
  <r>
    <x v="2"/>
    <x v="0"/>
    <x v="240"/>
    <n v="648.34851637764905"/>
    <x v="16"/>
    <s v="07"/>
  </r>
  <r>
    <x v="2"/>
    <x v="0"/>
    <x v="241"/>
    <n v="717.61895463510803"/>
    <x v="16"/>
    <s v="07"/>
  </r>
  <r>
    <x v="2"/>
    <x v="0"/>
    <x v="242"/>
    <n v="756.63661290322602"/>
    <x v="16"/>
    <s v="07"/>
  </r>
  <r>
    <x v="2"/>
    <x v="0"/>
    <x v="243"/>
    <n v="715.41993135011398"/>
    <x v="16"/>
    <s v="07"/>
  </r>
  <r>
    <x v="2"/>
    <x v="0"/>
    <x v="244"/>
    <n v="842.42480366261702"/>
    <x v="16"/>
    <s v="07"/>
  </r>
  <r>
    <x v="2"/>
    <x v="0"/>
    <x v="245"/>
    <n v="733.31885479843004"/>
    <x v="16"/>
    <s v="07"/>
  </r>
  <r>
    <x v="2"/>
    <x v="0"/>
    <x v="246"/>
    <n v="687.24283720930202"/>
    <x v="16"/>
    <s v="07"/>
  </r>
  <r>
    <x v="2"/>
    <x v="0"/>
    <x v="247"/>
    <n v="694.60887850467316"/>
    <x v="16"/>
    <s v="07"/>
  </r>
  <r>
    <x v="2"/>
    <x v="0"/>
    <x v="248"/>
    <n v="668.96748987854301"/>
    <x v="16"/>
    <s v="07"/>
  </r>
  <r>
    <x v="2"/>
    <x v="0"/>
    <x v="249"/>
    <n v="741.58925516224201"/>
    <x v="16"/>
    <s v="07"/>
  </r>
  <r>
    <x v="2"/>
    <x v="0"/>
    <x v="250"/>
    <n v="818.06420997921009"/>
    <x v="16"/>
    <s v="07"/>
  </r>
  <r>
    <x v="2"/>
    <x v="0"/>
    <x v="251"/>
    <n v="699.53412587412606"/>
    <x v="16"/>
    <s v="07"/>
  </r>
  <r>
    <x v="2"/>
    <x v="0"/>
    <x v="252"/>
    <n v="793.51253932584302"/>
    <x v="16"/>
    <s v="07"/>
  </r>
  <r>
    <x v="2"/>
    <x v="0"/>
    <x v="253"/>
    <n v="640.63795522388114"/>
    <x v="17"/>
    <s v="12"/>
  </r>
  <r>
    <x v="2"/>
    <x v="0"/>
    <x v="254"/>
    <n v="788.73940438871512"/>
    <x v="15"/>
    <s v="02"/>
  </r>
  <r>
    <x v="2"/>
    <x v="0"/>
    <x v="255"/>
    <n v="641.26138810198302"/>
    <x v="15"/>
    <s v="02"/>
  </r>
  <r>
    <x v="2"/>
    <x v="0"/>
    <x v="256"/>
    <n v="738.70451327433602"/>
    <x v="15"/>
    <s v="02"/>
  </r>
  <r>
    <x v="2"/>
    <x v="0"/>
    <x v="257"/>
    <n v="631.75848484848507"/>
    <x v="15"/>
    <s v="02"/>
  </r>
  <r>
    <x v="2"/>
    <x v="0"/>
    <x v="258"/>
    <n v="810.68454292267404"/>
    <x v="15"/>
    <s v="02"/>
  </r>
  <r>
    <x v="2"/>
    <x v="0"/>
    <x v="259"/>
    <n v="961.76987332053704"/>
    <x v="15"/>
    <s v="02"/>
  </r>
  <r>
    <x v="2"/>
    <x v="0"/>
    <x v="260"/>
    <n v="673.64108024691404"/>
    <x v="15"/>
    <s v="02"/>
  </r>
  <r>
    <x v="2"/>
    <x v="0"/>
    <x v="261"/>
    <n v="720.02253580454908"/>
    <x v="15"/>
    <s v="02"/>
  </r>
  <r>
    <x v="2"/>
    <x v="0"/>
    <x v="262"/>
    <n v="677.37864792503296"/>
    <x v="15"/>
    <s v="02"/>
  </r>
  <r>
    <x v="2"/>
    <x v="0"/>
    <x v="263"/>
    <n v="721.28397099832705"/>
    <x v="15"/>
    <s v="02"/>
  </r>
  <r>
    <x v="2"/>
    <x v="0"/>
    <x v="264"/>
    <n v="633.36686274509805"/>
    <x v="15"/>
    <s v="02"/>
  </r>
  <r>
    <x v="2"/>
    <x v="0"/>
    <x v="265"/>
    <n v="664.58009859154902"/>
    <x v="15"/>
    <s v="02"/>
  </r>
  <r>
    <x v="2"/>
    <x v="0"/>
    <x v="266"/>
    <n v="716.05581395348804"/>
    <x v="15"/>
    <s v="02"/>
  </r>
  <r>
    <x v="2"/>
    <x v="0"/>
    <x v="267"/>
    <n v="912.36006265909498"/>
    <x v="11"/>
    <s v="11"/>
  </r>
  <r>
    <x v="2"/>
    <x v="0"/>
    <x v="268"/>
    <n v="737.10955508474603"/>
    <x v="12"/>
    <s v="14"/>
  </r>
  <r>
    <x v="2"/>
    <x v="0"/>
    <x v="269"/>
    <n v="744.81913716814211"/>
    <x v="12"/>
    <s v="14"/>
  </r>
  <r>
    <x v="2"/>
    <x v="0"/>
    <x v="270"/>
    <n v="829.97355870108208"/>
    <x v="12"/>
    <s v="14"/>
  </r>
  <r>
    <x v="2"/>
    <x v="0"/>
    <x v="271"/>
    <n v="793.39577250177206"/>
    <x v="12"/>
    <s v="14"/>
  </r>
  <r>
    <x v="2"/>
    <x v="0"/>
    <x v="272"/>
    <n v="745.47671164772703"/>
    <x v="12"/>
    <s v="14"/>
  </r>
  <r>
    <x v="2"/>
    <x v="0"/>
    <x v="273"/>
    <n v="814.32324419976408"/>
    <x v="12"/>
    <s v="14"/>
  </r>
  <r>
    <x v="2"/>
    <x v="0"/>
    <x v="274"/>
    <n v="703.31418938307002"/>
    <x v="12"/>
    <s v="14"/>
  </r>
  <r>
    <x v="2"/>
    <x v="0"/>
    <x v="275"/>
    <n v="757.00668700737413"/>
    <x v="12"/>
    <s v="14"/>
  </r>
  <r>
    <x v="2"/>
    <x v="0"/>
    <x v="276"/>
    <n v="748.48065351894797"/>
    <x v="12"/>
    <s v="14"/>
  </r>
  <r>
    <x v="2"/>
    <x v="0"/>
    <x v="277"/>
    <n v="806.51894397156502"/>
    <x v="12"/>
    <s v="14"/>
  </r>
  <r>
    <x v="3"/>
    <x v="0"/>
    <x v="0"/>
    <n v="666.42133374689809"/>
    <x v="0"/>
    <s v="16"/>
  </r>
  <r>
    <x v="3"/>
    <x v="0"/>
    <x v="1"/>
    <n v="737.51750714694106"/>
    <x v="0"/>
    <s v="16"/>
  </r>
  <r>
    <x v="3"/>
    <x v="0"/>
    <x v="2"/>
    <n v="665.96924603174602"/>
    <x v="0"/>
    <s v="16"/>
  </r>
  <r>
    <x v="3"/>
    <x v="0"/>
    <x v="3"/>
    <n v="655.24115616911104"/>
    <x v="0"/>
    <s v="16"/>
  </r>
  <r>
    <x v="3"/>
    <x v="0"/>
    <x v="4"/>
    <n v="639.36133413461505"/>
    <x v="0"/>
    <s v="16"/>
  </r>
  <r>
    <x v="3"/>
    <x v="0"/>
    <x v="5"/>
    <n v="677.76583966244698"/>
    <x v="0"/>
    <s v="16"/>
  </r>
  <r>
    <x v="3"/>
    <x v="0"/>
    <x v="6"/>
    <n v="644.15894065544705"/>
    <x v="0"/>
    <s v="16"/>
  </r>
  <r>
    <x v="3"/>
    <x v="0"/>
    <x v="7"/>
    <n v="708.75948471315701"/>
    <x v="0"/>
    <s v="16"/>
  </r>
  <r>
    <x v="3"/>
    <x v="0"/>
    <x v="8"/>
    <n v="784.57454632587906"/>
    <x v="0"/>
    <s v="16"/>
  </r>
  <r>
    <x v="3"/>
    <x v="0"/>
    <x v="9"/>
    <n v="776.91573146292603"/>
    <x v="0"/>
    <s v="16"/>
  </r>
  <r>
    <x v="3"/>
    <x v="0"/>
    <x v="10"/>
    <n v="654.94834857968203"/>
    <x v="1"/>
    <s v="03"/>
  </r>
  <r>
    <x v="3"/>
    <x v="0"/>
    <x v="11"/>
    <n v="686.80926913058306"/>
    <x v="1"/>
    <s v="03"/>
  </r>
  <r>
    <x v="3"/>
    <x v="0"/>
    <x v="12"/>
    <n v="826.36662944162401"/>
    <x v="1"/>
    <s v="03"/>
  </r>
  <r>
    <x v="3"/>
    <x v="0"/>
    <x v="13"/>
    <n v="695.43398079184601"/>
    <x v="1"/>
    <s v="03"/>
  </r>
  <r>
    <x v="3"/>
    <x v="0"/>
    <x v="14"/>
    <n v="747.29140957446805"/>
    <x v="1"/>
    <s v="03"/>
  </r>
  <r>
    <x v="3"/>
    <x v="0"/>
    <x v="15"/>
    <n v="675.67463319148908"/>
    <x v="1"/>
    <s v="03"/>
  </r>
  <r>
    <x v="3"/>
    <x v="0"/>
    <x v="16"/>
    <n v="621.64387250903212"/>
    <x v="1"/>
    <s v="03"/>
  </r>
  <r>
    <x v="3"/>
    <x v="0"/>
    <x v="17"/>
    <n v="705.64014222790911"/>
    <x v="1"/>
    <s v="03"/>
  </r>
  <r>
    <x v="3"/>
    <x v="0"/>
    <x v="18"/>
    <n v="638.84952975048009"/>
    <x v="1"/>
    <s v="03"/>
  </r>
  <r>
    <x v="3"/>
    <x v="0"/>
    <x v="19"/>
    <n v="705.37751308900511"/>
    <x v="1"/>
    <s v="03"/>
  </r>
  <r>
    <x v="3"/>
    <x v="0"/>
    <x v="20"/>
    <n v="774.54166381051505"/>
    <x v="1"/>
    <s v="03"/>
  </r>
  <r>
    <x v="3"/>
    <x v="0"/>
    <x v="21"/>
    <n v="623.17107706422007"/>
    <x v="1"/>
    <s v="03"/>
  </r>
  <r>
    <x v="3"/>
    <x v="0"/>
    <x v="22"/>
    <n v="723.1076347139491"/>
    <x v="2"/>
    <s v="13"/>
  </r>
  <r>
    <x v="3"/>
    <x v="0"/>
    <x v="23"/>
    <n v="814.41911286298807"/>
    <x v="2"/>
    <s v="13"/>
  </r>
  <r>
    <x v="3"/>
    <x v="0"/>
    <x v="24"/>
    <n v="761.99557531662595"/>
    <x v="3"/>
    <s v="01"/>
  </r>
  <r>
    <x v="3"/>
    <x v="0"/>
    <x v="25"/>
    <n v="749.91733608276206"/>
    <x v="2"/>
    <s v="13"/>
  </r>
  <r>
    <x v="3"/>
    <x v="0"/>
    <x v="26"/>
    <n v="975.62858878530801"/>
    <x v="2"/>
    <s v="13"/>
  </r>
  <r>
    <x v="3"/>
    <x v="0"/>
    <x v="27"/>
    <n v="951.79444587444607"/>
    <x v="2"/>
    <s v="13"/>
  </r>
  <r>
    <x v="3"/>
    <x v="0"/>
    <x v="28"/>
    <n v="1089.2104121770301"/>
    <x v="2"/>
    <s v="13"/>
  </r>
  <r>
    <x v="3"/>
    <x v="0"/>
    <x v="29"/>
    <n v="734.59926397231004"/>
    <x v="2"/>
    <s v="13"/>
  </r>
  <r>
    <x v="3"/>
    <x v="0"/>
    <x v="30"/>
    <n v="761.14088482632496"/>
    <x v="2"/>
    <s v="13"/>
  </r>
  <r>
    <x v="3"/>
    <x v="0"/>
    <x v="31"/>
    <n v="831.77966814025308"/>
    <x v="2"/>
    <s v="13"/>
  </r>
  <r>
    <x v="3"/>
    <x v="0"/>
    <x v="32"/>
    <n v="874.37951905847001"/>
    <x v="2"/>
    <s v="13"/>
  </r>
  <r>
    <x v="3"/>
    <x v="0"/>
    <x v="33"/>
    <n v="625.01352125693199"/>
    <x v="3"/>
    <s v="01"/>
  </r>
  <r>
    <x v="3"/>
    <x v="0"/>
    <x v="34"/>
    <n v="627.50550144927502"/>
    <x v="1"/>
    <s v="03"/>
  </r>
  <r>
    <x v="3"/>
    <x v="0"/>
    <x v="35"/>
    <n v="667.08812720848107"/>
    <x v="1"/>
    <s v="03"/>
  </r>
  <r>
    <x v="3"/>
    <x v="0"/>
    <x v="36"/>
    <n v="723.90354450898303"/>
    <x v="2"/>
    <s v="13"/>
  </r>
  <r>
    <x v="3"/>
    <x v="0"/>
    <x v="37"/>
    <n v="615.88103362391007"/>
    <x v="2"/>
    <s v="13"/>
  </r>
  <r>
    <x v="3"/>
    <x v="0"/>
    <x v="38"/>
    <n v="620.87166175535901"/>
    <x v="2"/>
    <s v="13"/>
  </r>
  <r>
    <x v="3"/>
    <x v="0"/>
    <x v="39"/>
    <n v="605.46256306637304"/>
    <x v="2"/>
    <s v="13"/>
  </r>
  <r>
    <x v="3"/>
    <x v="0"/>
    <x v="40"/>
    <n v="691.431447492904"/>
    <x v="2"/>
    <s v="13"/>
  </r>
  <r>
    <x v="3"/>
    <x v="0"/>
    <x v="41"/>
    <n v="612.730835485954"/>
    <x v="2"/>
    <s v="13"/>
  </r>
  <r>
    <x v="3"/>
    <x v="0"/>
    <x v="42"/>
    <n v="678.70350044982411"/>
    <x v="2"/>
    <s v="13"/>
  </r>
  <r>
    <x v="3"/>
    <x v="0"/>
    <x v="43"/>
    <n v="704.35990967100406"/>
    <x v="2"/>
    <s v="13"/>
  </r>
  <r>
    <x v="3"/>
    <x v="0"/>
    <x v="44"/>
    <n v="620.56216432865699"/>
    <x v="4"/>
    <s v="17"/>
  </r>
  <r>
    <x v="3"/>
    <x v="0"/>
    <x v="45"/>
    <n v="688.86872633390703"/>
    <x v="4"/>
    <s v="17"/>
  </r>
  <r>
    <x v="3"/>
    <x v="0"/>
    <x v="46"/>
    <n v="621.53152870991812"/>
    <x v="5"/>
    <s v="18"/>
  </r>
  <r>
    <x v="3"/>
    <x v="0"/>
    <x v="47"/>
    <n v="646.76469387755105"/>
    <x v="5"/>
    <s v="18"/>
  </r>
  <r>
    <x v="3"/>
    <x v="0"/>
    <x v="48"/>
    <n v="655.438043165468"/>
    <x v="3"/>
    <s v="01"/>
  </r>
  <r>
    <x v="3"/>
    <x v="0"/>
    <x v="49"/>
    <n v="812.05409842908114"/>
    <x v="3"/>
    <s v="01"/>
  </r>
  <r>
    <x v="3"/>
    <x v="0"/>
    <x v="50"/>
    <n v="805.07866349260303"/>
    <x v="3"/>
    <s v="01"/>
  </r>
  <r>
    <x v="3"/>
    <x v="0"/>
    <x v="51"/>
    <n v="802.05294665153201"/>
    <x v="3"/>
    <s v="01"/>
  </r>
  <r>
    <x v="3"/>
    <x v="0"/>
    <x v="52"/>
    <n v="872.10016160539897"/>
    <x v="3"/>
    <s v="01"/>
  </r>
  <r>
    <x v="3"/>
    <x v="0"/>
    <x v="53"/>
    <n v="643.80613935969905"/>
    <x v="6"/>
    <s v="04"/>
  </r>
  <r>
    <x v="3"/>
    <x v="0"/>
    <x v="54"/>
    <n v="611.71800480769207"/>
    <x v="6"/>
    <s v="04"/>
  </r>
  <r>
    <x v="3"/>
    <x v="0"/>
    <x v="55"/>
    <n v="905.111445138269"/>
    <x v="6"/>
    <s v="04"/>
  </r>
  <r>
    <x v="3"/>
    <x v="0"/>
    <x v="56"/>
    <n v="631.19964143426307"/>
    <x v="6"/>
    <s v="04"/>
  </r>
  <r>
    <x v="3"/>
    <x v="0"/>
    <x v="57"/>
    <n v="726.07034772182317"/>
    <x v="7"/>
    <s v="09"/>
  </r>
  <r>
    <x v="3"/>
    <x v="0"/>
    <x v="58"/>
    <n v="737.91239082161405"/>
    <x v="4"/>
    <s v="17"/>
  </r>
  <r>
    <x v="3"/>
    <x v="0"/>
    <x v="59"/>
    <n v="637.95736694677908"/>
    <x v="4"/>
    <s v="17"/>
  </r>
  <r>
    <x v="3"/>
    <x v="0"/>
    <x v="60"/>
    <n v="764.89747619047603"/>
    <x v="4"/>
    <s v="17"/>
  </r>
  <r>
    <x v="3"/>
    <x v="0"/>
    <x v="61"/>
    <n v="868.23758980301307"/>
    <x v="4"/>
    <s v="17"/>
  </r>
  <r>
    <x v="3"/>
    <x v="0"/>
    <x v="62"/>
    <n v="659.22733333333304"/>
    <x v="4"/>
    <s v="17"/>
  </r>
  <r>
    <x v="3"/>
    <x v="0"/>
    <x v="63"/>
    <n v="799.50168643132906"/>
    <x v="4"/>
    <s v="17"/>
  </r>
  <r>
    <x v="3"/>
    <x v="0"/>
    <x v="64"/>
    <n v="654.87870262390697"/>
    <x v="5"/>
    <s v="18"/>
  </r>
  <r>
    <x v="3"/>
    <x v="0"/>
    <x v="65"/>
    <n v="704.37556293590205"/>
    <x v="5"/>
    <s v="18"/>
  </r>
  <r>
    <x v="3"/>
    <x v="0"/>
    <x v="66"/>
    <n v="651.00146085552899"/>
    <x v="5"/>
    <s v="18"/>
  </r>
  <r>
    <x v="3"/>
    <x v="0"/>
    <x v="67"/>
    <n v="632.10517699114996"/>
    <x v="5"/>
    <s v="18"/>
  </r>
  <r>
    <x v="3"/>
    <x v="0"/>
    <x v="68"/>
    <n v="711.21270906949405"/>
    <x v="5"/>
    <s v="18"/>
  </r>
  <r>
    <x v="3"/>
    <x v="0"/>
    <x v="69"/>
    <n v="615.91023450586306"/>
    <x v="5"/>
    <s v="18"/>
  </r>
  <r>
    <x v="3"/>
    <x v="0"/>
    <x v="70"/>
    <n v="724.49241379310308"/>
    <x v="5"/>
    <s v="18"/>
  </r>
  <r>
    <x v="3"/>
    <x v="0"/>
    <x v="71"/>
    <n v="672.69220609579111"/>
    <x v="5"/>
    <s v="18"/>
  </r>
  <r>
    <x v="3"/>
    <x v="0"/>
    <x v="72"/>
    <n v="634.4358247422681"/>
    <x v="6"/>
    <s v="04"/>
  </r>
  <r>
    <x v="3"/>
    <x v="0"/>
    <x v="73"/>
    <n v="749.50006015037604"/>
    <x v="6"/>
    <s v="04"/>
  </r>
  <r>
    <x v="3"/>
    <x v="0"/>
    <x v="74"/>
    <n v="692.49877133105804"/>
    <x v="6"/>
    <s v="04"/>
  </r>
  <r>
    <x v="3"/>
    <x v="0"/>
    <x v="75"/>
    <n v="689.17737612612609"/>
    <x v="6"/>
    <s v="04"/>
  </r>
  <r>
    <x v="3"/>
    <x v="0"/>
    <x v="76"/>
    <n v="708.79754651964208"/>
    <x v="6"/>
    <s v="04"/>
  </r>
  <r>
    <x v="3"/>
    <x v="0"/>
    <x v="77"/>
    <n v="664.11438216560509"/>
    <x v="6"/>
    <s v="04"/>
  </r>
  <r>
    <x v="3"/>
    <x v="0"/>
    <x v="78"/>
    <n v="622.85686684073107"/>
    <x v="6"/>
    <s v="04"/>
  </r>
  <r>
    <x v="3"/>
    <x v="0"/>
    <x v="79"/>
    <n v="640.36952983725098"/>
    <x v="6"/>
    <s v="04"/>
  </r>
  <r>
    <x v="3"/>
    <x v="0"/>
    <x v="80"/>
    <n v="636.01877777777815"/>
    <x v="4"/>
    <s v="17"/>
  </r>
  <r>
    <x v="3"/>
    <x v="0"/>
    <x v="81"/>
    <n v="712.4904249585411"/>
    <x v="4"/>
    <s v="17"/>
  </r>
  <r>
    <x v="3"/>
    <x v="0"/>
    <x v="82"/>
    <n v="659.33438450898996"/>
    <x v="4"/>
    <s v="17"/>
  </r>
  <r>
    <x v="3"/>
    <x v="0"/>
    <x v="83"/>
    <n v="634.85640969163001"/>
    <x v="4"/>
    <s v="17"/>
  </r>
  <r>
    <x v="3"/>
    <x v="0"/>
    <x v="84"/>
    <n v="639.5799661876581"/>
    <x v="4"/>
    <s v="17"/>
  </r>
  <r>
    <x v="3"/>
    <x v="0"/>
    <x v="85"/>
    <n v="669.43028193832606"/>
    <x v="4"/>
    <s v="17"/>
  </r>
  <r>
    <x v="3"/>
    <x v="0"/>
    <x v="86"/>
    <n v="760.04949981167601"/>
    <x v="8"/>
    <s v="08"/>
  </r>
  <r>
    <x v="3"/>
    <x v="0"/>
    <x v="87"/>
    <n v="655.66804511278201"/>
    <x v="8"/>
    <s v="08"/>
  </r>
  <r>
    <x v="3"/>
    <x v="0"/>
    <x v="88"/>
    <n v="679.53680341880306"/>
    <x v="8"/>
    <s v="08"/>
  </r>
  <r>
    <x v="3"/>
    <x v="0"/>
    <x v="89"/>
    <n v="685.27698650674711"/>
    <x v="8"/>
    <s v="08"/>
  </r>
  <r>
    <x v="3"/>
    <x v="0"/>
    <x v="90"/>
    <n v="855.41960895037812"/>
    <x v="8"/>
    <s v="08"/>
  </r>
  <r>
    <x v="3"/>
    <x v="0"/>
    <x v="91"/>
    <n v="812.85034705228009"/>
    <x v="8"/>
    <s v="08"/>
  </r>
  <r>
    <x v="3"/>
    <x v="0"/>
    <x v="92"/>
    <n v="736.64458737419898"/>
    <x v="8"/>
    <s v="08"/>
  </r>
  <r>
    <x v="3"/>
    <x v="0"/>
    <x v="93"/>
    <n v="805.86575491529607"/>
    <x v="8"/>
    <s v="08"/>
  </r>
  <r>
    <x v="3"/>
    <x v="0"/>
    <x v="94"/>
    <n v="660.88399350649411"/>
    <x v="8"/>
    <s v="08"/>
  </r>
  <r>
    <x v="3"/>
    <x v="0"/>
    <x v="95"/>
    <n v="759.99562850100813"/>
    <x v="8"/>
    <s v="08"/>
  </r>
  <r>
    <x v="3"/>
    <x v="0"/>
    <x v="96"/>
    <n v="795.438922779211"/>
    <x v="8"/>
    <s v="08"/>
  </r>
  <r>
    <x v="3"/>
    <x v="0"/>
    <x v="97"/>
    <n v="771.92678451178506"/>
    <x v="8"/>
    <s v="08"/>
  </r>
  <r>
    <x v="3"/>
    <x v="0"/>
    <x v="98"/>
    <n v="754.89669932177799"/>
    <x v="8"/>
    <s v="08"/>
  </r>
  <r>
    <x v="3"/>
    <x v="0"/>
    <x v="99"/>
    <n v="717.19482979910697"/>
    <x v="8"/>
    <s v="08"/>
  </r>
  <r>
    <x v="3"/>
    <x v="0"/>
    <x v="100"/>
    <n v="764.90271170313997"/>
    <x v="8"/>
    <s v="08"/>
  </r>
  <r>
    <x v="3"/>
    <x v="0"/>
    <x v="101"/>
    <n v="733.37312687312703"/>
    <x v="8"/>
    <s v="08"/>
  </r>
  <r>
    <x v="3"/>
    <x v="0"/>
    <x v="102"/>
    <n v="647.36459639126304"/>
    <x v="9"/>
    <s v="05"/>
  </r>
  <r>
    <x v="3"/>
    <x v="0"/>
    <x v="103"/>
    <n v="725.2322706065321"/>
    <x v="9"/>
    <s v="05"/>
  </r>
  <r>
    <x v="3"/>
    <x v="0"/>
    <x v="104"/>
    <n v="677.73979966611012"/>
    <x v="9"/>
    <s v="05"/>
  </r>
  <r>
    <x v="3"/>
    <x v="0"/>
    <x v="105"/>
    <n v="740.18022825070204"/>
    <x v="10"/>
    <s v="10"/>
  </r>
  <r>
    <x v="3"/>
    <x v="0"/>
    <x v="106"/>
    <n v="701.20716520650808"/>
    <x v="10"/>
    <s v="10"/>
  </r>
  <r>
    <x v="3"/>
    <x v="0"/>
    <x v="107"/>
    <n v="752.60815116001004"/>
    <x v="10"/>
    <s v="10"/>
  </r>
  <r>
    <x v="3"/>
    <x v="0"/>
    <x v="108"/>
    <n v="704.84756495160514"/>
    <x v="10"/>
    <s v="10"/>
  </r>
  <r>
    <x v="3"/>
    <x v="0"/>
    <x v="109"/>
    <n v="789.34047619047601"/>
    <x v="10"/>
    <s v="10"/>
  </r>
  <r>
    <x v="3"/>
    <x v="0"/>
    <x v="110"/>
    <n v="737.21640300829904"/>
    <x v="10"/>
    <s v="10"/>
  </r>
  <r>
    <x v="3"/>
    <x v="0"/>
    <x v="111"/>
    <n v="881.46512539566606"/>
    <x v="11"/>
    <s v="11"/>
  </r>
  <r>
    <x v="3"/>
    <x v="0"/>
    <x v="112"/>
    <n v="846.27926121372002"/>
    <x v="11"/>
    <s v="11"/>
  </r>
  <r>
    <x v="3"/>
    <x v="0"/>
    <x v="113"/>
    <n v="697.70776999416205"/>
    <x v="11"/>
    <s v="11"/>
  </r>
  <r>
    <x v="3"/>
    <x v="0"/>
    <x v="114"/>
    <n v="706.48395395395414"/>
    <x v="11"/>
    <s v="11"/>
  </r>
  <r>
    <x v="3"/>
    <x v="0"/>
    <x v="115"/>
    <n v="717.36062074829908"/>
    <x v="11"/>
    <s v="11"/>
  </r>
  <r>
    <x v="3"/>
    <x v="0"/>
    <x v="116"/>
    <n v="778.39126717778106"/>
    <x v="11"/>
    <s v="11"/>
  </r>
  <r>
    <x v="3"/>
    <x v="0"/>
    <x v="117"/>
    <n v="835.37511484269407"/>
    <x v="12"/>
    <s v="14"/>
  </r>
  <r>
    <x v="3"/>
    <x v="0"/>
    <x v="118"/>
    <n v="799.34592378449406"/>
    <x v="12"/>
    <s v="14"/>
  </r>
  <r>
    <x v="3"/>
    <x v="0"/>
    <x v="119"/>
    <n v="943.62796670630212"/>
    <x v="12"/>
    <s v="14"/>
  </r>
  <r>
    <x v="3"/>
    <x v="0"/>
    <x v="120"/>
    <n v="854.42387927861603"/>
    <x v="12"/>
    <s v="14"/>
  </r>
  <r>
    <x v="3"/>
    <x v="0"/>
    <x v="121"/>
    <n v="663.89983796296303"/>
    <x v="12"/>
    <s v="14"/>
  </r>
  <r>
    <x v="3"/>
    <x v="0"/>
    <x v="122"/>
    <n v="655.87524390243902"/>
    <x v="12"/>
    <s v="14"/>
  </r>
  <r>
    <x v="3"/>
    <x v="0"/>
    <x v="123"/>
    <n v="771.61373817381696"/>
    <x v="12"/>
    <s v="14"/>
  </r>
  <r>
    <x v="3"/>
    <x v="0"/>
    <x v="124"/>
    <n v="799.90113277053001"/>
    <x v="12"/>
    <s v="14"/>
  </r>
  <r>
    <x v="3"/>
    <x v="0"/>
    <x v="125"/>
    <n v="677.25373096446697"/>
    <x v="12"/>
    <s v="14"/>
  </r>
  <r>
    <x v="3"/>
    <x v="0"/>
    <x v="126"/>
    <n v="749.58921933085503"/>
    <x v="12"/>
    <s v="14"/>
  </r>
  <r>
    <x v="3"/>
    <x v="0"/>
    <x v="127"/>
    <n v="798.14519301060909"/>
    <x v="3"/>
    <s v="01"/>
  </r>
  <r>
    <x v="3"/>
    <x v="0"/>
    <x v="128"/>
    <n v="804.138594348222"/>
    <x v="3"/>
    <s v="01"/>
  </r>
  <r>
    <x v="3"/>
    <x v="0"/>
    <x v="129"/>
    <n v="780.70719428683208"/>
    <x v="3"/>
    <s v="01"/>
  </r>
  <r>
    <x v="3"/>
    <x v="0"/>
    <x v="130"/>
    <n v="926.65018924120204"/>
    <x v="3"/>
    <s v="01"/>
  </r>
  <r>
    <x v="3"/>
    <x v="0"/>
    <x v="131"/>
    <n v="862.40803075608699"/>
    <x v="3"/>
    <s v="01"/>
  </r>
  <r>
    <x v="3"/>
    <x v="0"/>
    <x v="132"/>
    <n v="839.51632173601104"/>
    <x v="3"/>
    <s v="01"/>
  </r>
  <r>
    <x v="3"/>
    <x v="0"/>
    <x v="133"/>
    <n v="739.13290857290906"/>
    <x v="3"/>
    <s v="01"/>
  </r>
  <r>
    <x v="3"/>
    <x v="0"/>
    <x v="134"/>
    <n v="673.01776337115098"/>
    <x v="3"/>
    <s v="01"/>
  </r>
  <r>
    <x v="3"/>
    <x v="0"/>
    <x v="135"/>
    <n v="783.66426564495509"/>
    <x v="3"/>
    <s v="01"/>
  </r>
  <r>
    <x v="3"/>
    <x v="0"/>
    <x v="136"/>
    <n v="783.26872451601912"/>
    <x v="3"/>
    <s v="01"/>
  </r>
  <r>
    <x v="3"/>
    <x v="0"/>
    <x v="137"/>
    <n v="780.07395925110109"/>
    <x v="3"/>
    <s v="01"/>
  </r>
  <r>
    <x v="3"/>
    <x v="0"/>
    <x v="138"/>
    <n v="748.73381890976316"/>
    <x v="3"/>
    <s v="01"/>
  </r>
  <r>
    <x v="3"/>
    <x v="0"/>
    <x v="139"/>
    <n v="805.06929993872507"/>
    <x v="13"/>
    <s v="06"/>
  </r>
  <r>
    <x v="3"/>
    <x v="0"/>
    <x v="140"/>
    <n v="900.63073054599806"/>
    <x v="13"/>
    <s v="06"/>
  </r>
  <r>
    <x v="3"/>
    <x v="0"/>
    <x v="141"/>
    <n v="735.24639976958497"/>
    <x v="13"/>
    <s v="06"/>
  </r>
  <r>
    <x v="3"/>
    <x v="0"/>
    <x v="142"/>
    <n v="874.22154821894003"/>
    <x v="13"/>
    <s v="06"/>
  </r>
  <r>
    <x v="3"/>
    <x v="0"/>
    <x v="143"/>
    <n v="711.93302222222201"/>
    <x v="13"/>
    <s v="06"/>
  </r>
  <r>
    <x v="3"/>
    <x v="0"/>
    <x v="144"/>
    <n v="681.36181818181797"/>
    <x v="13"/>
    <s v="06"/>
  </r>
  <r>
    <x v="3"/>
    <x v="0"/>
    <x v="145"/>
    <n v="687.70204528301906"/>
    <x v="13"/>
    <s v="06"/>
  </r>
  <r>
    <x v="3"/>
    <x v="0"/>
    <x v="146"/>
    <n v="698.36935049736712"/>
    <x v="13"/>
    <s v="06"/>
  </r>
  <r>
    <x v="3"/>
    <x v="0"/>
    <x v="147"/>
    <n v="753.87400837988798"/>
    <x v="10"/>
    <s v="10"/>
  </r>
  <r>
    <x v="3"/>
    <x v="0"/>
    <x v="148"/>
    <n v="821.15679629383601"/>
    <x v="10"/>
    <s v="10"/>
  </r>
  <r>
    <x v="3"/>
    <x v="0"/>
    <x v="149"/>
    <n v="950.57412334618209"/>
    <x v="10"/>
    <s v="10"/>
  </r>
  <r>
    <x v="3"/>
    <x v="0"/>
    <x v="150"/>
    <n v="745.28638484233795"/>
    <x v="10"/>
    <s v="10"/>
  </r>
  <r>
    <x v="3"/>
    <x v="0"/>
    <x v="151"/>
    <n v="766.02493685160096"/>
    <x v="10"/>
    <s v="10"/>
  </r>
  <r>
    <x v="3"/>
    <x v="0"/>
    <x v="152"/>
    <n v="670.56895216400903"/>
    <x v="13"/>
    <s v="06"/>
  </r>
  <r>
    <x v="3"/>
    <x v="0"/>
    <x v="153"/>
    <n v="620.78130929791303"/>
    <x v="13"/>
    <s v="06"/>
  </r>
  <r>
    <x v="3"/>
    <x v="0"/>
    <x v="154"/>
    <n v="744.74879229323301"/>
    <x v="13"/>
    <s v="06"/>
  </r>
  <r>
    <x v="3"/>
    <x v="0"/>
    <x v="155"/>
    <n v="661.05121421520198"/>
    <x v="13"/>
    <s v="06"/>
  </r>
  <r>
    <x v="3"/>
    <x v="0"/>
    <x v="156"/>
    <n v="659.48994635799011"/>
    <x v="13"/>
    <s v="06"/>
  </r>
  <r>
    <x v="3"/>
    <x v="0"/>
    <x v="157"/>
    <n v="679.81533718689798"/>
    <x v="13"/>
    <s v="06"/>
  </r>
  <r>
    <x v="3"/>
    <x v="0"/>
    <x v="158"/>
    <n v="677.50530120481903"/>
    <x v="13"/>
    <s v="06"/>
  </r>
  <r>
    <x v="3"/>
    <x v="0"/>
    <x v="159"/>
    <n v="616.32900791802501"/>
    <x v="13"/>
    <s v="06"/>
  </r>
  <r>
    <x v="3"/>
    <x v="0"/>
    <x v="160"/>
    <n v="688.6097651006711"/>
    <x v="13"/>
    <s v="06"/>
  </r>
  <r>
    <x v="3"/>
    <x v="0"/>
    <x v="161"/>
    <n v="623.01782696177111"/>
    <x v="10"/>
    <s v="10"/>
  </r>
  <r>
    <x v="3"/>
    <x v="0"/>
    <x v="162"/>
    <n v="691.96472727272703"/>
    <x v="10"/>
    <s v="10"/>
  </r>
  <r>
    <x v="3"/>
    <x v="0"/>
    <x v="163"/>
    <n v="787.910868486352"/>
    <x v="10"/>
    <s v="10"/>
  </r>
  <r>
    <x v="3"/>
    <x v="0"/>
    <x v="164"/>
    <n v="687.386768982229"/>
    <x v="10"/>
    <s v="10"/>
  </r>
  <r>
    <x v="3"/>
    <x v="0"/>
    <x v="165"/>
    <n v="659.70235772357705"/>
    <x v="10"/>
    <s v="10"/>
  </r>
  <r>
    <x v="3"/>
    <x v="0"/>
    <x v="166"/>
    <n v="604.04931129476608"/>
    <x v="7"/>
    <s v="09"/>
  </r>
  <r>
    <x v="3"/>
    <x v="0"/>
    <x v="167"/>
    <n v="703.190141176471"/>
    <x v="5"/>
    <s v="18"/>
  </r>
  <r>
    <x v="3"/>
    <x v="0"/>
    <x v="168"/>
    <n v="638.57383817427399"/>
    <x v="5"/>
    <s v="18"/>
  </r>
  <r>
    <x v="3"/>
    <x v="0"/>
    <x v="169"/>
    <n v="738.55476322525601"/>
    <x v="5"/>
    <s v="18"/>
  </r>
  <r>
    <x v="3"/>
    <x v="0"/>
    <x v="170"/>
    <n v="757.98775370581507"/>
    <x v="5"/>
    <s v="18"/>
  </r>
  <r>
    <x v="3"/>
    <x v="0"/>
    <x v="171"/>
    <n v="803.98302279484608"/>
    <x v="5"/>
    <s v="18"/>
  </r>
  <r>
    <x v="3"/>
    <x v="0"/>
    <x v="172"/>
    <n v="865.94926309559003"/>
    <x v="5"/>
    <s v="18"/>
  </r>
  <r>
    <x v="3"/>
    <x v="0"/>
    <x v="173"/>
    <n v="639.01523058252405"/>
    <x v="5"/>
    <s v="18"/>
  </r>
  <r>
    <x v="3"/>
    <x v="0"/>
    <x v="174"/>
    <n v="705.06576506955207"/>
    <x v="5"/>
    <s v="18"/>
  </r>
  <r>
    <x v="3"/>
    <x v="0"/>
    <x v="175"/>
    <n v="630.70693825910905"/>
    <x v="5"/>
    <s v="18"/>
  </r>
  <r>
    <x v="3"/>
    <x v="0"/>
    <x v="176"/>
    <n v="597.43608027327105"/>
    <x v="5"/>
    <s v="18"/>
  </r>
  <r>
    <x v="3"/>
    <x v="0"/>
    <x v="177"/>
    <n v="777.78469599823109"/>
    <x v="5"/>
    <s v="18"/>
  </r>
  <r>
    <x v="3"/>
    <x v="0"/>
    <x v="178"/>
    <n v="612.32130681818205"/>
    <x v="5"/>
    <s v="18"/>
  </r>
  <r>
    <x v="3"/>
    <x v="0"/>
    <x v="179"/>
    <n v="763.30982847248504"/>
    <x v="5"/>
    <s v="18"/>
  </r>
  <r>
    <x v="3"/>
    <x v="0"/>
    <x v="180"/>
    <n v="678.73518339100303"/>
    <x v="5"/>
    <s v="18"/>
  </r>
  <r>
    <x v="3"/>
    <x v="0"/>
    <x v="181"/>
    <n v="679.11867256637208"/>
    <x v="9"/>
    <s v="05"/>
  </r>
  <r>
    <x v="3"/>
    <x v="0"/>
    <x v="182"/>
    <n v="667.2412377850161"/>
    <x v="9"/>
    <s v="05"/>
  </r>
  <r>
    <x v="3"/>
    <x v="0"/>
    <x v="183"/>
    <n v="652.33243131155996"/>
    <x v="9"/>
    <s v="05"/>
  </r>
  <r>
    <x v="3"/>
    <x v="0"/>
    <x v="184"/>
    <n v="628.63314225053102"/>
    <x v="9"/>
    <s v="05"/>
  </r>
  <r>
    <x v="3"/>
    <x v="0"/>
    <x v="185"/>
    <n v="653.57715823466106"/>
    <x v="12"/>
    <s v="14"/>
  </r>
  <r>
    <x v="3"/>
    <x v="0"/>
    <x v="186"/>
    <n v="593.30393700787397"/>
    <x v="7"/>
    <s v="09"/>
  </r>
  <r>
    <x v="3"/>
    <x v="0"/>
    <x v="187"/>
    <n v="663.29254307374197"/>
    <x v="7"/>
    <s v="09"/>
  </r>
  <r>
    <x v="3"/>
    <x v="0"/>
    <x v="188"/>
    <n v="672.66556376029507"/>
    <x v="7"/>
    <s v="09"/>
  </r>
  <r>
    <x v="3"/>
    <x v="0"/>
    <x v="189"/>
    <n v="637.93528350515498"/>
    <x v="7"/>
    <s v="09"/>
  </r>
  <r>
    <x v="3"/>
    <x v="0"/>
    <x v="190"/>
    <n v="616.38398109243701"/>
    <x v="7"/>
    <s v="09"/>
  </r>
  <r>
    <x v="3"/>
    <x v="0"/>
    <x v="191"/>
    <n v="629.72505016722403"/>
    <x v="7"/>
    <s v="09"/>
  </r>
  <r>
    <x v="3"/>
    <x v="0"/>
    <x v="192"/>
    <n v="756.29500000000007"/>
    <x v="7"/>
    <s v="09"/>
  </r>
  <r>
    <x v="3"/>
    <x v="0"/>
    <x v="193"/>
    <n v="679.55776119403004"/>
    <x v="7"/>
    <s v="09"/>
  </r>
  <r>
    <x v="3"/>
    <x v="0"/>
    <x v="194"/>
    <n v="634.79378323108403"/>
    <x v="7"/>
    <s v="09"/>
  </r>
  <r>
    <x v="3"/>
    <x v="0"/>
    <x v="195"/>
    <n v="641.00144672531803"/>
    <x v="7"/>
    <s v="09"/>
  </r>
  <r>
    <x v="3"/>
    <x v="0"/>
    <x v="196"/>
    <n v="642.42375084175103"/>
    <x v="7"/>
    <s v="09"/>
  </r>
  <r>
    <x v="3"/>
    <x v="0"/>
    <x v="197"/>
    <n v="683.37904518950404"/>
    <x v="7"/>
    <s v="09"/>
  </r>
  <r>
    <x v="3"/>
    <x v="0"/>
    <x v="198"/>
    <n v="745.78651261846403"/>
    <x v="9"/>
    <s v="05"/>
  </r>
  <r>
    <x v="3"/>
    <x v="0"/>
    <x v="199"/>
    <n v="668.48089128305605"/>
    <x v="9"/>
    <s v="05"/>
  </r>
  <r>
    <x v="3"/>
    <x v="0"/>
    <x v="200"/>
    <n v="657.22127027027011"/>
    <x v="9"/>
    <s v="05"/>
  </r>
  <r>
    <x v="3"/>
    <x v="0"/>
    <x v="201"/>
    <n v="939.20493485342001"/>
    <x v="9"/>
    <s v="05"/>
  </r>
  <r>
    <x v="3"/>
    <x v="0"/>
    <x v="202"/>
    <n v="985.58069358483203"/>
    <x v="11"/>
    <s v="11"/>
  </r>
  <r>
    <x v="3"/>
    <x v="0"/>
    <x v="203"/>
    <n v="1289.3501964510301"/>
    <x v="11"/>
    <s v="11"/>
  </r>
  <r>
    <x v="3"/>
    <x v="0"/>
    <x v="204"/>
    <n v="943.46986565134603"/>
    <x v="11"/>
    <s v="11"/>
  </r>
  <r>
    <x v="3"/>
    <x v="0"/>
    <x v="205"/>
    <n v="740.23837671624699"/>
    <x v="11"/>
    <s v="11"/>
  </r>
  <r>
    <x v="3"/>
    <x v="0"/>
    <x v="206"/>
    <n v="1404.7351382884101"/>
    <x v="11"/>
    <s v="11"/>
  </r>
  <r>
    <x v="3"/>
    <x v="0"/>
    <x v="207"/>
    <n v="1010.10049076402"/>
    <x v="11"/>
    <s v="11"/>
  </r>
  <r>
    <x v="3"/>
    <x v="0"/>
    <x v="208"/>
    <n v="962.85049783345903"/>
    <x v="11"/>
    <s v="11"/>
  </r>
  <r>
    <x v="3"/>
    <x v="0"/>
    <x v="209"/>
    <n v="1091.5604871257201"/>
    <x v="11"/>
    <s v="11"/>
  </r>
  <r>
    <x v="3"/>
    <x v="0"/>
    <x v="210"/>
    <n v="772.9536346261051"/>
    <x v="11"/>
    <s v="11"/>
  </r>
  <r>
    <x v="3"/>
    <x v="0"/>
    <x v="211"/>
    <n v="1379.2038561107802"/>
    <x v="14"/>
    <s v="15"/>
  </r>
  <r>
    <x v="3"/>
    <x v="0"/>
    <x v="212"/>
    <n v="875.15902581133798"/>
    <x v="14"/>
    <s v="15"/>
  </r>
  <r>
    <x v="3"/>
    <x v="0"/>
    <x v="213"/>
    <n v="857.11589565899601"/>
    <x v="14"/>
    <s v="15"/>
  </r>
  <r>
    <x v="3"/>
    <x v="0"/>
    <x v="214"/>
    <n v="796.89446193010906"/>
    <x v="14"/>
    <s v="15"/>
  </r>
  <r>
    <x v="3"/>
    <x v="0"/>
    <x v="215"/>
    <n v="807.05779166100808"/>
    <x v="14"/>
    <s v="15"/>
  </r>
  <r>
    <x v="3"/>
    <x v="0"/>
    <x v="216"/>
    <n v="1054.94822197999"/>
    <x v="14"/>
    <s v="15"/>
  </r>
  <r>
    <x v="3"/>
    <x v="0"/>
    <x v="217"/>
    <n v="1001.10303188207"/>
    <x v="14"/>
    <s v="15"/>
  </r>
  <r>
    <x v="3"/>
    <x v="0"/>
    <x v="218"/>
    <n v="766.86102483723198"/>
    <x v="14"/>
    <s v="15"/>
  </r>
  <r>
    <x v="3"/>
    <x v="0"/>
    <x v="219"/>
    <n v="972.71827309690502"/>
    <x v="14"/>
    <s v="15"/>
  </r>
  <r>
    <x v="3"/>
    <x v="0"/>
    <x v="220"/>
    <n v="688.52087925251601"/>
    <x v="15"/>
    <s v="02"/>
  </r>
  <r>
    <x v="3"/>
    <x v="0"/>
    <x v="221"/>
    <n v="762.3760982830081"/>
    <x v="14"/>
    <s v="15"/>
  </r>
  <r>
    <x v="3"/>
    <x v="0"/>
    <x v="222"/>
    <n v="709.5454066985651"/>
    <x v="14"/>
    <s v="15"/>
  </r>
  <r>
    <x v="3"/>
    <x v="0"/>
    <x v="223"/>
    <n v="764.89112951398306"/>
    <x v="14"/>
    <s v="15"/>
  </r>
  <r>
    <x v="3"/>
    <x v="0"/>
    <x v="224"/>
    <n v="1289.0992312009"/>
    <x v="14"/>
    <s v="15"/>
  </r>
  <r>
    <x v="3"/>
    <x v="0"/>
    <x v="225"/>
    <n v="677.81936530324401"/>
    <x v="16"/>
    <s v="07"/>
  </r>
  <r>
    <x v="3"/>
    <x v="0"/>
    <x v="226"/>
    <n v="678.79028985507205"/>
    <x v="17"/>
    <s v="12"/>
  </r>
  <r>
    <x v="3"/>
    <x v="0"/>
    <x v="227"/>
    <n v="661.68237373737406"/>
    <x v="17"/>
    <s v="12"/>
  </r>
  <r>
    <x v="3"/>
    <x v="0"/>
    <x v="228"/>
    <n v="682.43371967655003"/>
    <x v="17"/>
    <s v="12"/>
  </r>
  <r>
    <x v="3"/>
    <x v="0"/>
    <x v="229"/>
    <n v="1023.9637117212201"/>
    <x v="17"/>
    <s v="12"/>
  </r>
  <r>
    <x v="3"/>
    <x v="0"/>
    <x v="230"/>
    <n v="676.8743052391801"/>
    <x v="17"/>
    <s v="12"/>
  </r>
  <r>
    <x v="3"/>
    <x v="0"/>
    <x v="231"/>
    <n v="641.29450121654509"/>
    <x v="17"/>
    <s v="12"/>
  </r>
  <r>
    <x v="3"/>
    <x v="0"/>
    <x v="232"/>
    <n v="699.55346833578801"/>
    <x v="17"/>
    <s v="12"/>
  </r>
  <r>
    <x v="3"/>
    <x v="0"/>
    <x v="233"/>
    <n v="680.32836065573804"/>
    <x v="17"/>
    <s v="12"/>
  </r>
  <r>
    <x v="3"/>
    <x v="0"/>
    <x v="234"/>
    <n v="660.56601351351401"/>
    <x v="17"/>
    <s v="12"/>
  </r>
  <r>
    <x v="3"/>
    <x v="0"/>
    <x v="235"/>
    <n v="622.92521489971307"/>
    <x v="17"/>
    <s v="12"/>
  </r>
  <r>
    <x v="3"/>
    <x v="0"/>
    <x v="236"/>
    <n v="735.75941043083901"/>
    <x v="17"/>
    <s v="12"/>
  </r>
  <r>
    <x v="3"/>
    <x v="0"/>
    <x v="237"/>
    <n v="659.55878571428605"/>
    <x v="17"/>
    <s v="12"/>
  </r>
  <r>
    <x v="3"/>
    <x v="0"/>
    <x v="238"/>
    <n v="750.02483195323907"/>
    <x v="17"/>
    <s v="12"/>
  </r>
  <r>
    <x v="3"/>
    <x v="0"/>
    <x v="239"/>
    <n v="769.82414384592209"/>
    <x v="17"/>
    <s v="12"/>
  </r>
  <r>
    <x v="3"/>
    <x v="0"/>
    <x v="240"/>
    <n v="693.54406909788895"/>
    <x v="16"/>
    <s v="07"/>
  </r>
  <r>
    <x v="3"/>
    <x v="0"/>
    <x v="241"/>
    <n v="747.94952380952407"/>
    <x v="16"/>
    <s v="07"/>
  </r>
  <r>
    <x v="3"/>
    <x v="0"/>
    <x v="242"/>
    <n v="744.70869249394707"/>
    <x v="16"/>
    <s v="07"/>
  </r>
  <r>
    <x v="3"/>
    <x v="0"/>
    <x v="243"/>
    <n v="714.26813119395899"/>
    <x v="16"/>
    <s v="07"/>
  </r>
  <r>
    <x v="3"/>
    <x v="0"/>
    <x v="244"/>
    <n v="853.10574496524714"/>
    <x v="16"/>
    <s v="07"/>
  </r>
  <r>
    <x v="3"/>
    <x v="0"/>
    <x v="245"/>
    <n v="728.52589811320797"/>
    <x v="16"/>
    <s v="07"/>
  </r>
  <r>
    <x v="3"/>
    <x v="0"/>
    <x v="246"/>
    <n v="657.81230769230808"/>
    <x v="16"/>
    <s v="07"/>
  </r>
  <r>
    <x v="3"/>
    <x v="0"/>
    <x v="247"/>
    <n v="726.25300917431207"/>
    <x v="16"/>
    <s v="07"/>
  </r>
  <r>
    <x v="3"/>
    <x v="0"/>
    <x v="248"/>
    <n v="683.57291950886804"/>
    <x v="16"/>
    <s v="07"/>
  </r>
  <r>
    <x v="3"/>
    <x v="0"/>
    <x v="249"/>
    <n v="726.86922967189696"/>
    <x v="16"/>
    <s v="07"/>
  </r>
  <r>
    <x v="3"/>
    <x v="0"/>
    <x v="250"/>
    <n v="805.27127537740807"/>
    <x v="16"/>
    <s v="07"/>
  </r>
  <r>
    <x v="3"/>
    <x v="0"/>
    <x v="251"/>
    <n v="691.80363288718911"/>
    <x v="16"/>
    <s v="07"/>
  </r>
  <r>
    <x v="3"/>
    <x v="0"/>
    <x v="252"/>
    <n v="827.10977319587607"/>
    <x v="16"/>
    <s v="07"/>
  </r>
  <r>
    <x v="3"/>
    <x v="0"/>
    <x v="253"/>
    <n v="626.93479472140802"/>
    <x v="17"/>
    <s v="12"/>
  </r>
  <r>
    <x v="3"/>
    <x v="0"/>
    <x v="254"/>
    <n v="798.56116438356207"/>
    <x v="15"/>
    <s v="02"/>
  </r>
  <r>
    <x v="3"/>
    <x v="0"/>
    <x v="255"/>
    <n v="657.18347708894908"/>
    <x v="15"/>
    <s v="02"/>
  </r>
  <r>
    <x v="3"/>
    <x v="0"/>
    <x v="256"/>
    <n v="794.81933035714303"/>
    <x v="15"/>
    <s v="02"/>
  </r>
  <r>
    <x v="3"/>
    <x v="0"/>
    <x v="257"/>
    <n v="612.38675438596499"/>
    <x v="15"/>
    <s v="02"/>
  </r>
  <r>
    <x v="3"/>
    <x v="0"/>
    <x v="258"/>
    <n v="821.18533797554301"/>
    <x v="15"/>
    <s v="02"/>
  </r>
  <r>
    <x v="3"/>
    <x v="0"/>
    <x v="259"/>
    <n v="980.35539605801409"/>
    <x v="15"/>
    <s v="02"/>
  </r>
  <r>
    <x v="3"/>
    <x v="0"/>
    <x v="260"/>
    <n v="716.31235668789805"/>
    <x v="15"/>
    <s v="02"/>
  </r>
  <r>
    <x v="3"/>
    <x v="0"/>
    <x v="261"/>
    <n v="708.558944765045"/>
    <x v="15"/>
    <s v="02"/>
  </r>
  <r>
    <x v="3"/>
    <x v="0"/>
    <x v="262"/>
    <n v="672.84094027954302"/>
    <x v="15"/>
    <s v="02"/>
  </r>
  <r>
    <x v="3"/>
    <x v="0"/>
    <x v="263"/>
    <n v="734.97318940702405"/>
    <x v="15"/>
    <s v="02"/>
  </r>
  <r>
    <x v="3"/>
    <x v="0"/>
    <x v="264"/>
    <n v="623.21272459499312"/>
    <x v="15"/>
    <s v="02"/>
  </r>
  <r>
    <x v="3"/>
    <x v="0"/>
    <x v="265"/>
    <n v="666.49493170381004"/>
    <x v="15"/>
    <s v="02"/>
  </r>
  <r>
    <x v="3"/>
    <x v="0"/>
    <x v="266"/>
    <n v="726.91506172839513"/>
    <x v="15"/>
    <s v="02"/>
  </r>
  <r>
    <x v="3"/>
    <x v="0"/>
    <x v="267"/>
    <n v="925.35164658634505"/>
    <x v="11"/>
    <s v="11"/>
  </r>
  <r>
    <x v="3"/>
    <x v="0"/>
    <x v="268"/>
    <n v="715.87839249146805"/>
    <x v="12"/>
    <s v="14"/>
  </r>
  <r>
    <x v="3"/>
    <x v="0"/>
    <x v="269"/>
    <n v="750.23786199095002"/>
    <x v="12"/>
    <s v="14"/>
  </r>
  <r>
    <x v="3"/>
    <x v="0"/>
    <x v="270"/>
    <n v="833.31018834712211"/>
    <x v="12"/>
    <s v="14"/>
  </r>
  <r>
    <x v="3"/>
    <x v="0"/>
    <x v="271"/>
    <n v="783.41242809114704"/>
    <x v="12"/>
    <s v="14"/>
  </r>
  <r>
    <x v="3"/>
    <x v="0"/>
    <x v="272"/>
    <n v="738.67243851019009"/>
    <x v="12"/>
    <s v="14"/>
  </r>
  <r>
    <x v="3"/>
    <x v="0"/>
    <x v="273"/>
    <n v="804.66031111111101"/>
    <x v="12"/>
    <s v="14"/>
  </r>
  <r>
    <x v="3"/>
    <x v="0"/>
    <x v="274"/>
    <n v="736.27630041724603"/>
    <x v="12"/>
    <s v="14"/>
  </r>
  <r>
    <x v="3"/>
    <x v="0"/>
    <x v="275"/>
    <n v="755.21113350125904"/>
    <x v="12"/>
    <s v="14"/>
  </r>
  <r>
    <x v="3"/>
    <x v="0"/>
    <x v="276"/>
    <n v="750.89055397148707"/>
    <x v="12"/>
    <s v="14"/>
  </r>
  <r>
    <x v="3"/>
    <x v="0"/>
    <x v="277"/>
    <n v="803.85344145026909"/>
    <x v="12"/>
    <s v="14"/>
  </r>
  <r>
    <x v="4"/>
    <x v="0"/>
    <x v="48"/>
    <n v="664.25856236203106"/>
    <x v="3"/>
    <s v="01"/>
  </r>
  <r>
    <x v="4"/>
    <x v="0"/>
    <x v="24"/>
    <n v="733.32668913226598"/>
    <x v="3"/>
    <s v="01"/>
  </r>
  <r>
    <x v="4"/>
    <x v="0"/>
    <x v="49"/>
    <n v="819.0291973595381"/>
    <x v="3"/>
    <s v="01"/>
  </r>
  <r>
    <x v="4"/>
    <x v="0"/>
    <x v="50"/>
    <n v="820.34004171533502"/>
    <x v="3"/>
    <s v="01"/>
  </r>
  <r>
    <x v="4"/>
    <x v="0"/>
    <x v="51"/>
    <n v="816.39984201351103"/>
    <x v="3"/>
    <s v="01"/>
  </r>
  <r>
    <x v="4"/>
    <x v="0"/>
    <x v="52"/>
    <n v="879.20469689074207"/>
    <x v="3"/>
    <s v="01"/>
  </r>
  <r>
    <x v="4"/>
    <x v="0"/>
    <x v="25"/>
    <n v="757.57342664026805"/>
    <x v="2"/>
    <s v="13"/>
  </r>
  <r>
    <x v="4"/>
    <x v="0"/>
    <x v="26"/>
    <n v="976.54296253186999"/>
    <x v="2"/>
    <s v="13"/>
  </r>
  <r>
    <x v="4"/>
    <x v="0"/>
    <x v="27"/>
    <n v="949.96133184577411"/>
    <x v="2"/>
    <s v="13"/>
  </r>
  <r>
    <x v="4"/>
    <x v="0"/>
    <x v="42"/>
    <n v="678.29933075933104"/>
    <x v="2"/>
    <s v="13"/>
  </r>
  <r>
    <x v="4"/>
    <x v="0"/>
    <x v="28"/>
    <n v="1069.6743755181703"/>
    <x v="2"/>
    <s v="13"/>
  </r>
  <r>
    <x v="4"/>
    <x v="0"/>
    <x v="29"/>
    <n v="730.75618109846607"/>
    <x v="2"/>
    <s v="13"/>
  </r>
  <r>
    <x v="4"/>
    <x v="0"/>
    <x v="22"/>
    <n v="734.54957088122603"/>
    <x v="2"/>
    <s v="13"/>
  </r>
  <r>
    <x v="4"/>
    <x v="0"/>
    <x v="30"/>
    <n v="769.68993212055409"/>
    <x v="2"/>
    <s v="13"/>
  </r>
  <r>
    <x v="4"/>
    <x v="0"/>
    <x v="31"/>
    <n v="845.82127203881214"/>
    <x v="2"/>
    <s v="13"/>
  </r>
  <r>
    <x v="4"/>
    <x v="0"/>
    <x v="32"/>
    <n v="883.58434221592711"/>
    <x v="2"/>
    <s v="13"/>
  </r>
  <r>
    <x v="4"/>
    <x v="0"/>
    <x v="23"/>
    <n v="824.72304839482501"/>
    <x v="2"/>
    <s v="13"/>
  </r>
  <r>
    <x v="4"/>
    <x v="0"/>
    <x v="80"/>
    <n v="642.29182492581606"/>
    <x v="4"/>
    <s v="17"/>
  </r>
  <r>
    <x v="4"/>
    <x v="0"/>
    <x v="81"/>
    <n v="710.69976676986607"/>
    <x v="4"/>
    <s v="17"/>
  </r>
  <r>
    <x v="4"/>
    <x v="0"/>
    <x v="82"/>
    <n v="660.23899503722112"/>
    <x v="4"/>
    <s v="17"/>
  </r>
  <r>
    <x v="4"/>
    <x v="0"/>
    <x v="45"/>
    <n v="670.40941071428608"/>
    <x v="4"/>
    <s v="17"/>
  </r>
  <r>
    <x v="4"/>
    <x v="0"/>
    <x v="84"/>
    <n v="669.75215973920103"/>
    <x v="4"/>
    <s v="17"/>
  </r>
  <r>
    <x v="4"/>
    <x v="0"/>
    <x v="85"/>
    <n v="680.54749581239503"/>
    <x v="4"/>
    <s v="17"/>
  </r>
  <r>
    <x v="4"/>
    <x v="0"/>
    <x v="33"/>
    <n v="649.25767758186407"/>
    <x v="3"/>
    <s v="01"/>
  </r>
  <r>
    <x v="4"/>
    <x v="0"/>
    <x v="35"/>
    <n v="697.45948799999996"/>
    <x v="1"/>
    <s v="03"/>
  </r>
  <r>
    <x v="4"/>
    <x v="0"/>
    <x v="36"/>
    <n v="724.26993744298204"/>
    <x v="2"/>
    <s v="13"/>
  </r>
  <r>
    <x v="4"/>
    <x v="0"/>
    <x v="37"/>
    <n v="623.79327848101309"/>
    <x v="2"/>
    <s v="13"/>
  </r>
  <r>
    <x v="4"/>
    <x v="0"/>
    <x v="38"/>
    <n v="638.97473292876305"/>
    <x v="2"/>
    <s v="13"/>
  </r>
  <r>
    <x v="4"/>
    <x v="0"/>
    <x v="39"/>
    <n v="612.99909882455404"/>
    <x v="2"/>
    <s v="13"/>
  </r>
  <r>
    <x v="4"/>
    <x v="0"/>
    <x v="40"/>
    <n v="679.48175143453307"/>
    <x v="2"/>
    <s v="13"/>
  </r>
  <r>
    <x v="4"/>
    <x v="0"/>
    <x v="41"/>
    <n v="630.23070812951312"/>
    <x v="2"/>
    <s v="13"/>
  </r>
  <r>
    <x v="4"/>
    <x v="0"/>
    <x v="43"/>
    <n v="712.57282155364499"/>
    <x v="2"/>
    <s v="13"/>
  </r>
  <r>
    <x v="4"/>
    <x v="0"/>
    <x v="46"/>
    <n v="670.00362573099403"/>
    <x v="5"/>
    <s v="18"/>
  </r>
  <r>
    <x v="4"/>
    <x v="0"/>
    <x v="47"/>
    <n v="660.29866873065009"/>
    <x v="5"/>
    <s v="18"/>
  </r>
  <r>
    <x v="4"/>
    <x v="0"/>
    <x v="53"/>
    <n v="648.99088291746602"/>
    <x v="6"/>
    <s v="04"/>
  </r>
  <r>
    <x v="4"/>
    <x v="0"/>
    <x v="54"/>
    <n v="636.61272941176503"/>
    <x v="6"/>
    <s v="04"/>
  </r>
  <r>
    <x v="4"/>
    <x v="0"/>
    <x v="55"/>
    <n v="815.93776410256407"/>
    <x v="6"/>
    <s v="04"/>
  </r>
  <r>
    <x v="4"/>
    <x v="0"/>
    <x v="57"/>
    <n v="737.26059322033905"/>
    <x v="7"/>
    <s v="09"/>
  </r>
  <r>
    <x v="4"/>
    <x v="0"/>
    <x v="58"/>
    <n v="744.20385643912698"/>
    <x v="4"/>
    <s v="17"/>
  </r>
  <r>
    <x v="4"/>
    <x v="0"/>
    <x v="59"/>
    <n v="640.59545454545503"/>
    <x v="4"/>
    <s v="17"/>
  </r>
  <r>
    <x v="4"/>
    <x v="0"/>
    <x v="83"/>
    <n v="658.04578163771703"/>
    <x v="4"/>
    <s v="17"/>
  </r>
  <r>
    <x v="4"/>
    <x v="0"/>
    <x v="60"/>
    <n v="765.73749423165714"/>
    <x v="4"/>
    <s v="17"/>
  </r>
  <r>
    <x v="4"/>
    <x v="0"/>
    <x v="61"/>
    <n v="863.8439863325741"/>
    <x v="4"/>
    <s v="17"/>
  </r>
  <r>
    <x v="4"/>
    <x v="0"/>
    <x v="62"/>
    <n v="669.4472127139361"/>
    <x v="4"/>
    <s v="17"/>
  </r>
  <r>
    <x v="4"/>
    <x v="0"/>
    <x v="63"/>
    <n v="803.90148772795806"/>
    <x v="4"/>
    <s v="17"/>
  </r>
  <r>
    <x v="4"/>
    <x v="0"/>
    <x v="64"/>
    <n v="676.32847533632298"/>
    <x v="5"/>
    <s v="18"/>
  </r>
  <r>
    <x v="4"/>
    <x v="0"/>
    <x v="65"/>
    <n v="701.48811681772406"/>
    <x v="5"/>
    <s v="18"/>
  </r>
  <r>
    <x v="4"/>
    <x v="0"/>
    <x v="66"/>
    <n v="651.13544054747604"/>
    <x v="5"/>
    <s v="18"/>
  </r>
  <r>
    <x v="4"/>
    <x v="0"/>
    <x v="67"/>
    <n v="665.32071428571396"/>
    <x v="5"/>
    <s v="18"/>
  </r>
  <r>
    <x v="4"/>
    <x v="0"/>
    <x v="68"/>
    <n v="741.56450175849909"/>
    <x v="5"/>
    <s v="18"/>
  </r>
  <r>
    <x v="4"/>
    <x v="0"/>
    <x v="69"/>
    <n v="626.1138673139161"/>
    <x v="5"/>
    <s v="18"/>
  </r>
  <r>
    <x v="4"/>
    <x v="0"/>
    <x v="70"/>
    <n v="715.07970521542006"/>
    <x v="5"/>
    <s v="18"/>
  </r>
  <r>
    <x v="4"/>
    <x v="0"/>
    <x v="71"/>
    <n v="677.52039647577101"/>
    <x v="5"/>
    <s v="18"/>
  </r>
  <r>
    <x v="4"/>
    <x v="0"/>
    <x v="72"/>
    <n v="637.53710659898502"/>
    <x v="6"/>
    <s v="04"/>
  </r>
  <r>
    <x v="4"/>
    <x v="0"/>
    <x v="73"/>
    <n v="745.63796296296312"/>
    <x v="6"/>
    <s v="04"/>
  </r>
  <r>
    <x v="4"/>
    <x v="0"/>
    <x v="74"/>
    <n v="681.53500653594813"/>
    <x v="6"/>
    <s v="04"/>
  </r>
  <r>
    <x v="4"/>
    <x v="0"/>
    <x v="75"/>
    <n v="682.21651480637797"/>
    <x v="6"/>
    <s v="04"/>
  </r>
  <r>
    <x v="4"/>
    <x v="0"/>
    <x v="76"/>
    <n v="703.04663887962704"/>
    <x v="6"/>
    <s v="04"/>
  </r>
  <r>
    <x v="4"/>
    <x v="0"/>
    <x v="77"/>
    <n v="661.46166875784195"/>
    <x v="6"/>
    <s v="04"/>
  </r>
  <r>
    <x v="4"/>
    <x v="0"/>
    <x v="56"/>
    <n v="648.89428571428607"/>
    <x v="6"/>
    <s v="04"/>
  </r>
  <r>
    <x v="4"/>
    <x v="0"/>
    <x v="78"/>
    <n v="640.38941772151907"/>
    <x v="6"/>
    <s v="04"/>
  </r>
  <r>
    <x v="4"/>
    <x v="0"/>
    <x v="79"/>
    <n v="639.54050847457609"/>
    <x v="6"/>
    <s v="04"/>
  </r>
  <r>
    <x v="4"/>
    <x v="0"/>
    <x v="0"/>
    <n v="664.40179988158707"/>
    <x v="0"/>
    <s v="16"/>
  </r>
  <r>
    <x v="4"/>
    <x v="0"/>
    <x v="1"/>
    <n v="732.06662803532004"/>
    <x v="0"/>
    <s v="16"/>
  </r>
  <r>
    <x v="4"/>
    <x v="0"/>
    <x v="2"/>
    <n v="672.95190051020404"/>
    <x v="0"/>
    <s v="16"/>
  </r>
  <r>
    <x v="4"/>
    <x v="0"/>
    <x v="3"/>
    <n v="670.43029751332097"/>
    <x v="0"/>
    <s v="16"/>
  </r>
  <r>
    <x v="4"/>
    <x v="0"/>
    <x v="4"/>
    <n v="633.09727272727309"/>
    <x v="0"/>
    <s v="16"/>
  </r>
  <r>
    <x v="4"/>
    <x v="0"/>
    <x v="5"/>
    <n v="672.78415127528615"/>
    <x v="0"/>
    <s v="16"/>
  </r>
  <r>
    <x v="4"/>
    <x v="0"/>
    <x v="6"/>
    <n v="659.70732246998307"/>
    <x v="0"/>
    <s v="16"/>
  </r>
  <r>
    <x v="4"/>
    <x v="0"/>
    <x v="7"/>
    <n v="691.88722511385799"/>
    <x v="0"/>
    <s v="16"/>
  </r>
  <r>
    <x v="4"/>
    <x v="0"/>
    <x v="8"/>
    <n v="782.19837094713807"/>
    <x v="0"/>
    <s v="16"/>
  </r>
  <r>
    <x v="4"/>
    <x v="0"/>
    <x v="9"/>
    <n v="810.77295286326512"/>
    <x v="0"/>
    <s v="16"/>
  </r>
  <r>
    <x v="4"/>
    <x v="0"/>
    <x v="10"/>
    <n v="666.60015815634904"/>
    <x v="1"/>
    <s v="03"/>
  </r>
  <r>
    <x v="4"/>
    <x v="0"/>
    <x v="11"/>
    <n v="695.56882419632109"/>
    <x v="1"/>
    <s v="03"/>
  </r>
  <r>
    <x v="4"/>
    <x v="0"/>
    <x v="12"/>
    <n v="830.28644194388505"/>
    <x v="1"/>
    <s v="03"/>
  </r>
  <r>
    <x v="4"/>
    <x v="0"/>
    <x v="13"/>
    <n v="691.71751327282107"/>
    <x v="1"/>
    <s v="03"/>
  </r>
  <r>
    <x v="4"/>
    <x v="0"/>
    <x v="14"/>
    <n v="717.84519745222906"/>
    <x v="1"/>
    <s v="03"/>
  </r>
  <r>
    <x v="4"/>
    <x v="0"/>
    <x v="15"/>
    <n v="682.91648771758605"/>
    <x v="1"/>
    <s v="03"/>
  </r>
  <r>
    <x v="4"/>
    <x v="0"/>
    <x v="34"/>
    <n v="640.93498037016309"/>
    <x v="1"/>
    <s v="03"/>
  </r>
  <r>
    <x v="4"/>
    <x v="0"/>
    <x v="16"/>
    <n v="637.29661615019199"/>
    <x v="1"/>
    <s v="03"/>
  </r>
  <r>
    <x v="4"/>
    <x v="0"/>
    <x v="17"/>
    <n v="716.71007974132704"/>
    <x v="1"/>
    <s v="03"/>
  </r>
  <r>
    <x v="4"/>
    <x v="0"/>
    <x v="18"/>
    <n v="640.40691919191909"/>
    <x v="1"/>
    <s v="03"/>
  </r>
  <r>
    <x v="4"/>
    <x v="0"/>
    <x v="19"/>
    <n v="721.5694632034631"/>
    <x v="1"/>
    <s v="03"/>
  </r>
  <r>
    <x v="4"/>
    <x v="0"/>
    <x v="20"/>
    <n v="776.3946335835501"/>
    <x v="1"/>
    <s v="03"/>
  </r>
  <r>
    <x v="4"/>
    <x v="0"/>
    <x v="21"/>
    <n v="638.35273298429297"/>
    <x v="1"/>
    <s v="03"/>
  </r>
  <r>
    <x v="4"/>
    <x v="0"/>
    <x v="44"/>
    <n v="624.89341222879705"/>
    <x v="4"/>
    <s v="17"/>
  </r>
  <r>
    <x v="4"/>
    <x v="0"/>
    <x v="86"/>
    <n v="758.48942728442705"/>
    <x v="8"/>
    <s v="08"/>
  </r>
  <r>
    <x v="4"/>
    <x v="0"/>
    <x v="87"/>
    <n v="712.85806896551708"/>
    <x v="8"/>
    <s v="08"/>
  </r>
  <r>
    <x v="4"/>
    <x v="0"/>
    <x v="88"/>
    <n v="676.01874403815611"/>
    <x v="8"/>
    <s v="08"/>
  </r>
  <r>
    <x v="4"/>
    <x v="0"/>
    <x v="89"/>
    <n v="677.17508450704202"/>
    <x v="8"/>
    <s v="08"/>
  </r>
  <r>
    <x v="4"/>
    <x v="0"/>
    <x v="90"/>
    <n v="852.78088031161508"/>
    <x v="8"/>
    <s v="08"/>
  </r>
  <r>
    <x v="4"/>
    <x v="0"/>
    <x v="91"/>
    <n v="825.61212644889406"/>
    <x v="8"/>
    <s v="08"/>
  </r>
  <r>
    <x v="4"/>
    <x v="0"/>
    <x v="92"/>
    <n v="743.41423096930805"/>
    <x v="8"/>
    <s v="08"/>
  </r>
  <r>
    <x v="4"/>
    <x v="0"/>
    <x v="93"/>
    <n v="801.95736197035103"/>
    <x v="8"/>
    <s v="08"/>
  </r>
  <r>
    <x v="4"/>
    <x v="0"/>
    <x v="94"/>
    <n v="645.21452100840304"/>
    <x v="8"/>
    <s v="08"/>
  </r>
  <r>
    <x v="4"/>
    <x v="0"/>
    <x v="95"/>
    <n v="734.36937788987007"/>
    <x v="8"/>
    <s v="08"/>
  </r>
  <r>
    <x v="4"/>
    <x v="0"/>
    <x v="96"/>
    <n v="784.41341686073599"/>
    <x v="8"/>
    <s v="08"/>
  </r>
  <r>
    <x v="4"/>
    <x v="0"/>
    <x v="97"/>
    <n v="722.07389770723103"/>
    <x v="8"/>
    <s v="08"/>
  </r>
  <r>
    <x v="4"/>
    <x v="0"/>
    <x v="98"/>
    <n v="745.59638472032702"/>
    <x v="8"/>
    <s v="08"/>
  </r>
  <r>
    <x v="4"/>
    <x v="0"/>
    <x v="99"/>
    <n v="705.14841859257308"/>
    <x v="8"/>
    <s v="08"/>
  </r>
  <r>
    <x v="4"/>
    <x v="0"/>
    <x v="100"/>
    <n v="754.099201557936"/>
    <x v="8"/>
    <s v="08"/>
  </r>
  <r>
    <x v="4"/>
    <x v="0"/>
    <x v="101"/>
    <n v="738.79229382303799"/>
    <x v="8"/>
    <s v="08"/>
  </r>
  <r>
    <x v="4"/>
    <x v="0"/>
    <x v="105"/>
    <n v="747.05258197087505"/>
    <x v="10"/>
    <s v="10"/>
  </r>
  <r>
    <x v="4"/>
    <x v="0"/>
    <x v="106"/>
    <n v="694.82787319884699"/>
    <x v="10"/>
    <s v="10"/>
  </r>
  <r>
    <x v="4"/>
    <x v="0"/>
    <x v="107"/>
    <n v="753.6434104184051"/>
    <x v="10"/>
    <s v="10"/>
  </r>
  <r>
    <x v="4"/>
    <x v="0"/>
    <x v="108"/>
    <n v="703.85790485830012"/>
    <x v="10"/>
    <s v="10"/>
  </r>
  <r>
    <x v="4"/>
    <x v="0"/>
    <x v="109"/>
    <n v="784.54721845893312"/>
    <x v="10"/>
    <s v="10"/>
  </r>
  <r>
    <x v="4"/>
    <x v="0"/>
    <x v="110"/>
    <n v="727.3752755046371"/>
    <x v="10"/>
    <s v="10"/>
  </r>
  <r>
    <x v="4"/>
    <x v="0"/>
    <x v="111"/>
    <n v="875.30668430335106"/>
    <x v="11"/>
    <s v="11"/>
  </r>
  <r>
    <x v="4"/>
    <x v="0"/>
    <x v="112"/>
    <n v="781.7942188919161"/>
    <x v="11"/>
    <s v="11"/>
  </r>
  <r>
    <x v="4"/>
    <x v="0"/>
    <x v="113"/>
    <n v="709.8946186699211"/>
    <x v="11"/>
    <s v="11"/>
  </r>
  <r>
    <x v="4"/>
    <x v="0"/>
    <x v="114"/>
    <n v="707.17710832313298"/>
    <x v="11"/>
    <s v="11"/>
  </r>
  <r>
    <x v="4"/>
    <x v="0"/>
    <x v="115"/>
    <n v="726.08009022556405"/>
    <x v="11"/>
    <s v="11"/>
  </r>
  <r>
    <x v="4"/>
    <x v="0"/>
    <x v="116"/>
    <n v="792.16634901242105"/>
    <x v="11"/>
    <s v="11"/>
  </r>
  <r>
    <x v="4"/>
    <x v="0"/>
    <x v="127"/>
    <n v="801.50370550297305"/>
    <x v="3"/>
    <s v="01"/>
  </r>
  <r>
    <x v="4"/>
    <x v="0"/>
    <x v="128"/>
    <n v="817.08924456048703"/>
    <x v="3"/>
    <s v="01"/>
  </r>
  <r>
    <x v="4"/>
    <x v="0"/>
    <x v="129"/>
    <n v="790.32049264998011"/>
    <x v="3"/>
    <s v="01"/>
  </r>
  <r>
    <x v="4"/>
    <x v="0"/>
    <x v="130"/>
    <n v="939.77792688465001"/>
    <x v="3"/>
    <s v="01"/>
  </r>
  <r>
    <x v="4"/>
    <x v="0"/>
    <x v="131"/>
    <n v="861.65124125154409"/>
    <x v="3"/>
    <s v="01"/>
  </r>
  <r>
    <x v="4"/>
    <x v="0"/>
    <x v="132"/>
    <n v="834.32751131221698"/>
    <x v="3"/>
    <s v="01"/>
  </r>
  <r>
    <x v="4"/>
    <x v="0"/>
    <x v="134"/>
    <n v="690.58902298850603"/>
    <x v="3"/>
    <s v="01"/>
  </r>
  <r>
    <x v="4"/>
    <x v="0"/>
    <x v="135"/>
    <n v="799.35925918449698"/>
    <x v="3"/>
    <s v="01"/>
  </r>
  <r>
    <x v="4"/>
    <x v="0"/>
    <x v="136"/>
    <n v="793.01934165908506"/>
    <x v="3"/>
    <s v="01"/>
  </r>
  <r>
    <x v="4"/>
    <x v="0"/>
    <x v="137"/>
    <n v="780.59522204387406"/>
    <x v="3"/>
    <s v="01"/>
  </r>
  <r>
    <x v="4"/>
    <x v="0"/>
    <x v="138"/>
    <n v="754.79921995985103"/>
    <x v="3"/>
    <s v="01"/>
  </r>
  <r>
    <x v="4"/>
    <x v="0"/>
    <x v="133"/>
    <n v="737.69114892528103"/>
    <x v="3"/>
    <s v="01"/>
  </r>
  <r>
    <x v="4"/>
    <x v="0"/>
    <x v="152"/>
    <n v="655.71737725295202"/>
    <x v="13"/>
    <s v="06"/>
  </r>
  <r>
    <x v="4"/>
    <x v="0"/>
    <x v="139"/>
    <n v="806.38769219012704"/>
    <x v="13"/>
    <s v="06"/>
  </r>
  <r>
    <x v="4"/>
    <x v="0"/>
    <x v="140"/>
    <n v="869.63234721189599"/>
    <x v="13"/>
    <s v="06"/>
  </r>
  <r>
    <x v="4"/>
    <x v="0"/>
    <x v="141"/>
    <n v="747.541797289334"/>
    <x v="13"/>
    <s v="06"/>
  </r>
  <r>
    <x v="4"/>
    <x v="0"/>
    <x v="142"/>
    <n v="875.42577516660799"/>
    <x v="13"/>
    <s v="06"/>
  </r>
  <r>
    <x v="4"/>
    <x v="0"/>
    <x v="153"/>
    <n v="619.23718199608606"/>
    <x v="13"/>
    <s v="06"/>
  </r>
  <r>
    <x v="4"/>
    <x v="0"/>
    <x v="154"/>
    <n v="746.01998650472297"/>
    <x v="13"/>
    <s v="06"/>
  </r>
  <r>
    <x v="4"/>
    <x v="0"/>
    <x v="143"/>
    <n v="712.53698206555305"/>
    <x v="13"/>
    <s v="06"/>
  </r>
  <r>
    <x v="4"/>
    <x v="0"/>
    <x v="155"/>
    <n v="678.91090425531911"/>
    <x v="13"/>
    <s v="06"/>
  </r>
  <r>
    <x v="4"/>
    <x v="0"/>
    <x v="144"/>
    <n v="687.50994159365905"/>
    <x v="13"/>
    <s v="06"/>
  </r>
  <r>
    <x v="4"/>
    <x v="0"/>
    <x v="156"/>
    <n v="665.63611065907207"/>
    <x v="13"/>
    <s v="06"/>
  </r>
  <r>
    <x v="4"/>
    <x v="0"/>
    <x v="157"/>
    <n v="706.16357933579297"/>
    <x v="13"/>
    <s v="06"/>
  </r>
  <r>
    <x v="4"/>
    <x v="0"/>
    <x v="145"/>
    <n v="684.18605633802804"/>
    <x v="13"/>
    <s v="06"/>
  </r>
  <r>
    <x v="4"/>
    <x v="0"/>
    <x v="158"/>
    <n v="678.10113549618313"/>
    <x v="13"/>
    <s v="06"/>
  </r>
  <r>
    <x v="4"/>
    <x v="0"/>
    <x v="146"/>
    <n v="707.16842458100609"/>
    <x v="13"/>
    <s v="06"/>
  </r>
  <r>
    <x v="4"/>
    <x v="0"/>
    <x v="159"/>
    <n v="621.44182991985804"/>
    <x v="13"/>
    <s v="06"/>
  </r>
  <r>
    <x v="4"/>
    <x v="0"/>
    <x v="160"/>
    <n v="691.27807624113507"/>
    <x v="13"/>
    <s v="06"/>
  </r>
  <r>
    <x v="4"/>
    <x v="0"/>
    <x v="170"/>
    <n v="755.01974472808013"/>
    <x v="5"/>
    <s v="18"/>
  </r>
  <r>
    <x v="4"/>
    <x v="0"/>
    <x v="161"/>
    <n v="621.37926530612208"/>
    <x v="10"/>
    <s v="10"/>
  </r>
  <r>
    <x v="4"/>
    <x v="0"/>
    <x v="162"/>
    <n v="683.69639502762402"/>
    <x v="10"/>
    <s v="10"/>
  </r>
  <r>
    <x v="4"/>
    <x v="0"/>
    <x v="147"/>
    <n v="772.30425108621102"/>
    <x v="10"/>
    <s v="10"/>
  </r>
  <r>
    <x v="4"/>
    <x v="0"/>
    <x v="163"/>
    <n v="807.82533007335007"/>
    <x v="10"/>
    <s v="10"/>
  </r>
  <r>
    <x v="4"/>
    <x v="0"/>
    <x v="164"/>
    <n v="683.59701257861593"/>
    <x v="10"/>
    <s v="10"/>
  </r>
  <r>
    <x v="4"/>
    <x v="0"/>
    <x v="148"/>
    <n v="829.53879176648604"/>
    <x v="10"/>
    <s v="10"/>
  </r>
  <r>
    <x v="4"/>
    <x v="0"/>
    <x v="149"/>
    <n v="965.7702060581081"/>
    <x v="10"/>
    <s v="10"/>
  </r>
  <r>
    <x v="4"/>
    <x v="0"/>
    <x v="165"/>
    <n v="679.80450000000008"/>
    <x v="10"/>
    <s v="10"/>
  </r>
  <r>
    <x v="4"/>
    <x v="0"/>
    <x v="150"/>
    <n v="743.50283245406604"/>
    <x v="10"/>
    <s v="10"/>
  </r>
  <r>
    <x v="4"/>
    <x v="0"/>
    <x v="151"/>
    <n v="769.11392347600508"/>
    <x v="10"/>
    <s v="10"/>
  </r>
  <r>
    <x v="4"/>
    <x v="0"/>
    <x v="166"/>
    <n v="610.90555994729903"/>
    <x v="7"/>
    <s v="09"/>
  </r>
  <r>
    <x v="4"/>
    <x v="0"/>
    <x v="167"/>
    <n v="719.69853512705504"/>
    <x v="5"/>
    <s v="18"/>
  </r>
  <r>
    <x v="4"/>
    <x v="0"/>
    <x v="168"/>
    <n v="640.65151419558413"/>
    <x v="5"/>
    <s v="18"/>
  </r>
  <r>
    <x v="4"/>
    <x v="0"/>
    <x v="169"/>
    <n v="743.42959220255409"/>
    <x v="5"/>
    <s v="18"/>
  </r>
  <r>
    <x v="4"/>
    <x v="0"/>
    <x v="171"/>
    <n v="796.69135648148108"/>
    <x v="5"/>
    <s v="18"/>
  </r>
  <r>
    <x v="4"/>
    <x v="0"/>
    <x v="172"/>
    <n v="852.31366676709911"/>
    <x v="5"/>
    <s v="18"/>
  </r>
  <r>
    <x v="4"/>
    <x v="0"/>
    <x v="173"/>
    <n v="657.14326946107803"/>
    <x v="5"/>
    <s v="18"/>
  </r>
  <r>
    <x v="4"/>
    <x v="0"/>
    <x v="174"/>
    <n v="705.59037037037012"/>
    <x v="5"/>
    <s v="18"/>
  </r>
  <r>
    <x v="4"/>
    <x v="0"/>
    <x v="175"/>
    <n v="642.59179736970304"/>
    <x v="5"/>
    <s v="18"/>
  </r>
  <r>
    <x v="4"/>
    <x v="0"/>
    <x v="176"/>
    <n v="605.09530735930707"/>
    <x v="5"/>
    <s v="18"/>
  </r>
  <r>
    <x v="4"/>
    <x v="0"/>
    <x v="177"/>
    <n v="770.93907259849504"/>
    <x v="5"/>
    <s v="18"/>
  </r>
  <r>
    <x v="4"/>
    <x v="0"/>
    <x v="178"/>
    <n v="610.73201017811709"/>
    <x v="5"/>
    <s v="18"/>
  </r>
  <r>
    <x v="4"/>
    <x v="0"/>
    <x v="179"/>
    <n v="758.73982178217807"/>
    <x v="5"/>
    <s v="18"/>
  </r>
  <r>
    <x v="4"/>
    <x v="0"/>
    <x v="180"/>
    <n v="688.37824259131594"/>
    <x v="5"/>
    <s v="18"/>
  </r>
  <r>
    <x v="4"/>
    <x v="0"/>
    <x v="198"/>
    <n v="746.07162850927205"/>
    <x v="9"/>
    <s v="05"/>
  </r>
  <r>
    <x v="4"/>
    <x v="0"/>
    <x v="199"/>
    <n v="687.92619757688703"/>
    <x v="9"/>
    <s v="05"/>
  </r>
  <r>
    <x v="4"/>
    <x v="0"/>
    <x v="181"/>
    <n v="686.64690635451507"/>
    <x v="9"/>
    <s v="05"/>
  </r>
  <r>
    <x v="4"/>
    <x v="0"/>
    <x v="200"/>
    <n v="664.58694444444404"/>
    <x v="9"/>
    <s v="05"/>
  </r>
  <r>
    <x v="4"/>
    <x v="0"/>
    <x v="182"/>
    <n v="683.54149270482606"/>
    <x v="9"/>
    <s v="05"/>
  </r>
  <r>
    <x v="4"/>
    <x v="0"/>
    <x v="201"/>
    <n v="917.24784638554206"/>
    <x v="9"/>
    <s v="05"/>
  </r>
  <r>
    <x v="4"/>
    <x v="0"/>
    <x v="183"/>
    <n v="659.09587684729104"/>
    <x v="9"/>
    <s v="05"/>
  </r>
  <r>
    <x v="4"/>
    <x v="0"/>
    <x v="184"/>
    <n v="635.57409961685812"/>
    <x v="9"/>
    <s v="05"/>
  </r>
  <r>
    <x v="4"/>
    <x v="0"/>
    <x v="117"/>
    <n v="832.49868837034205"/>
    <x v="12"/>
    <s v="14"/>
  </r>
  <r>
    <x v="4"/>
    <x v="0"/>
    <x v="118"/>
    <n v="795.31675427405014"/>
    <x v="12"/>
    <s v="14"/>
  </r>
  <r>
    <x v="4"/>
    <x v="0"/>
    <x v="119"/>
    <n v="950.94699292452799"/>
    <x v="12"/>
    <s v="14"/>
  </r>
  <r>
    <x v="4"/>
    <x v="0"/>
    <x v="120"/>
    <n v="852.27419685327516"/>
    <x v="12"/>
    <s v="14"/>
  </r>
  <r>
    <x v="4"/>
    <x v="0"/>
    <x v="121"/>
    <n v="669.42258698941009"/>
    <x v="12"/>
    <s v="14"/>
  </r>
  <r>
    <x v="4"/>
    <x v="0"/>
    <x v="185"/>
    <n v="655.34719298245602"/>
    <x v="12"/>
    <s v="14"/>
  </r>
  <r>
    <x v="4"/>
    <x v="0"/>
    <x v="122"/>
    <n v="651.32324786324807"/>
    <x v="12"/>
    <s v="14"/>
  </r>
  <r>
    <x v="4"/>
    <x v="0"/>
    <x v="123"/>
    <n v="769.33832337884007"/>
    <x v="12"/>
    <s v="14"/>
  </r>
  <r>
    <x v="4"/>
    <x v="0"/>
    <x v="124"/>
    <n v="808.42325242718402"/>
    <x v="12"/>
    <s v="14"/>
  </r>
  <r>
    <x v="4"/>
    <x v="0"/>
    <x v="125"/>
    <n v="674.84166265060207"/>
    <x v="12"/>
    <s v="14"/>
  </r>
  <r>
    <x v="4"/>
    <x v="0"/>
    <x v="126"/>
    <n v="754.92876279439508"/>
    <x v="12"/>
    <s v="14"/>
  </r>
  <r>
    <x v="4"/>
    <x v="0"/>
    <x v="102"/>
    <n v="646.901741071429"/>
    <x v="9"/>
    <s v="05"/>
  </r>
  <r>
    <x v="4"/>
    <x v="0"/>
    <x v="103"/>
    <n v="737.071617389126"/>
    <x v="9"/>
    <s v="05"/>
  </r>
  <r>
    <x v="4"/>
    <x v="0"/>
    <x v="104"/>
    <n v="688.81904209328809"/>
    <x v="9"/>
    <s v="05"/>
  </r>
  <r>
    <x v="4"/>
    <x v="0"/>
    <x v="189"/>
    <n v="649.54576315789507"/>
    <x v="7"/>
    <s v="09"/>
  </r>
  <r>
    <x v="4"/>
    <x v="0"/>
    <x v="190"/>
    <n v="624.49580982236205"/>
    <x v="7"/>
    <s v="09"/>
  </r>
  <r>
    <x v="4"/>
    <x v="0"/>
    <x v="191"/>
    <n v="649.50115226337402"/>
    <x v="7"/>
    <s v="09"/>
  </r>
  <r>
    <x v="4"/>
    <x v="0"/>
    <x v="186"/>
    <n v="602.48191999999995"/>
    <x v="7"/>
    <s v="09"/>
  </r>
  <r>
    <x v="4"/>
    <x v="0"/>
    <x v="187"/>
    <n v="674.59232155232201"/>
    <x v="7"/>
    <s v="09"/>
  </r>
  <r>
    <x v="4"/>
    <x v="0"/>
    <x v="192"/>
    <n v="770.36810197544003"/>
    <x v="7"/>
    <s v="09"/>
  </r>
  <r>
    <x v="4"/>
    <x v="0"/>
    <x v="193"/>
    <n v="658.5989534883721"/>
    <x v="7"/>
    <s v="09"/>
  </r>
  <r>
    <x v="4"/>
    <x v="0"/>
    <x v="194"/>
    <n v="646.27237500000001"/>
    <x v="7"/>
    <s v="09"/>
  </r>
  <r>
    <x v="4"/>
    <x v="0"/>
    <x v="195"/>
    <n v="645.46351403678602"/>
    <x v="7"/>
    <s v="09"/>
  </r>
  <r>
    <x v="4"/>
    <x v="0"/>
    <x v="196"/>
    <n v="652.86039030955612"/>
    <x v="7"/>
    <s v="09"/>
  </r>
  <r>
    <x v="4"/>
    <x v="0"/>
    <x v="188"/>
    <n v="680.86637701277107"/>
    <x v="7"/>
    <s v="09"/>
  </r>
  <r>
    <x v="4"/>
    <x v="0"/>
    <x v="197"/>
    <n v="675.54092989985713"/>
    <x v="7"/>
    <s v="09"/>
  </r>
  <r>
    <x v="4"/>
    <x v="0"/>
    <x v="202"/>
    <n v="977.27382692497508"/>
    <x v="11"/>
    <s v="11"/>
  </r>
  <r>
    <x v="4"/>
    <x v="0"/>
    <x v="203"/>
    <n v="1272.7371315828302"/>
    <x v="11"/>
    <s v="11"/>
  </r>
  <r>
    <x v="4"/>
    <x v="0"/>
    <x v="204"/>
    <n v="938.65231793724411"/>
    <x v="11"/>
    <s v="11"/>
  </r>
  <r>
    <x v="4"/>
    <x v="0"/>
    <x v="205"/>
    <n v="743.95165848375495"/>
    <x v="11"/>
    <s v="11"/>
  </r>
  <r>
    <x v="4"/>
    <x v="0"/>
    <x v="206"/>
    <n v="1393.0693701368702"/>
    <x v="11"/>
    <s v="11"/>
  </r>
  <r>
    <x v="4"/>
    <x v="0"/>
    <x v="207"/>
    <n v="1011.7591036396101"/>
    <x v="11"/>
    <s v="11"/>
  </r>
  <r>
    <x v="4"/>
    <x v="0"/>
    <x v="208"/>
    <n v="918.73487121574112"/>
    <x v="11"/>
    <s v="11"/>
  </r>
  <r>
    <x v="4"/>
    <x v="0"/>
    <x v="209"/>
    <n v="1110.2038340527201"/>
    <x v="11"/>
    <s v="11"/>
  </r>
  <r>
    <x v="4"/>
    <x v="0"/>
    <x v="210"/>
    <n v="769.85026827309207"/>
    <x v="11"/>
    <s v="11"/>
  </r>
  <r>
    <x v="4"/>
    <x v="0"/>
    <x v="211"/>
    <n v="1272.7372013443301"/>
    <x v="14"/>
    <s v="15"/>
  </r>
  <r>
    <x v="4"/>
    <x v="0"/>
    <x v="212"/>
    <n v="868.40429494643706"/>
    <x v="14"/>
    <s v="15"/>
  </r>
  <r>
    <x v="4"/>
    <x v="0"/>
    <x v="213"/>
    <n v="872.54289812194509"/>
    <x v="14"/>
    <s v="15"/>
  </r>
  <r>
    <x v="4"/>
    <x v="0"/>
    <x v="214"/>
    <n v="809.50370730603913"/>
    <x v="14"/>
    <s v="15"/>
  </r>
  <r>
    <x v="4"/>
    <x v="0"/>
    <x v="215"/>
    <n v="804.06744447347808"/>
    <x v="14"/>
    <s v="15"/>
  </r>
  <r>
    <x v="4"/>
    <x v="0"/>
    <x v="216"/>
    <n v="1069.87779110572"/>
    <x v="14"/>
    <s v="15"/>
  </r>
  <r>
    <x v="4"/>
    <x v="0"/>
    <x v="217"/>
    <n v="979.93555633408107"/>
    <x v="14"/>
    <s v="15"/>
  </r>
  <r>
    <x v="4"/>
    <x v="0"/>
    <x v="218"/>
    <n v="774.87929591836712"/>
    <x v="14"/>
    <s v="15"/>
  </r>
  <r>
    <x v="4"/>
    <x v="0"/>
    <x v="219"/>
    <n v="970.91691924169504"/>
    <x v="14"/>
    <s v="15"/>
  </r>
  <r>
    <x v="4"/>
    <x v="0"/>
    <x v="220"/>
    <n v="686.73534304932707"/>
    <x v="15"/>
    <s v="02"/>
  </r>
  <r>
    <x v="4"/>
    <x v="0"/>
    <x v="221"/>
    <n v="755.32336154776306"/>
    <x v="14"/>
    <s v="15"/>
  </r>
  <r>
    <x v="4"/>
    <x v="0"/>
    <x v="222"/>
    <n v="731.68483852025804"/>
    <x v="14"/>
    <s v="15"/>
  </r>
  <r>
    <x v="4"/>
    <x v="0"/>
    <x v="223"/>
    <n v="761.722815958816"/>
    <x v="14"/>
    <s v="15"/>
  </r>
  <r>
    <x v="4"/>
    <x v="0"/>
    <x v="224"/>
    <n v="1276.4257281361299"/>
    <x v="14"/>
    <s v="15"/>
  </r>
  <r>
    <x v="4"/>
    <x v="0"/>
    <x v="254"/>
    <n v="797.04427707199"/>
    <x v="15"/>
    <s v="02"/>
  </r>
  <r>
    <x v="4"/>
    <x v="0"/>
    <x v="255"/>
    <n v="667.90865710560593"/>
    <x v="15"/>
    <s v="02"/>
  </r>
  <r>
    <x v="4"/>
    <x v="0"/>
    <x v="256"/>
    <n v="777.473102040816"/>
    <x v="15"/>
    <s v="02"/>
  </r>
  <r>
    <x v="4"/>
    <x v="0"/>
    <x v="257"/>
    <n v="622.77355102040804"/>
    <x v="15"/>
    <s v="02"/>
  </r>
  <r>
    <x v="4"/>
    <x v="0"/>
    <x v="258"/>
    <n v="813.80370892018811"/>
    <x v="15"/>
    <s v="02"/>
  </r>
  <r>
    <x v="4"/>
    <x v="0"/>
    <x v="259"/>
    <n v="1001.2016907844602"/>
    <x v="15"/>
    <s v="02"/>
  </r>
  <r>
    <x v="4"/>
    <x v="0"/>
    <x v="260"/>
    <n v="761.93326704545507"/>
    <x v="15"/>
    <s v="02"/>
  </r>
  <r>
    <x v="4"/>
    <x v="0"/>
    <x v="261"/>
    <n v="699.28280259951305"/>
    <x v="15"/>
    <s v="02"/>
  </r>
  <r>
    <x v="4"/>
    <x v="0"/>
    <x v="262"/>
    <n v="664.20522842639605"/>
    <x v="15"/>
    <s v="02"/>
  </r>
  <r>
    <x v="4"/>
    <x v="0"/>
    <x v="263"/>
    <n v="744.17545003103714"/>
    <x v="15"/>
    <s v="02"/>
  </r>
  <r>
    <x v="4"/>
    <x v="0"/>
    <x v="264"/>
    <n v="627.27278688524598"/>
    <x v="15"/>
    <s v="02"/>
  </r>
  <r>
    <x v="4"/>
    <x v="0"/>
    <x v="265"/>
    <n v="665.46908724832201"/>
    <x v="15"/>
    <s v="02"/>
  </r>
  <r>
    <x v="4"/>
    <x v="0"/>
    <x v="266"/>
    <n v="718.85008445945903"/>
    <x v="15"/>
    <s v="02"/>
  </r>
  <r>
    <x v="4"/>
    <x v="0"/>
    <x v="267"/>
    <n v="903.37629158512709"/>
    <x v="11"/>
    <s v="11"/>
  </r>
  <r>
    <x v="4"/>
    <x v="0"/>
    <x v="268"/>
    <n v="735.34969760900105"/>
    <x v="12"/>
    <s v="14"/>
  </r>
  <r>
    <x v="4"/>
    <x v="0"/>
    <x v="269"/>
    <n v="749.693914473684"/>
    <x v="12"/>
    <s v="14"/>
  </r>
  <r>
    <x v="4"/>
    <x v="0"/>
    <x v="270"/>
    <n v="825.52131107205605"/>
    <x v="12"/>
    <s v="14"/>
  </r>
  <r>
    <x v="4"/>
    <x v="0"/>
    <x v="271"/>
    <n v="797.31862223886208"/>
    <x v="12"/>
    <s v="14"/>
  </r>
  <r>
    <x v="4"/>
    <x v="0"/>
    <x v="272"/>
    <n v="750.71374461979906"/>
    <x v="12"/>
    <s v="14"/>
  </r>
  <r>
    <x v="4"/>
    <x v="0"/>
    <x v="273"/>
    <n v="804.9458041458181"/>
    <x v="12"/>
    <s v="14"/>
  </r>
  <r>
    <x v="4"/>
    <x v="0"/>
    <x v="274"/>
    <n v="692.30931335830201"/>
    <x v="12"/>
    <s v="14"/>
  </r>
  <r>
    <x v="4"/>
    <x v="0"/>
    <x v="275"/>
    <n v="767.21670260782309"/>
    <x v="12"/>
    <s v="14"/>
  </r>
  <r>
    <x v="4"/>
    <x v="0"/>
    <x v="276"/>
    <n v="738.67177304964503"/>
    <x v="12"/>
    <s v="14"/>
  </r>
  <r>
    <x v="4"/>
    <x v="0"/>
    <x v="277"/>
    <n v="809.72642636258206"/>
    <x v="12"/>
    <s v="14"/>
  </r>
  <r>
    <x v="4"/>
    <x v="0"/>
    <x v="226"/>
    <n v="674.25312977099202"/>
    <x v="17"/>
    <s v="12"/>
  </r>
  <r>
    <x v="4"/>
    <x v="0"/>
    <x v="227"/>
    <n v="676.93732009925611"/>
    <x v="17"/>
    <s v="12"/>
  </r>
  <r>
    <x v="4"/>
    <x v="0"/>
    <x v="228"/>
    <n v="678.71996103896106"/>
    <x v="17"/>
    <s v="12"/>
  </r>
  <r>
    <x v="4"/>
    <x v="0"/>
    <x v="229"/>
    <n v="1031.1326495726501"/>
    <x v="17"/>
    <s v="12"/>
  </r>
  <r>
    <x v="4"/>
    <x v="0"/>
    <x v="230"/>
    <n v="667.57476086956501"/>
    <x v="17"/>
    <s v="12"/>
  </r>
  <r>
    <x v="4"/>
    <x v="0"/>
    <x v="231"/>
    <n v="661.50349367088609"/>
    <x v="17"/>
    <s v="12"/>
  </r>
  <r>
    <x v="4"/>
    <x v="0"/>
    <x v="232"/>
    <n v="710.09132877752506"/>
    <x v="17"/>
    <s v="12"/>
  </r>
  <r>
    <x v="4"/>
    <x v="0"/>
    <x v="233"/>
    <n v="689.94618811881207"/>
    <x v="17"/>
    <s v="12"/>
  </r>
  <r>
    <x v="4"/>
    <x v="0"/>
    <x v="234"/>
    <n v="678.005"/>
    <x v="17"/>
    <s v="12"/>
  </r>
  <r>
    <x v="4"/>
    <x v="0"/>
    <x v="235"/>
    <n v="620.45902912621409"/>
    <x v="17"/>
    <s v="12"/>
  </r>
  <r>
    <x v="4"/>
    <x v="0"/>
    <x v="236"/>
    <n v="741.12070815450602"/>
    <x v="17"/>
    <s v="12"/>
  </r>
  <r>
    <x v="4"/>
    <x v="0"/>
    <x v="237"/>
    <n v="645.11709956710013"/>
    <x v="17"/>
    <s v="12"/>
  </r>
  <r>
    <x v="4"/>
    <x v="0"/>
    <x v="238"/>
    <n v="740.99922264875204"/>
    <x v="17"/>
    <s v="12"/>
  </r>
  <r>
    <x v="4"/>
    <x v="0"/>
    <x v="239"/>
    <n v="765.64213655091203"/>
    <x v="17"/>
    <s v="12"/>
  </r>
  <r>
    <x v="4"/>
    <x v="0"/>
    <x v="253"/>
    <n v="639.14183333333301"/>
    <x v="17"/>
    <s v="12"/>
  </r>
  <r>
    <x v="4"/>
    <x v="0"/>
    <x v="240"/>
    <n v="684.49848948374813"/>
    <x v="16"/>
    <s v="07"/>
  </r>
  <r>
    <x v="4"/>
    <x v="0"/>
    <x v="241"/>
    <n v="742.54029761904803"/>
    <x v="16"/>
    <s v="07"/>
  </r>
  <r>
    <x v="4"/>
    <x v="0"/>
    <x v="242"/>
    <n v="736.93515881708709"/>
    <x v="16"/>
    <s v="07"/>
  </r>
  <r>
    <x v="4"/>
    <x v="0"/>
    <x v="243"/>
    <n v="717.46084922797513"/>
    <x v="16"/>
    <s v="07"/>
  </r>
  <r>
    <x v="4"/>
    <x v="0"/>
    <x v="244"/>
    <n v="855.87248015329908"/>
    <x v="16"/>
    <s v="07"/>
  </r>
  <r>
    <x v="4"/>
    <x v="0"/>
    <x v="245"/>
    <n v="741.00654559213012"/>
    <x v="16"/>
    <s v="07"/>
  </r>
  <r>
    <x v="4"/>
    <x v="0"/>
    <x v="225"/>
    <n v="678.86104434906997"/>
    <x v="16"/>
    <s v="07"/>
  </r>
  <r>
    <x v="4"/>
    <x v="0"/>
    <x v="246"/>
    <n v="693.42963541666711"/>
    <x v="16"/>
    <s v="07"/>
  </r>
  <r>
    <x v="4"/>
    <x v="0"/>
    <x v="247"/>
    <n v="720.23837248322093"/>
    <x v="16"/>
    <s v="07"/>
  </r>
  <r>
    <x v="4"/>
    <x v="0"/>
    <x v="248"/>
    <n v="680.12867123287708"/>
    <x v="16"/>
    <s v="07"/>
  </r>
  <r>
    <x v="4"/>
    <x v="0"/>
    <x v="249"/>
    <n v="722.9748320228731"/>
    <x v="16"/>
    <s v="07"/>
  </r>
  <r>
    <x v="4"/>
    <x v="0"/>
    <x v="250"/>
    <n v="830.4898153846151"/>
    <x v="16"/>
    <s v="07"/>
  </r>
  <r>
    <x v="4"/>
    <x v="0"/>
    <x v="251"/>
    <n v="694.96935238095205"/>
    <x v="16"/>
    <s v="07"/>
  </r>
  <r>
    <x v="4"/>
    <x v="0"/>
    <x v="252"/>
    <n v="824.13668682795708"/>
    <x v="16"/>
    <s v="07"/>
  </r>
  <r>
    <x v="5"/>
    <x v="0"/>
    <x v="48"/>
    <n v="689.10161100721302"/>
    <x v="3"/>
    <s v="01"/>
  </r>
  <r>
    <x v="5"/>
    <x v="0"/>
    <x v="24"/>
    <n v="766.79782619974105"/>
    <x v="3"/>
    <s v="01"/>
  </r>
  <r>
    <x v="5"/>
    <x v="0"/>
    <x v="49"/>
    <n v="828.70108467983198"/>
    <x v="3"/>
    <s v="01"/>
  </r>
  <r>
    <x v="5"/>
    <x v="0"/>
    <x v="50"/>
    <n v="837.98282228233904"/>
    <x v="3"/>
    <s v="01"/>
  </r>
  <r>
    <x v="5"/>
    <x v="0"/>
    <x v="51"/>
    <n v="822.57338187372704"/>
    <x v="3"/>
    <s v="01"/>
  </r>
  <r>
    <x v="5"/>
    <x v="0"/>
    <x v="52"/>
    <n v="890.53144851063803"/>
    <x v="3"/>
    <s v="01"/>
  </r>
  <r>
    <x v="5"/>
    <x v="0"/>
    <x v="25"/>
    <n v="760.63474612265907"/>
    <x v="2"/>
    <s v="13"/>
  </r>
  <r>
    <x v="5"/>
    <x v="0"/>
    <x v="26"/>
    <n v="982.87132252445406"/>
    <x v="2"/>
    <s v="13"/>
  </r>
  <r>
    <x v="5"/>
    <x v="0"/>
    <x v="27"/>
    <n v="965.86605577961609"/>
    <x v="2"/>
    <s v="13"/>
  </r>
  <r>
    <x v="5"/>
    <x v="0"/>
    <x v="42"/>
    <n v="683.69722820694506"/>
    <x v="2"/>
    <s v="13"/>
  </r>
  <r>
    <x v="5"/>
    <x v="0"/>
    <x v="28"/>
    <n v="1084.5028574107901"/>
    <x v="2"/>
    <s v="13"/>
  </r>
  <r>
    <x v="5"/>
    <x v="0"/>
    <x v="29"/>
    <n v="747.13773114010201"/>
    <x v="2"/>
    <s v="13"/>
  </r>
  <r>
    <x v="5"/>
    <x v="0"/>
    <x v="22"/>
    <n v="739.1334502402201"/>
    <x v="2"/>
    <s v="13"/>
  </r>
  <r>
    <x v="5"/>
    <x v="0"/>
    <x v="30"/>
    <n v="774.10759015351107"/>
    <x v="2"/>
    <s v="13"/>
  </r>
  <r>
    <x v="5"/>
    <x v="0"/>
    <x v="31"/>
    <n v="845.32588494310107"/>
    <x v="2"/>
    <s v="13"/>
  </r>
  <r>
    <x v="5"/>
    <x v="0"/>
    <x v="32"/>
    <n v="885.63626413025099"/>
    <x v="2"/>
    <s v="13"/>
  </r>
  <r>
    <x v="5"/>
    <x v="0"/>
    <x v="23"/>
    <n v="824.93110369422106"/>
    <x v="2"/>
    <s v="13"/>
  </r>
  <r>
    <x v="5"/>
    <x v="0"/>
    <x v="80"/>
    <n v="645.65378303198906"/>
    <x v="4"/>
    <s v="17"/>
  </r>
  <r>
    <x v="5"/>
    <x v="0"/>
    <x v="81"/>
    <n v="706.32299523620497"/>
    <x v="4"/>
    <s v="17"/>
  </r>
  <r>
    <x v="5"/>
    <x v="0"/>
    <x v="82"/>
    <n v="658.99640605296304"/>
    <x v="4"/>
    <s v="17"/>
  </r>
  <r>
    <x v="5"/>
    <x v="0"/>
    <x v="45"/>
    <n v="704.38511254019306"/>
    <x v="4"/>
    <s v="17"/>
  </r>
  <r>
    <x v="5"/>
    <x v="0"/>
    <x v="84"/>
    <n v="666.86351587301601"/>
    <x v="4"/>
    <s v="17"/>
  </r>
  <r>
    <x v="5"/>
    <x v="0"/>
    <x v="85"/>
    <n v="683.52848460291705"/>
    <x v="4"/>
    <s v="17"/>
  </r>
  <r>
    <x v="5"/>
    <x v="0"/>
    <x v="33"/>
    <n v="662.48464518937703"/>
    <x v="3"/>
    <s v="01"/>
  </r>
  <r>
    <x v="5"/>
    <x v="0"/>
    <x v="35"/>
    <n v="607.624124929657"/>
    <x v="1"/>
    <s v="03"/>
  </r>
  <r>
    <x v="5"/>
    <x v="0"/>
    <x v="36"/>
    <n v="712.27477610030701"/>
    <x v="2"/>
    <s v="13"/>
  </r>
  <r>
    <x v="5"/>
    <x v="0"/>
    <x v="37"/>
    <n v="631.75217217787906"/>
    <x v="2"/>
    <s v="13"/>
  </r>
  <r>
    <x v="5"/>
    <x v="0"/>
    <x v="38"/>
    <n v="667.13002129812003"/>
    <x v="2"/>
    <s v="13"/>
  </r>
  <r>
    <x v="5"/>
    <x v="0"/>
    <x v="39"/>
    <n v="619.15099008856998"/>
    <x v="2"/>
    <s v="13"/>
  </r>
  <r>
    <x v="5"/>
    <x v="0"/>
    <x v="40"/>
    <n v="684.82539646525015"/>
    <x v="2"/>
    <s v="13"/>
  </r>
  <r>
    <x v="5"/>
    <x v="0"/>
    <x v="41"/>
    <n v="637.45820567168505"/>
    <x v="2"/>
    <s v="13"/>
  </r>
  <r>
    <x v="5"/>
    <x v="0"/>
    <x v="43"/>
    <n v="721.06565302144202"/>
    <x v="2"/>
    <s v="13"/>
  </r>
  <r>
    <x v="5"/>
    <x v="0"/>
    <x v="46"/>
    <n v="659.62639652677308"/>
    <x v="5"/>
    <s v="18"/>
  </r>
  <r>
    <x v="5"/>
    <x v="0"/>
    <x v="47"/>
    <n v="653.19795348837204"/>
    <x v="5"/>
    <s v="18"/>
  </r>
  <r>
    <x v="5"/>
    <x v="0"/>
    <x v="53"/>
    <n v="635.97148496240607"/>
    <x v="6"/>
    <s v="04"/>
  </r>
  <r>
    <x v="5"/>
    <x v="0"/>
    <x v="54"/>
    <n v="673.18816326530612"/>
    <x v="6"/>
    <s v="04"/>
  </r>
  <r>
    <x v="5"/>
    <x v="0"/>
    <x v="55"/>
    <n v="725.6514805520701"/>
    <x v="6"/>
    <s v="04"/>
  </r>
  <r>
    <x v="5"/>
    <x v="0"/>
    <x v="57"/>
    <n v="728.77914992272008"/>
    <x v="7"/>
    <s v="09"/>
  </r>
  <r>
    <x v="5"/>
    <x v="0"/>
    <x v="58"/>
    <n v="742.44811125485103"/>
    <x v="4"/>
    <s v="17"/>
  </r>
  <r>
    <x v="5"/>
    <x v="0"/>
    <x v="59"/>
    <n v="661.98162878787912"/>
    <x v="4"/>
    <s v="17"/>
  </r>
  <r>
    <x v="5"/>
    <x v="0"/>
    <x v="83"/>
    <n v="665.20862831858403"/>
    <x v="4"/>
    <s v="17"/>
  </r>
  <r>
    <x v="5"/>
    <x v="0"/>
    <x v="60"/>
    <n v="803.16919154800212"/>
    <x v="4"/>
    <s v="17"/>
  </r>
  <r>
    <x v="5"/>
    <x v="0"/>
    <x v="61"/>
    <n v="845.12446060606101"/>
    <x v="4"/>
    <s v="17"/>
  </r>
  <r>
    <x v="5"/>
    <x v="0"/>
    <x v="62"/>
    <n v="687.038598574822"/>
    <x v="4"/>
    <s v="17"/>
  </r>
  <r>
    <x v="5"/>
    <x v="0"/>
    <x v="63"/>
    <n v="803.21915127751106"/>
    <x v="4"/>
    <s v="17"/>
  </r>
  <r>
    <x v="5"/>
    <x v="0"/>
    <x v="64"/>
    <n v="699.29530844155795"/>
    <x v="5"/>
    <s v="18"/>
  </r>
  <r>
    <x v="5"/>
    <x v="0"/>
    <x v="65"/>
    <n v="722.59492283950601"/>
    <x v="5"/>
    <s v="18"/>
  </r>
  <r>
    <x v="5"/>
    <x v="0"/>
    <x v="66"/>
    <n v="644.74709946848907"/>
    <x v="5"/>
    <s v="18"/>
  </r>
  <r>
    <x v="5"/>
    <x v="0"/>
    <x v="67"/>
    <n v="675.55114942528701"/>
    <x v="5"/>
    <s v="18"/>
  </r>
  <r>
    <x v="5"/>
    <x v="0"/>
    <x v="68"/>
    <n v="740.75430471584002"/>
    <x v="5"/>
    <s v="18"/>
  </r>
  <r>
    <x v="5"/>
    <x v="0"/>
    <x v="69"/>
    <n v="627.89126112759607"/>
    <x v="5"/>
    <s v="18"/>
  </r>
  <r>
    <x v="5"/>
    <x v="0"/>
    <x v="70"/>
    <n v="727.88389908256909"/>
    <x v="5"/>
    <s v="18"/>
  </r>
  <r>
    <x v="5"/>
    <x v="0"/>
    <x v="71"/>
    <n v="660.56962311557811"/>
    <x v="5"/>
    <s v="18"/>
  </r>
  <r>
    <x v="5"/>
    <x v="0"/>
    <x v="72"/>
    <n v="640.67150895140708"/>
    <x v="6"/>
    <s v="04"/>
  </r>
  <r>
    <x v="5"/>
    <x v="0"/>
    <x v="73"/>
    <n v="754.93541749109602"/>
    <x v="6"/>
    <s v="04"/>
  </r>
  <r>
    <x v="5"/>
    <x v="0"/>
    <x v="74"/>
    <n v="676.58755716004794"/>
    <x v="6"/>
    <s v="04"/>
  </r>
  <r>
    <x v="5"/>
    <x v="0"/>
    <x v="75"/>
    <n v="685.19547380156109"/>
    <x v="6"/>
    <s v="04"/>
  </r>
  <r>
    <x v="5"/>
    <x v="0"/>
    <x v="76"/>
    <n v="721.66932707861497"/>
    <x v="6"/>
    <s v="04"/>
  </r>
  <r>
    <x v="5"/>
    <x v="0"/>
    <x v="77"/>
    <n v="662.16045508981995"/>
    <x v="6"/>
    <s v="04"/>
  </r>
  <r>
    <x v="5"/>
    <x v="0"/>
    <x v="56"/>
    <n v="641.91470985155206"/>
    <x v="6"/>
    <s v="04"/>
  </r>
  <r>
    <x v="5"/>
    <x v="0"/>
    <x v="78"/>
    <n v="657.64152230971104"/>
    <x v="6"/>
    <s v="04"/>
  </r>
  <r>
    <x v="5"/>
    <x v="0"/>
    <x v="79"/>
    <n v="650.80936952714501"/>
    <x v="6"/>
    <s v="04"/>
  </r>
  <r>
    <x v="5"/>
    <x v="0"/>
    <x v="0"/>
    <n v="700.39424893842909"/>
    <x v="0"/>
    <s v="16"/>
  </r>
  <r>
    <x v="5"/>
    <x v="0"/>
    <x v="1"/>
    <n v="748.76523493642912"/>
    <x v="0"/>
    <s v="16"/>
  </r>
  <r>
    <x v="5"/>
    <x v="0"/>
    <x v="2"/>
    <n v="673.88138627187107"/>
    <x v="0"/>
    <s v="16"/>
  </r>
  <r>
    <x v="5"/>
    <x v="0"/>
    <x v="3"/>
    <n v="666.68270423765807"/>
    <x v="0"/>
    <s v="16"/>
  </r>
  <r>
    <x v="5"/>
    <x v="0"/>
    <x v="4"/>
    <n v="650.29425907752704"/>
    <x v="0"/>
    <s v="16"/>
  </r>
  <r>
    <x v="5"/>
    <x v="0"/>
    <x v="5"/>
    <n v="679.58643581081105"/>
    <x v="0"/>
    <s v="16"/>
  </r>
  <r>
    <x v="5"/>
    <x v="0"/>
    <x v="6"/>
    <n v="668.25713189448402"/>
    <x v="0"/>
    <s v="16"/>
  </r>
  <r>
    <x v="5"/>
    <x v="0"/>
    <x v="7"/>
    <n v="677.43596345515004"/>
    <x v="0"/>
    <s v="16"/>
  </r>
  <r>
    <x v="5"/>
    <x v="0"/>
    <x v="8"/>
    <n v="800.23527359701313"/>
    <x v="0"/>
    <s v="16"/>
  </r>
  <r>
    <x v="5"/>
    <x v="0"/>
    <x v="9"/>
    <n v="807.45425321100902"/>
    <x v="0"/>
    <s v="16"/>
  </r>
  <r>
    <x v="5"/>
    <x v="0"/>
    <x v="10"/>
    <n v="651.107417190776"/>
    <x v="1"/>
    <s v="03"/>
  </r>
  <r>
    <x v="5"/>
    <x v="0"/>
    <x v="11"/>
    <n v="697.968393227246"/>
    <x v="1"/>
    <s v="03"/>
  </r>
  <r>
    <x v="5"/>
    <x v="0"/>
    <x v="12"/>
    <n v="831.64192430614014"/>
    <x v="1"/>
    <s v="03"/>
  </r>
  <r>
    <x v="5"/>
    <x v="0"/>
    <x v="13"/>
    <n v="710.947813111546"/>
    <x v="1"/>
    <s v="03"/>
  </r>
  <r>
    <x v="5"/>
    <x v="0"/>
    <x v="14"/>
    <n v="727.5850309023491"/>
    <x v="1"/>
    <s v="03"/>
  </r>
  <r>
    <x v="5"/>
    <x v="0"/>
    <x v="15"/>
    <n v="682.10302746662614"/>
    <x v="1"/>
    <s v="03"/>
  </r>
  <r>
    <x v="5"/>
    <x v="0"/>
    <x v="34"/>
    <n v="631.05365203761812"/>
    <x v="1"/>
    <s v="03"/>
  </r>
  <r>
    <x v="5"/>
    <x v="0"/>
    <x v="16"/>
    <n v="646.25718718607004"/>
    <x v="1"/>
    <s v="03"/>
  </r>
  <r>
    <x v="5"/>
    <x v="0"/>
    <x v="17"/>
    <n v="728.31333555688502"/>
    <x v="1"/>
    <s v="03"/>
  </r>
  <r>
    <x v="5"/>
    <x v="0"/>
    <x v="18"/>
    <n v="649.73138394251805"/>
    <x v="1"/>
    <s v="03"/>
  </r>
  <r>
    <x v="5"/>
    <x v="0"/>
    <x v="19"/>
    <n v="701.60393890675209"/>
    <x v="1"/>
    <s v="03"/>
  </r>
  <r>
    <x v="5"/>
    <x v="0"/>
    <x v="20"/>
    <n v="784.78386194660402"/>
    <x v="1"/>
    <s v="03"/>
  </r>
  <r>
    <x v="5"/>
    <x v="0"/>
    <x v="21"/>
    <n v="637.687450814111"/>
    <x v="1"/>
    <s v="03"/>
  </r>
  <r>
    <x v="5"/>
    <x v="0"/>
    <x v="44"/>
    <n v="618.61938294010906"/>
    <x v="4"/>
    <s v="17"/>
  </r>
  <r>
    <x v="5"/>
    <x v="0"/>
    <x v="86"/>
    <n v="769.99363221582996"/>
    <x v="8"/>
    <s v="08"/>
  </r>
  <r>
    <x v="5"/>
    <x v="0"/>
    <x v="87"/>
    <n v="730.67414473684209"/>
    <x v="8"/>
    <s v="08"/>
  </r>
  <r>
    <x v="5"/>
    <x v="0"/>
    <x v="88"/>
    <n v="664.01717187500003"/>
    <x v="8"/>
    <s v="08"/>
  </r>
  <r>
    <x v="5"/>
    <x v="0"/>
    <x v="89"/>
    <n v="684.62080301129208"/>
    <x v="8"/>
    <s v="08"/>
  </r>
  <r>
    <x v="5"/>
    <x v="0"/>
    <x v="90"/>
    <n v="863.34694276185905"/>
    <x v="8"/>
    <s v="08"/>
  </r>
  <r>
    <x v="5"/>
    <x v="0"/>
    <x v="91"/>
    <n v="809.85083563408807"/>
    <x v="8"/>
    <s v="08"/>
  </r>
  <r>
    <x v="5"/>
    <x v="0"/>
    <x v="92"/>
    <n v="738.46878574930497"/>
    <x v="8"/>
    <s v="08"/>
  </r>
  <r>
    <x v="5"/>
    <x v="0"/>
    <x v="93"/>
    <n v="798.10505333476999"/>
    <x v="8"/>
    <s v="08"/>
  </r>
  <r>
    <x v="5"/>
    <x v="0"/>
    <x v="94"/>
    <n v="639.95155844155806"/>
    <x v="8"/>
    <s v="08"/>
  </r>
  <r>
    <x v="5"/>
    <x v="0"/>
    <x v="95"/>
    <n v="719.92041598694914"/>
    <x v="8"/>
    <s v="08"/>
  </r>
  <r>
    <x v="5"/>
    <x v="0"/>
    <x v="96"/>
    <n v="790.06849813997803"/>
    <x v="8"/>
    <s v="08"/>
  </r>
  <r>
    <x v="5"/>
    <x v="0"/>
    <x v="97"/>
    <n v="730.80985690235707"/>
    <x v="8"/>
    <s v="08"/>
  </r>
  <r>
    <x v="5"/>
    <x v="0"/>
    <x v="98"/>
    <n v="739.79052338530107"/>
    <x v="8"/>
    <s v="08"/>
  </r>
  <r>
    <x v="5"/>
    <x v="0"/>
    <x v="99"/>
    <n v="701.46816649899404"/>
    <x v="8"/>
    <s v="08"/>
  </r>
  <r>
    <x v="5"/>
    <x v="0"/>
    <x v="100"/>
    <n v="747.57758683729401"/>
    <x v="8"/>
    <s v="08"/>
  </r>
  <r>
    <x v="5"/>
    <x v="0"/>
    <x v="101"/>
    <n v="720.666613341382"/>
    <x v="8"/>
    <s v="08"/>
  </r>
  <r>
    <x v="5"/>
    <x v="0"/>
    <x v="105"/>
    <n v="746.51469327803716"/>
    <x v="10"/>
    <s v="10"/>
  </r>
  <r>
    <x v="5"/>
    <x v="0"/>
    <x v="106"/>
    <n v="709.37045184304407"/>
    <x v="10"/>
    <s v="10"/>
  </r>
  <r>
    <x v="5"/>
    <x v="0"/>
    <x v="107"/>
    <n v="754.64961877504311"/>
    <x v="10"/>
    <s v="10"/>
  </r>
  <r>
    <x v="5"/>
    <x v="0"/>
    <x v="108"/>
    <n v="694.78522522522508"/>
    <x v="10"/>
    <s v="10"/>
  </r>
  <r>
    <x v="5"/>
    <x v="0"/>
    <x v="109"/>
    <n v="778.51107171964111"/>
    <x v="10"/>
    <s v="10"/>
  </r>
  <r>
    <x v="5"/>
    <x v="0"/>
    <x v="110"/>
    <n v="731.28467821142408"/>
    <x v="10"/>
    <s v="10"/>
  </r>
  <r>
    <x v="5"/>
    <x v="0"/>
    <x v="111"/>
    <n v="867.63089657526507"/>
    <x v="11"/>
    <s v="11"/>
  </r>
  <r>
    <x v="5"/>
    <x v="0"/>
    <x v="112"/>
    <n v="780.80767092069311"/>
    <x v="11"/>
    <s v="11"/>
  </r>
  <r>
    <x v="5"/>
    <x v="0"/>
    <x v="113"/>
    <n v="710.84922424242404"/>
    <x v="11"/>
    <s v="11"/>
  </r>
  <r>
    <x v="5"/>
    <x v="0"/>
    <x v="114"/>
    <n v="718.560612678192"/>
    <x v="11"/>
    <s v="11"/>
  </r>
  <r>
    <x v="5"/>
    <x v="0"/>
    <x v="115"/>
    <n v="717.65522585669805"/>
    <x v="11"/>
    <s v="11"/>
  </r>
  <r>
    <x v="5"/>
    <x v="0"/>
    <x v="116"/>
    <n v="786.573411896008"/>
    <x v="11"/>
    <s v="11"/>
  </r>
  <r>
    <x v="5"/>
    <x v="0"/>
    <x v="127"/>
    <n v="811.0320461460451"/>
    <x v="3"/>
    <s v="01"/>
  </r>
  <r>
    <x v="5"/>
    <x v="0"/>
    <x v="128"/>
    <n v="838.13538959931805"/>
    <x v="3"/>
    <s v="01"/>
  </r>
  <r>
    <x v="5"/>
    <x v="0"/>
    <x v="129"/>
    <n v="794.61375978613694"/>
    <x v="3"/>
    <s v="01"/>
  </r>
  <r>
    <x v="5"/>
    <x v="0"/>
    <x v="130"/>
    <n v="940.26340188629808"/>
    <x v="3"/>
    <s v="01"/>
  </r>
  <r>
    <x v="5"/>
    <x v="0"/>
    <x v="131"/>
    <n v="880.30822980750111"/>
    <x v="3"/>
    <s v="01"/>
  </r>
  <r>
    <x v="5"/>
    <x v="0"/>
    <x v="132"/>
    <n v="839.05843926788702"/>
    <x v="3"/>
    <s v="01"/>
  </r>
  <r>
    <x v="5"/>
    <x v="0"/>
    <x v="134"/>
    <n v="688.54851063829801"/>
    <x v="3"/>
    <s v="01"/>
  </r>
  <r>
    <x v="5"/>
    <x v="0"/>
    <x v="135"/>
    <n v="802.84799463190211"/>
    <x v="3"/>
    <s v="01"/>
  </r>
  <r>
    <x v="5"/>
    <x v="0"/>
    <x v="136"/>
    <n v="813.99581468871611"/>
    <x v="3"/>
    <s v="01"/>
  </r>
  <r>
    <x v="5"/>
    <x v="0"/>
    <x v="137"/>
    <n v="771.85838335966298"/>
    <x v="3"/>
    <s v="01"/>
  </r>
  <r>
    <x v="5"/>
    <x v="0"/>
    <x v="138"/>
    <n v="774.25919115664601"/>
    <x v="3"/>
    <s v="01"/>
  </r>
  <r>
    <x v="5"/>
    <x v="0"/>
    <x v="133"/>
    <n v="746.78655181086503"/>
    <x v="3"/>
    <s v="01"/>
  </r>
  <r>
    <x v="5"/>
    <x v="0"/>
    <x v="152"/>
    <n v="645.69482985729996"/>
    <x v="13"/>
    <s v="06"/>
  </r>
  <r>
    <x v="5"/>
    <x v="0"/>
    <x v="139"/>
    <n v="794.12518057088812"/>
    <x v="13"/>
    <s v="06"/>
  </r>
  <r>
    <x v="5"/>
    <x v="0"/>
    <x v="140"/>
    <n v="870.74208704790908"/>
    <x v="13"/>
    <s v="06"/>
  </r>
  <r>
    <x v="5"/>
    <x v="0"/>
    <x v="141"/>
    <n v="745.03387431694011"/>
    <x v="13"/>
    <s v="06"/>
  </r>
  <r>
    <x v="5"/>
    <x v="0"/>
    <x v="142"/>
    <n v="869.88599343323801"/>
    <x v="13"/>
    <s v="06"/>
  </r>
  <r>
    <x v="5"/>
    <x v="0"/>
    <x v="153"/>
    <n v="624.4735580524341"/>
    <x v="13"/>
    <s v="06"/>
  </r>
  <r>
    <x v="5"/>
    <x v="0"/>
    <x v="154"/>
    <n v="746.04002657218814"/>
    <x v="13"/>
    <s v="06"/>
  </r>
  <r>
    <x v="5"/>
    <x v="0"/>
    <x v="143"/>
    <n v="722.10108493490407"/>
    <x v="13"/>
    <s v="06"/>
  </r>
  <r>
    <x v="5"/>
    <x v="0"/>
    <x v="155"/>
    <n v="672.59792413066396"/>
    <x v="13"/>
    <s v="06"/>
  </r>
  <r>
    <x v="5"/>
    <x v="0"/>
    <x v="144"/>
    <n v="704.97424876847299"/>
    <x v="13"/>
    <s v="06"/>
  </r>
  <r>
    <x v="5"/>
    <x v="0"/>
    <x v="156"/>
    <n v="670.39884714359209"/>
    <x v="13"/>
    <s v="06"/>
  </r>
  <r>
    <x v="5"/>
    <x v="0"/>
    <x v="157"/>
    <n v="665.32961538461507"/>
    <x v="13"/>
    <s v="06"/>
  </r>
  <r>
    <x v="5"/>
    <x v="0"/>
    <x v="145"/>
    <n v="707.88954635108507"/>
    <x v="13"/>
    <s v="06"/>
  </r>
  <r>
    <x v="5"/>
    <x v="0"/>
    <x v="158"/>
    <n v="693.28379120879106"/>
    <x v="13"/>
    <s v="06"/>
  </r>
  <r>
    <x v="5"/>
    <x v="0"/>
    <x v="146"/>
    <n v="733.16901515151494"/>
    <x v="13"/>
    <s v="06"/>
  </r>
  <r>
    <x v="5"/>
    <x v="0"/>
    <x v="159"/>
    <n v="628.71522972433104"/>
    <x v="13"/>
    <s v="06"/>
  </r>
  <r>
    <x v="5"/>
    <x v="0"/>
    <x v="160"/>
    <n v="681.49104253544601"/>
    <x v="13"/>
    <s v="06"/>
  </r>
  <r>
    <x v="5"/>
    <x v="0"/>
    <x v="170"/>
    <n v="763.32546600877208"/>
    <x v="5"/>
    <s v="18"/>
  </r>
  <r>
    <x v="5"/>
    <x v="0"/>
    <x v="161"/>
    <n v="632.68093360995908"/>
    <x v="10"/>
    <s v="10"/>
  </r>
  <r>
    <x v="5"/>
    <x v="0"/>
    <x v="162"/>
    <n v="670.62874482758593"/>
    <x v="10"/>
    <s v="10"/>
  </r>
  <r>
    <x v="5"/>
    <x v="0"/>
    <x v="147"/>
    <n v="780.87219190541202"/>
    <x v="10"/>
    <s v="10"/>
  </r>
  <r>
    <x v="5"/>
    <x v="0"/>
    <x v="163"/>
    <n v="799.88761306532706"/>
    <x v="10"/>
    <s v="10"/>
  </r>
  <r>
    <x v="5"/>
    <x v="0"/>
    <x v="164"/>
    <n v="662.08102073365205"/>
    <x v="10"/>
    <s v="10"/>
  </r>
  <r>
    <x v="5"/>
    <x v="0"/>
    <x v="148"/>
    <n v="833.24964701612203"/>
    <x v="10"/>
    <s v="10"/>
  </r>
  <r>
    <x v="5"/>
    <x v="0"/>
    <x v="149"/>
    <n v="990.85971719001611"/>
    <x v="10"/>
    <s v="10"/>
  </r>
  <r>
    <x v="5"/>
    <x v="0"/>
    <x v="165"/>
    <n v="651.35469424460405"/>
    <x v="10"/>
    <s v="10"/>
  </r>
  <r>
    <x v="5"/>
    <x v="0"/>
    <x v="150"/>
    <n v="754.73323273151902"/>
    <x v="10"/>
    <s v="10"/>
  </r>
  <r>
    <x v="5"/>
    <x v="0"/>
    <x v="151"/>
    <n v="780.10097560975601"/>
    <x v="10"/>
    <s v="10"/>
  </r>
  <r>
    <x v="5"/>
    <x v="0"/>
    <x v="166"/>
    <n v="621.357733674776"/>
    <x v="7"/>
    <s v="09"/>
  </r>
  <r>
    <x v="5"/>
    <x v="0"/>
    <x v="167"/>
    <n v="731.74494350282509"/>
    <x v="5"/>
    <s v="18"/>
  </r>
  <r>
    <x v="5"/>
    <x v="0"/>
    <x v="168"/>
    <n v="635.70004299754305"/>
    <x v="5"/>
    <s v="18"/>
  </r>
  <r>
    <x v="5"/>
    <x v="0"/>
    <x v="169"/>
    <n v="739.47984549932812"/>
    <x v="5"/>
    <s v="18"/>
  </r>
  <r>
    <x v="5"/>
    <x v="0"/>
    <x v="171"/>
    <n v="778.48563688999207"/>
    <x v="5"/>
    <s v="18"/>
  </r>
  <r>
    <x v="5"/>
    <x v="0"/>
    <x v="172"/>
    <n v="843.63787470528814"/>
    <x v="5"/>
    <s v="18"/>
  </r>
  <r>
    <x v="5"/>
    <x v="0"/>
    <x v="173"/>
    <n v="667.19077100115101"/>
    <x v="5"/>
    <s v="18"/>
  </r>
  <r>
    <x v="5"/>
    <x v="0"/>
    <x v="174"/>
    <n v="708.49074752097602"/>
    <x v="5"/>
    <s v="18"/>
  </r>
  <r>
    <x v="5"/>
    <x v="0"/>
    <x v="175"/>
    <n v="640.76241805225709"/>
    <x v="5"/>
    <s v="18"/>
  </r>
  <r>
    <x v="5"/>
    <x v="0"/>
    <x v="176"/>
    <n v="611.91699745547112"/>
    <x v="5"/>
    <s v="18"/>
  </r>
  <r>
    <x v="5"/>
    <x v="0"/>
    <x v="177"/>
    <n v="779.89401801406007"/>
    <x v="5"/>
    <s v="18"/>
  </r>
  <r>
    <x v="5"/>
    <x v="0"/>
    <x v="178"/>
    <n v="626.09822727272706"/>
    <x v="5"/>
    <s v="18"/>
  </r>
  <r>
    <x v="5"/>
    <x v="0"/>
    <x v="179"/>
    <n v="766.94947240996714"/>
    <x v="5"/>
    <s v="18"/>
  </r>
  <r>
    <x v="5"/>
    <x v="0"/>
    <x v="180"/>
    <n v="683.97327340359607"/>
    <x v="5"/>
    <s v="18"/>
  </r>
  <r>
    <x v="5"/>
    <x v="0"/>
    <x v="198"/>
    <n v="752.04439328788703"/>
    <x v="9"/>
    <s v="05"/>
  </r>
  <r>
    <x v="5"/>
    <x v="0"/>
    <x v="199"/>
    <n v="667.37965192850402"/>
    <x v="9"/>
    <s v="05"/>
  </r>
  <r>
    <x v="5"/>
    <x v="0"/>
    <x v="181"/>
    <n v="704.4609344262301"/>
    <x v="9"/>
    <s v="05"/>
  </r>
  <r>
    <x v="5"/>
    <x v="0"/>
    <x v="200"/>
    <n v="662.10463659147899"/>
    <x v="9"/>
    <s v="05"/>
  </r>
  <r>
    <x v="5"/>
    <x v="0"/>
    <x v="182"/>
    <n v="690.26849036402609"/>
    <x v="9"/>
    <s v="05"/>
  </r>
  <r>
    <x v="5"/>
    <x v="0"/>
    <x v="201"/>
    <n v="895.04275761973906"/>
    <x v="9"/>
    <s v="05"/>
  </r>
  <r>
    <x v="5"/>
    <x v="0"/>
    <x v="183"/>
    <n v="671.86645028335897"/>
    <x v="9"/>
    <s v="05"/>
  </r>
  <r>
    <x v="5"/>
    <x v="0"/>
    <x v="184"/>
    <n v="628.53068518518501"/>
    <x v="9"/>
    <s v="05"/>
  </r>
  <r>
    <x v="5"/>
    <x v="0"/>
    <x v="117"/>
    <n v="825.26568235082004"/>
    <x v="12"/>
    <s v="14"/>
  </r>
  <r>
    <x v="5"/>
    <x v="0"/>
    <x v="118"/>
    <n v="811.9369753086421"/>
    <x v="12"/>
    <s v="14"/>
  </r>
  <r>
    <x v="5"/>
    <x v="0"/>
    <x v="119"/>
    <n v="957.11436994219707"/>
    <x v="12"/>
    <s v="14"/>
  </r>
  <r>
    <x v="5"/>
    <x v="0"/>
    <x v="120"/>
    <n v="856.10956364947708"/>
    <x v="12"/>
    <s v="14"/>
  </r>
  <r>
    <x v="5"/>
    <x v="0"/>
    <x v="121"/>
    <n v="705.84347826087014"/>
    <x v="12"/>
    <s v="14"/>
  </r>
  <r>
    <x v="5"/>
    <x v="0"/>
    <x v="185"/>
    <n v="660.17974828375304"/>
    <x v="12"/>
    <s v="14"/>
  </r>
  <r>
    <x v="5"/>
    <x v="0"/>
    <x v="122"/>
    <n v="643.93421052631606"/>
    <x v="12"/>
    <s v="14"/>
  </r>
  <r>
    <x v="5"/>
    <x v="0"/>
    <x v="123"/>
    <n v="772.46200960935903"/>
    <x v="12"/>
    <s v="14"/>
  </r>
  <r>
    <x v="5"/>
    <x v="0"/>
    <x v="124"/>
    <n v="821.73778688524601"/>
    <x v="12"/>
    <s v="14"/>
  </r>
  <r>
    <x v="5"/>
    <x v="0"/>
    <x v="125"/>
    <n v="679.36243801652904"/>
    <x v="12"/>
    <s v="14"/>
  </r>
  <r>
    <x v="5"/>
    <x v="0"/>
    <x v="126"/>
    <n v="758.19514445391701"/>
    <x v="12"/>
    <s v="14"/>
  </r>
  <r>
    <x v="5"/>
    <x v="0"/>
    <x v="102"/>
    <n v="649.84688811188801"/>
    <x v="9"/>
    <s v="05"/>
  </r>
  <r>
    <x v="5"/>
    <x v="0"/>
    <x v="103"/>
    <n v="745.85172250591609"/>
    <x v="9"/>
    <s v="05"/>
  </r>
  <r>
    <x v="5"/>
    <x v="0"/>
    <x v="104"/>
    <n v="702.58010107971506"/>
    <x v="9"/>
    <s v="05"/>
  </r>
  <r>
    <x v="5"/>
    <x v="0"/>
    <x v="189"/>
    <n v="646.59805907173006"/>
    <x v="7"/>
    <s v="09"/>
  </r>
  <r>
    <x v="5"/>
    <x v="0"/>
    <x v="190"/>
    <n v="625.15046327683604"/>
    <x v="7"/>
    <s v="09"/>
  </r>
  <r>
    <x v="5"/>
    <x v="0"/>
    <x v="191"/>
    <n v="648.20378761061897"/>
    <x v="7"/>
    <s v="09"/>
  </r>
  <r>
    <x v="5"/>
    <x v="0"/>
    <x v="186"/>
    <n v="611.69116054158599"/>
    <x v="7"/>
    <s v="09"/>
  </r>
  <r>
    <x v="5"/>
    <x v="0"/>
    <x v="187"/>
    <n v="676.23181149732602"/>
    <x v="7"/>
    <s v="09"/>
  </r>
  <r>
    <x v="5"/>
    <x v="0"/>
    <x v="192"/>
    <n v="773.26829527963116"/>
    <x v="7"/>
    <s v="09"/>
  </r>
  <r>
    <x v="5"/>
    <x v="0"/>
    <x v="193"/>
    <n v="664.73950276243102"/>
    <x v="7"/>
    <s v="09"/>
  </r>
  <r>
    <x v="5"/>
    <x v="0"/>
    <x v="194"/>
    <n v="652.79658643326002"/>
    <x v="7"/>
    <s v="09"/>
  </r>
  <r>
    <x v="5"/>
    <x v="0"/>
    <x v="195"/>
    <n v="658.07134134134105"/>
    <x v="7"/>
    <s v="09"/>
  </r>
  <r>
    <x v="5"/>
    <x v="0"/>
    <x v="196"/>
    <n v="660.26778314917101"/>
    <x v="7"/>
    <s v="09"/>
  </r>
  <r>
    <x v="5"/>
    <x v="0"/>
    <x v="188"/>
    <n v="683.04850240256303"/>
    <x v="7"/>
    <s v="09"/>
  </r>
  <r>
    <x v="5"/>
    <x v="0"/>
    <x v="197"/>
    <n v="688.21557014512803"/>
    <x v="7"/>
    <s v="09"/>
  </r>
  <r>
    <x v="5"/>
    <x v="0"/>
    <x v="202"/>
    <n v="975.14795368857608"/>
    <x v="11"/>
    <s v="11"/>
  </r>
  <r>
    <x v="5"/>
    <x v="0"/>
    <x v="203"/>
    <n v="1268.0703993541501"/>
    <x v="11"/>
    <s v="11"/>
  </r>
  <r>
    <x v="5"/>
    <x v="0"/>
    <x v="204"/>
    <n v="947.12007367968204"/>
    <x v="11"/>
    <s v="11"/>
  </r>
  <r>
    <x v="5"/>
    <x v="0"/>
    <x v="205"/>
    <n v="742.5615788713061"/>
    <x v="11"/>
    <s v="11"/>
  </r>
  <r>
    <x v="5"/>
    <x v="0"/>
    <x v="206"/>
    <n v="1447.23152371539"/>
    <x v="11"/>
    <s v="11"/>
  </r>
  <r>
    <x v="5"/>
    <x v="0"/>
    <x v="207"/>
    <n v="977.01611190603307"/>
    <x v="11"/>
    <s v="11"/>
  </r>
  <r>
    <x v="5"/>
    <x v="0"/>
    <x v="208"/>
    <n v="924.01816338880508"/>
    <x v="11"/>
    <s v="11"/>
  </r>
  <r>
    <x v="5"/>
    <x v="0"/>
    <x v="209"/>
    <n v="1107.3694225445902"/>
    <x v="11"/>
    <s v="11"/>
  </r>
  <r>
    <x v="5"/>
    <x v="0"/>
    <x v="210"/>
    <n v="755.09314621115209"/>
    <x v="11"/>
    <s v="11"/>
  </r>
  <r>
    <x v="5"/>
    <x v="0"/>
    <x v="211"/>
    <n v="1599.53545402951"/>
    <x v="14"/>
    <s v="15"/>
  </r>
  <r>
    <x v="5"/>
    <x v="0"/>
    <x v="212"/>
    <n v="887.72181124660506"/>
    <x v="14"/>
    <s v="15"/>
  </r>
  <r>
    <x v="5"/>
    <x v="0"/>
    <x v="213"/>
    <n v="880.32666194097214"/>
    <x v="14"/>
    <s v="15"/>
  </r>
  <r>
    <x v="5"/>
    <x v="0"/>
    <x v="214"/>
    <n v="823.616796992481"/>
    <x v="14"/>
    <s v="15"/>
  </r>
  <r>
    <x v="5"/>
    <x v="0"/>
    <x v="215"/>
    <n v="799.39146393836006"/>
    <x v="14"/>
    <s v="15"/>
  </r>
  <r>
    <x v="5"/>
    <x v="0"/>
    <x v="216"/>
    <n v="1082.3652391799499"/>
    <x v="14"/>
    <s v="15"/>
  </r>
  <r>
    <x v="5"/>
    <x v="0"/>
    <x v="217"/>
    <n v="968.36669688938514"/>
    <x v="14"/>
    <s v="15"/>
  </r>
  <r>
    <x v="5"/>
    <x v="0"/>
    <x v="218"/>
    <n v="814.42496933962309"/>
    <x v="14"/>
    <s v="15"/>
  </r>
  <r>
    <x v="5"/>
    <x v="0"/>
    <x v="219"/>
    <n v="958.59842831878609"/>
    <x v="14"/>
    <s v="15"/>
  </r>
  <r>
    <x v="5"/>
    <x v="0"/>
    <x v="220"/>
    <n v="689.421112440191"/>
    <x v="15"/>
    <s v="02"/>
  </r>
  <r>
    <x v="5"/>
    <x v="0"/>
    <x v="221"/>
    <n v="758.50092941176501"/>
    <x v="14"/>
    <s v="15"/>
  </r>
  <r>
    <x v="5"/>
    <x v="0"/>
    <x v="222"/>
    <n v="723.79412689173512"/>
    <x v="14"/>
    <s v="15"/>
  </r>
  <r>
    <x v="5"/>
    <x v="0"/>
    <x v="223"/>
    <n v="767.81303124999999"/>
    <x v="14"/>
    <s v="15"/>
  </r>
  <r>
    <x v="5"/>
    <x v="0"/>
    <x v="224"/>
    <n v="1252.0079008856201"/>
    <x v="14"/>
    <s v="15"/>
  </r>
  <r>
    <x v="5"/>
    <x v="0"/>
    <x v="254"/>
    <n v="785.54530921820299"/>
    <x v="15"/>
    <s v="02"/>
  </r>
  <r>
    <x v="5"/>
    <x v="0"/>
    <x v="255"/>
    <n v="676.99627994955904"/>
    <x v="15"/>
    <s v="02"/>
  </r>
  <r>
    <x v="5"/>
    <x v="0"/>
    <x v="256"/>
    <n v="781.74138339920898"/>
    <x v="15"/>
    <s v="02"/>
  </r>
  <r>
    <x v="5"/>
    <x v="0"/>
    <x v="257"/>
    <n v="645.67659090909103"/>
    <x v="15"/>
    <s v="02"/>
  </r>
  <r>
    <x v="5"/>
    <x v="0"/>
    <x v="258"/>
    <n v="824.04817700817705"/>
    <x v="15"/>
    <s v="02"/>
  </r>
  <r>
    <x v="5"/>
    <x v="0"/>
    <x v="259"/>
    <n v="1013.32427767355"/>
    <x v="15"/>
    <s v="02"/>
  </r>
  <r>
    <x v="5"/>
    <x v="0"/>
    <x v="260"/>
    <n v="730.06159029649609"/>
    <x v="15"/>
    <s v="02"/>
  </r>
  <r>
    <x v="5"/>
    <x v="0"/>
    <x v="261"/>
    <n v="711.29424905660403"/>
    <x v="15"/>
    <s v="02"/>
  </r>
  <r>
    <x v="5"/>
    <x v="0"/>
    <x v="262"/>
    <n v="667.85311688311708"/>
    <x v="15"/>
    <s v="02"/>
  </r>
  <r>
    <x v="5"/>
    <x v="0"/>
    <x v="263"/>
    <n v="741.86625073227913"/>
    <x v="15"/>
    <s v="02"/>
  </r>
  <r>
    <x v="5"/>
    <x v="0"/>
    <x v="264"/>
    <n v="630.60650200267003"/>
    <x v="15"/>
    <s v="02"/>
  </r>
  <r>
    <x v="5"/>
    <x v="0"/>
    <x v="265"/>
    <n v="689.00034708578903"/>
    <x v="15"/>
    <s v="02"/>
  </r>
  <r>
    <x v="5"/>
    <x v="0"/>
    <x v="266"/>
    <n v="728.92263934426194"/>
    <x v="15"/>
    <s v="02"/>
  </r>
  <r>
    <x v="5"/>
    <x v="0"/>
    <x v="267"/>
    <n v="911.33799573973704"/>
    <x v="11"/>
    <s v="11"/>
  </r>
  <r>
    <x v="5"/>
    <x v="0"/>
    <x v="268"/>
    <n v="751.60964653902806"/>
    <x v="12"/>
    <s v="14"/>
  </r>
  <r>
    <x v="5"/>
    <x v="0"/>
    <x v="269"/>
    <n v="741.63701492537302"/>
    <x v="12"/>
    <s v="14"/>
  </r>
  <r>
    <x v="5"/>
    <x v="0"/>
    <x v="270"/>
    <n v="847.11284071104899"/>
    <x v="12"/>
    <s v="14"/>
  </r>
  <r>
    <x v="5"/>
    <x v="0"/>
    <x v="271"/>
    <n v="796.02219933799199"/>
    <x v="12"/>
    <s v="14"/>
  </r>
  <r>
    <x v="5"/>
    <x v="0"/>
    <x v="272"/>
    <n v="755.81046235138706"/>
    <x v="12"/>
    <s v="14"/>
  </r>
  <r>
    <x v="5"/>
    <x v="0"/>
    <x v="273"/>
    <n v="820.11995245062201"/>
    <x v="12"/>
    <s v="14"/>
  </r>
  <r>
    <x v="5"/>
    <x v="0"/>
    <x v="274"/>
    <n v="701.19274038461504"/>
    <x v="12"/>
    <s v="14"/>
  </r>
  <r>
    <x v="5"/>
    <x v="0"/>
    <x v="275"/>
    <n v="765.96765033947611"/>
    <x v="12"/>
    <s v="14"/>
  </r>
  <r>
    <x v="5"/>
    <x v="0"/>
    <x v="276"/>
    <n v="738.02537232110399"/>
    <x v="12"/>
    <s v="14"/>
  </r>
  <r>
    <x v="5"/>
    <x v="0"/>
    <x v="277"/>
    <n v="817.40299440917306"/>
    <x v="12"/>
    <s v="14"/>
  </r>
  <r>
    <x v="5"/>
    <x v="0"/>
    <x v="226"/>
    <n v="710.1170351758791"/>
    <x v="17"/>
    <s v="12"/>
  </r>
  <r>
    <x v="5"/>
    <x v="0"/>
    <x v="227"/>
    <n v="696.64922305764401"/>
    <x v="17"/>
    <s v="12"/>
  </r>
  <r>
    <x v="5"/>
    <x v="0"/>
    <x v="228"/>
    <n v="684.67598965071204"/>
    <x v="17"/>
    <s v="12"/>
  </r>
  <r>
    <x v="5"/>
    <x v="0"/>
    <x v="229"/>
    <n v="1023.33825732117"/>
    <x v="17"/>
    <s v="12"/>
  </r>
  <r>
    <x v="5"/>
    <x v="0"/>
    <x v="230"/>
    <n v="672.794302059497"/>
    <x v="17"/>
    <s v="12"/>
  </r>
  <r>
    <x v="5"/>
    <x v="0"/>
    <x v="231"/>
    <n v="640.54621176470607"/>
    <x v="17"/>
    <s v="12"/>
  </r>
  <r>
    <x v="5"/>
    <x v="0"/>
    <x v="232"/>
    <n v="719.50134861006802"/>
    <x v="17"/>
    <s v="12"/>
  </r>
  <r>
    <x v="5"/>
    <x v="0"/>
    <x v="233"/>
    <n v="693.56491803278709"/>
    <x v="17"/>
    <s v="12"/>
  </r>
  <r>
    <x v="5"/>
    <x v="0"/>
    <x v="234"/>
    <n v="665.54831168831208"/>
    <x v="17"/>
    <s v="12"/>
  </r>
  <r>
    <x v="5"/>
    <x v="0"/>
    <x v="235"/>
    <n v="629.81096296296312"/>
    <x v="17"/>
    <s v="12"/>
  </r>
  <r>
    <x v="5"/>
    <x v="0"/>
    <x v="236"/>
    <n v="760.62055432372495"/>
    <x v="17"/>
    <s v="12"/>
  </r>
  <r>
    <x v="5"/>
    <x v="0"/>
    <x v="237"/>
    <n v="644.405278592375"/>
    <x v="17"/>
    <s v="12"/>
  </r>
  <r>
    <x v="5"/>
    <x v="0"/>
    <x v="238"/>
    <n v="728.20048275862109"/>
    <x v="17"/>
    <s v="12"/>
  </r>
  <r>
    <x v="5"/>
    <x v="0"/>
    <x v="239"/>
    <n v="760.06748082931006"/>
    <x v="17"/>
    <s v="12"/>
  </r>
  <r>
    <x v="5"/>
    <x v="0"/>
    <x v="253"/>
    <n v="648.49412371133997"/>
    <x v="17"/>
    <s v="12"/>
  </r>
  <r>
    <x v="5"/>
    <x v="0"/>
    <x v="240"/>
    <n v="690.15066439523002"/>
    <x v="16"/>
    <s v="07"/>
  </r>
  <r>
    <x v="5"/>
    <x v="0"/>
    <x v="241"/>
    <n v="742.74386206896611"/>
    <x v="16"/>
    <s v="07"/>
  </r>
  <r>
    <x v="5"/>
    <x v="0"/>
    <x v="242"/>
    <n v="749.70677062374205"/>
    <x v="16"/>
    <s v="07"/>
  </r>
  <r>
    <x v="5"/>
    <x v="0"/>
    <x v="243"/>
    <n v="718.80768672641898"/>
    <x v="16"/>
    <s v="07"/>
  </r>
  <r>
    <x v="5"/>
    <x v="0"/>
    <x v="244"/>
    <n v="861.65459393428796"/>
    <x v="16"/>
    <s v="07"/>
  </r>
  <r>
    <x v="5"/>
    <x v="0"/>
    <x v="245"/>
    <n v="749.29616761904799"/>
    <x v="16"/>
    <s v="07"/>
  </r>
  <r>
    <x v="5"/>
    <x v="0"/>
    <x v="225"/>
    <n v="678.57045205479506"/>
    <x v="16"/>
    <s v="07"/>
  </r>
  <r>
    <x v="5"/>
    <x v="0"/>
    <x v="246"/>
    <n v="674.54724637681215"/>
    <x v="16"/>
    <s v="07"/>
  </r>
  <r>
    <x v="5"/>
    <x v="0"/>
    <x v="247"/>
    <n v="737.06549828178709"/>
    <x v="16"/>
    <s v="07"/>
  </r>
  <r>
    <x v="5"/>
    <x v="0"/>
    <x v="248"/>
    <n v="702.28501854140904"/>
    <x v="16"/>
    <s v="07"/>
  </r>
  <r>
    <x v="5"/>
    <x v="0"/>
    <x v="249"/>
    <n v="719.93273177636206"/>
    <x v="16"/>
    <s v="07"/>
  </r>
  <r>
    <x v="5"/>
    <x v="0"/>
    <x v="250"/>
    <n v="829.37238450074494"/>
    <x v="16"/>
    <s v="07"/>
  </r>
  <r>
    <x v="5"/>
    <x v="0"/>
    <x v="251"/>
    <n v="690.56512149532705"/>
    <x v="16"/>
    <s v="07"/>
  </r>
  <r>
    <x v="5"/>
    <x v="0"/>
    <x v="252"/>
    <n v="808.69616005379999"/>
    <x v="16"/>
    <s v="07"/>
  </r>
  <r>
    <x v="6"/>
    <x v="0"/>
    <x v="48"/>
    <n v="712.82497287522608"/>
    <x v="3"/>
    <s v="01"/>
  </r>
  <r>
    <x v="6"/>
    <x v="0"/>
    <x v="24"/>
    <n v="779.02767792954705"/>
    <x v="3"/>
    <s v="01"/>
  </r>
  <r>
    <x v="6"/>
    <x v="0"/>
    <x v="49"/>
    <n v="845.84500253072997"/>
    <x v="3"/>
    <s v="01"/>
  </r>
  <r>
    <x v="6"/>
    <x v="0"/>
    <x v="50"/>
    <n v="869.252328940143"/>
    <x v="3"/>
    <s v="01"/>
  </r>
  <r>
    <x v="6"/>
    <x v="0"/>
    <x v="51"/>
    <n v="838.49621011291106"/>
    <x v="3"/>
    <s v="01"/>
  </r>
  <r>
    <x v="6"/>
    <x v="0"/>
    <x v="52"/>
    <n v="902.77712879546198"/>
    <x v="3"/>
    <s v="01"/>
  </r>
  <r>
    <x v="6"/>
    <x v="0"/>
    <x v="25"/>
    <n v="768.79542821473206"/>
    <x v="2"/>
    <s v="13"/>
  </r>
  <r>
    <x v="6"/>
    <x v="0"/>
    <x v="26"/>
    <n v="959.38582578364606"/>
    <x v="2"/>
    <s v="13"/>
  </r>
  <r>
    <x v="6"/>
    <x v="0"/>
    <x v="27"/>
    <n v="1005.99267662456"/>
    <x v="2"/>
    <s v="13"/>
  </r>
  <r>
    <x v="6"/>
    <x v="0"/>
    <x v="42"/>
    <n v="701.20431345261807"/>
    <x v="2"/>
    <s v="13"/>
  </r>
  <r>
    <x v="6"/>
    <x v="0"/>
    <x v="28"/>
    <n v="1091.65997763123"/>
    <x v="2"/>
    <s v="13"/>
  </r>
  <r>
    <x v="6"/>
    <x v="0"/>
    <x v="29"/>
    <n v="771.51200559617303"/>
    <x v="2"/>
    <s v="13"/>
  </r>
  <r>
    <x v="6"/>
    <x v="0"/>
    <x v="22"/>
    <n v="762.43845035173206"/>
    <x v="2"/>
    <s v="13"/>
  </r>
  <r>
    <x v="6"/>
    <x v="0"/>
    <x v="30"/>
    <n v="791.45333843667606"/>
    <x v="2"/>
    <s v="13"/>
  </r>
  <r>
    <x v="6"/>
    <x v="0"/>
    <x v="31"/>
    <n v="876.534019812878"/>
    <x v="2"/>
    <s v="13"/>
  </r>
  <r>
    <x v="6"/>
    <x v="0"/>
    <x v="32"/>
    <n v="896.41328070031909"/>
    <x v="2"/>
    <s v="13"/>
  </r>
  <r>
    <x v="6"/>
    <x v="0"/>
    <x v="23"/>
    <n v="847.725470572522"/>
    <x v="2"/>
    <s v="13"/>
  </r>
  <r>
    <x v="6"/>
    <x v="0"/>
    <x v="80"/>
    <n v="666.528603988604"/>
    <x v="4"/>
    <s v="17"/>
  </r>
  <r>
    <x v="6"/>
    <x v="0"/>
    <x v="81"/>
    <n v="751.93195841584202"/>
    <x v="4"/>
    <s v="17"/>
  </r>
  <r>
    <x v="6"/>
    <x v="0"/>
    <x v="82"/>
    <n v="674.18997616209811"/>
    <x v="4"/>
    <s v="17"/>
  </r>
  <r>
    <x v="6"/>
    <x v="0"/>
    <x v="45"/>
    <n v="766.09466936572198"/>
    <x v="4"/>
    <s v="17"/>
  </r>
  <r>
    <x v="6"/>
    <x v="0"/>
    <x v="84"/>
    <n v="675.34715165511909"/>
    <x v="4"/>
    <s v="17"/>
  </r>
  <r>
    <x v="6"/>
    <x v="0"/>
    <x v="85"/>
    <n v="697.55728043143313"/>
    <x v="4"/>
    <s v="17"/>
  </r>
  <r>
    <x v="6"/>
    <x v="0"/>
    <x v="33"/>
    <n v="661.92924336283204"/>
    <x v="3"/>
    <s v="01"/>
  </r>
  <r>
    <x v="6"/>
    <x v="0"/>
    <x v="35"/>
    <n v="620.07788883222804"/>
    <x v="1"/>
    <s v="03"/>
  </r>
  <r>
    <x v="6"/>
    <x v="0"/>
    <x v="36"/>
    <n v="711.77703335879801"/>
    <x v="2"/>
    <s v="13"/>
  </r>
  <r>
    <x v="6"/>
    <x v="0"/>
    <x v="37"/>
    <n v="645.86480603448308"/>
    <x v="2"/>
    <s v="13"/>
  </r>
  <r>
    <x v="6"/>
    <x v="0"/>
    <x v="38"/>
    <n v="685.47687941021604"/>
    <x v="2"/>
    <s v="13"/>
  </r>
  <r>
    <x v="6"/>
    <x v="0"/>
    <x v="39"/>
    <n v="640.47131618456604"/>
    <x v="2"/>
    <s v="13"/>
  </r>
  <r>
    <x v="6"/>
    <x v="0"/>
    <x v="40"/>
    <n v="710.32597935698209"/>
    <x v="2"/>
    <s v="13"/>
  </r>
  <r>
    <x v="6"/>
    <x v="0"/>
    <x v="41"/>
    <n v="662.325150202195"/>
    <x v="2"/>
    <s v="13"/>
  </r>
  <r>
    <x v="6"/>
    <x v="0"/>
    <x v="43"/>
    <n v="734.60203809238214"/>
    <x v="2"/>
    <s v="13"/>
  </r>
  <r>
    <x v="6"/>
    <x v="0"/>
    <x v="46"/>
    <n v="680.71976798143896"/>
    <x v="5"/>
    <s v="18"/>
  </r>
  <r>
    <x v="6"/>
    <x v="0"/>
    <x v="47"/>
    <n v="651.66065368567502"/>
    <x v="5"/>
    <s v="18"/>
  </r>
  <r>
    <x v="6"/>
    <x v="0"/>
    <x v="53"/>
    <n v="669.51326810176101"/>
    <x v="6"/>
    <s v="04"/>
  </r>
  <r>
    <x v="6"/>
    <x v="0"/>
    <x v="54"/>
    <n v="681.56026178010507"/>
    <x v="6"/>
    <s v="04"/>
  </r>
  <r>
    <x v="6"/>
    <x v="0"/>
    <x v="55"/>
    <n v="679.173553500661"/>
    <x v="6"/>
    <s v="04"/>
  </r>
  <r>
    <x v="6"/>
    <x v="0"/>
    <x v="57"/>
    <n v="742.80793197278899"/>
    <x v="7"/>
    <s v="09"/>
  </r>
  <r>
    <x v="6"/>
    <x v="0"/>
    <x v="58"/>
    <n v="746.44773535220509"/>
    <x v="4"/>
    <s v="17"/>
  </r>
  <r>
    <x v="6"/>
    <x v="0"/>
    <x v="59"/>
    <n v="678.41838815789504"/>
    <x v="4"/>
    <s v="17"/>
  </r>
  <r>
    <x v="6"/>
    <x v="0"/>
    <x v="83"/>
    <n v="677.60728632478606"/>
    <x v="4"/>
    <s v="17"/>
  </r>
  <r>
    <x v="6"/>
    <x v="0"/>
    <x v="60"/>
    <n v="774.09523521192409"/>
    <x v="4"/>
    <s v="17"/>
  </r>
  <r>
    <x v="6"/>
    <x v="0"/>
    <x v="61"/>
    <n v="756.64230872483211"/>
    <x v="4"/>
    <s v="17"/>
  </r>
  <r>
    <x v="6"/>
    <x v="0"/>
    <x v="62"/>
    <n v="698.57498817966905"/>
    <x v="4"/>
    <s v="17"/>
  </r>
  <r>
    <x v="6"/>
    <x v="0"/>
    <x v="63"/>
    <n v="816.3509319771141"/>
    <x v="4"/>
    <s v="17"/>
  </r>
  <r>
    <x v="6"/>
    <x v="0"/>
    <x v="64"/>
    <n v="704.64359689922503"/>
    <x v="5"/>
    <s v="18"/>
  </r>
  <r>
    <x v="6"/>
    <x v="0"/>
    <x v="65"/>
    <n v="730.31162114014307"/>
    <x v="5"/>
    <s v="18"/>
  </r>
  <r>
    <x v="6"/>
    <x v="0"/>
    <x v="66"/>
    <n v="663.94875283446709"/>
    <x v="5"/>
    <s v="18"/>
  </r>
  <r>
    <x v="6"/>
    <x v="0"/>
    <x v="67"/>
    <n v="637.88200000000006"/>
    <x v="5"/>
    <s v="18"/>
  </r>
  <r>
    <x v="6"/>
    <x v="0"/>
    <x v="68"/>
    <n v="756.59500000000003"/>
    <x v="5"/>
    <s v="18"/>
  </r>
  <r>
    <x v="6"/>
    <x v="0"/>
    <x v="69"/>
    <n v="633.84046025104601"/>
    <x v="5"/>
    <s v="18"/>
  </r>
  <r>
    <x v="6"/>
    <x v="0"/>
    <x v="70"/>
    <n v="774.56228506787306"/>
    <x v="5"/>
    <s v="18"/>
  </r>
  <r>
    <x v="6"/>
    <x v="0"/>
    <x v="71"/>
    <n v="690.53102994012011"/>
    <x v="5"/>
    <s v="18"/>
  </r>
  <r>
    <x v="6"/>
    <x v="0"/>
    <x v="72"/>
    <n v="652.29469696969704"/>
    <x v="6"/>
    <s v="04"/>
  </r>
  <r>
    <x v="6"/>
    <x v="0"/>
    <x v="73"/>
    <n v="777.17780719371899"/>
    <x v="6"/>
    <s v="04"/>
  </r>
  <r>
    <x v="6"/>
    <x v="0"/>
    <x v="74"/>
    <n v="694.30530487804901"/>
    <x v="6"/>
    <s v="04"/>
  </r>
  <r>
    <x v="6"/>
    <x v="0"/>
    <x v="75"/>
    <n v="705.63652792990104"/>
    <x v="6"/>
    <s v="04"/>
  </r>
  <r>
    <x v="6"/>
    <x v="0"/>
    <x v="76"/>
    <n v="738.18823718981605"/>
    <x v="6"/>
    <s v="04"/>
  </r>
  <r>
    <x v="6"/>
    <x v="0"/>
    <x v="77"/>
    <n v="684.05006880733902"/>
    <x v="6"/>
    <s v="04"/>
  </r>
  <r>
    <x v="6"/>
    <x v="0"/>
    <x v="56"/>
    <n v="669.62334277620414"/>
    <x v="6"/>
    <s v="04"/>
  </r>
  <r>
    <x v="6"/>
    <x v="0"/>
    <x v="78"/>
    <n v="676.01855769230804"/>
    <x v="6"/>
    <s v="04"/>
  </r>
  <r>
    <x v="6"/>
    <x v="0"/>
    <x v="79"/>
    <n v="670.49457627118602"/>
    <x v="6"/>
    <s v="04"/>
  </r>
  <r>
    <x v="6"/>
    <x v="0"/>
    <x v="0"/>
    <n v="708.36986058301602"/>
    <x v="0"/>
    <s v="16"/>
  </r>
  <r>
    <x v="6"/>
    <x v="0"/>
    <x v="1"/>
    <n v="715.35219578150407"/>
    <x v="0"/>
    <s v="16"/>
  </r>
  <r>
    <x v="6"/>
    <x v="0"/>
    <x v="2"/>
    <n v="689.92819809069204"/>
    <x v="0"/>
    <s v="16"/>
  </r>
  <r>
    <x v="6"/>
    <x v="0"/>
    <x v="3"/>
    <n v="682.83777243589702"/>
    <x v="0"/>
    <s v="16"/>
  </r>
  <r>
    <x v="6"/>
    <x v="0"/>
    <x v="4"/>
    <n v="666.80828657314601"/>
    <x v="0"/>
    <s v="16"/>
  </r>
  <r>
    <x v="6"/>
    <x v="0"/>
    <x v="5"/>
    <n v="691.24912151067304"/>
    <x v="0"/>
    <s v="16"/>
  </r>
  <r>
    <x v="6"/>
    <x v="0"/>
    <x v="6"/>
    <n v="677.56021969810206"/>
    <x v="0"/>
    <s v="16"/>
  </r>
  <r>
    <x v="6"/>
    <x v="0"/>
    <x v="7"/>
    <n v="707.5369206349211"/>
    <x v="0"/>
    <s v="16"/>
  </r>
  <r>
    <x v="6"/>
    <x v="0"/>
    <x v="8"/>
    <n v="801.62938061195302"/>
    <x v="0"/>
    <s v="16"/>
  </r>
  <r>
    <x v="6"/>
    <x v="0"/>
    <x v="9"/>
    <n v="805.21801773049606"/>
    <x v="0"/>
    <s v="16"/>
  </r>
  <r>
    <x v="6"/>
    <x v="0"/>
    <x v="10"/>
    <n v="663.276293979672"/>
    <x v="1"/>
    <s v="03"/>
  </r>
  <r>
    <x v="6"/>
    <x v="0"/>
    <x v="11"/>
    <n v="714.43473575305302"/>
    <x v="1"/>
    <s v="03"/>
  </r>
  <r>
    <x v="6"/>
    <x v="0"/>
    <x v="12"/>
    <n v="852.24486177788901"/>
    <x v="1"/>
    <s v="03"/>
  </r>
  <r>
    <x v="6"/>
    <x v="0"/>
    <x v="13"/>
    <n v="725.46171189649704"/>
    <x v="1"/>
    <s v="03"/>
  </r>
  <r>
    <x v="6"/>
    <x v="0"/>
    <x v="14"/>
    <n v="727.84185929648208"/>
    <x v="1"/>
    <s v="03"/>
  </r>
  <r>
    <x v="6"/>
    <x v="0"/>
    <x v="15"/>
    <n v="687.23483177296714"/>
    <x v="1"/>
    <s v="03"/>
  </r>
  <r>
    <x v="6"/>
    <x v="0"/>
    <x v="34"/>
    <n v="647.99546614327801"/>
    <x v="1"/>
    <s v="03"/>
  </r>
  <r>
    <x v="6"/>
    <x v="0"/>
    <x v="16"/>
    <n v="671.22423996584098"/>
    <x v="1"/>
    <s v="03"/>
  </r>
  <r>
    <x v="6"/>
    <x v="0"/>
    <x v="17"/>
    <n v="743.86938262869307"/>
    <x v="1"/>
    <s v="03"/>
  </r>
  <r>
    <x v="6"/>
    <x v="0"/>
    <x v="18"/>
    <n v="658.70477342229606"/>
    <x v="1"/>
    <s v="03"/>
  </r>
  <r>
    <x v="6"/>
    <x v="0"/>
    <x v="19"/>
    <n v="685.64272189349094"/>
    <x v="1"/>
    <s v="03"/>
  </r>
  <r>
    <x v="6"/>
    <x v="0"/>
    <x v="20"/>
    <n v="804.43058839597904"/>
    <x v="1"/>
    <s v="03"/>
  </r>
  <r>
    <x v="6"/>
    <x v="0"/>
    <x v="21"/>
    <n v="662.22891695072803"/>
    <x v="1"/>
    <s v="03"/>
  </r>
  <r>
    <x v="6"/>
    <x v="0"/>
    <x v="44"/>
    <n v="625.56126436781597"/>
    <x v="4"/>
    <s v="17"/>
  </r>
  <r>
    <x v="6"/>
    <x v="0"/>
    <x v="86"/>
    <n v="788.5061565947841"/>
    <x v="8"/>
    <s v="08"/>
  </r>
  <r>
    <x v="6"/>
    <x v="0"/>
    <x v="87"/>
    <n v="709.16227722772305"/>
    <x v="8"/>
    <s v="08"/>
  </r>
  <r>
    <x v="6"/>
    <x v="0"/>
    <x v="88"/>
    <n v="691.2647572815531"/>
    <x v="8"/>
    <s v="08"/>
  </r>
  <r>
    <x v="6"/>
    <x v="0"/>
    <x v="89"/>
    <n v="704.0341091658081"/>
    <x v="8"/>
    <s v="08"/>
  </r>
  <r>
    <x v="6"/>
    <x v="0"/>
    <x v="90"/>
    <n v="867.31393655278703"/>
    <x v="8"/>
    <s v="08"/>
  </r>
  <r>
    <x v="6"/>
    <x v="0"/>
    <x v="91"/>
    <n v="822.7189801165581"/>
    <x v="8"/>
    <s v="08"/>
  </r>
  <r>
    <x v="6"/>
    <x v="0"/>
    <x v="92"/>
    <n v="755.67890615478404"/>
    <x v="8"/>
    <s v="08"/>
  </r>
  <r>
    <x v="6"/>
    <x v="0"/>
    <x v="93"/>
    <n v="813.74692902248"/>
    <x v="8"/>
    <s v="08"/>
  </r>
  <r>
    <x v="6"/>
    <x v="0"/>
    <x v="94"/>
    <n v="698.23573863636409"/>
    <x v="8"/>
    <s v="08"/>
  </r>
  <r>
    <x v="6"/>
    <x v="0"/>
    <x v="95"/>
    <n v="735.55019241652508"/>
    <x v="8"/>
    <s v="08"/>
  </r>
  <r>
    <x v="6"/>
    <x v="0"/>
    <x v="96"/>
    <n v="806.3717915624751"/>
    <x v="8"/>
    <s v="08"/>
  </r>
  <r>
    <x v="6"/>
    <x v="0"/>
    <x v="97"/>
    <n v="724.18564164648899"/>
    <x v="8"/>
    <s v="08"/>
  </r>
  <r>
    <x v="6"/>
    <x v="0"/>
    <x v="98"/>
    <n v="743.27789006342505"/>
    <x v="8"/>
    <s v="08"/>
  </r>
  <r>
    <x v="6"/>
    <x v="0"/>
    <x v="99"/>
    <n v="706.941162086129"/>
    <x v="8"/>
    <s v="08"/>
  </r>
  <r>
    <x v="6"/>
    <x v="0"/>
    <x v="100"/>
    <n v="763.4033516483521"/>
    <x v="8"/>
    <s v="08"/>
  </r>
  <r>
    <x v="6"/>
    <x v="0"/>
    <x v="101"/>
    <n v="734.93155892448499"/>
    <x v="8"/>
    <s v="08"/>
  </r>
  <r>
    <x v="6"/>
    <x v="0"/>
    <x v="105"/>
    <n v="771.50965989286613"/>
    <x v="10"/>
    <s v="10"/>
  </r>
  <r>
    <x v="6"/>
    <x v="0"/>
    <x v="106"/>
    <n v="727.07790656416296"/>
    <x v="10"/>
    <s v="10"/>
  </r>
  <r>
    <x v="6"/>
    <x v="0"/>
    <x v="107"/>
    <n v="765.61249095022606"/>
    <x v="10"/>
    <s v="10"/>
  </r>
  <r>
    <x v="6"/>
    <x v="0"/>
    <x v="108"/>
    <n v="710.39283512377415"/>
    <x v="10"/>
    <s v="10"/>
  </r>
  <r>
    <x v="6"/>
    <x v="0"/>
    <x v="109"/>
    <n v="778.48715066354407"/>
    <x v="10"/>
    <s v="10"/>
  </r>
  <r>
    <x v="6"/>
    <x v="0"/>
    <x v="110"/>
    <n v="740.10706054687512"/>
    <x v="10"/>
    <s v="10"/>
  </r>
  <r>
    <x v="6"/>
    <x v="0"/>
    <x v="111"/>
    <n v="895.78800594255506"/>
    <x v="11"/>
    <s v="11"/>
  </r>
  <r>
    <x v="6"/>
    <x v="0"/>
    <x v="112"/>
    <n v="773.65261739485504"/>
    <x v="11"/>
    <s v="11"/>
  </r>
  <r>
    <x v="6"/>
    <x v="0"/>
    <x v="113"/>
    <n v="723.85412870159507"/>
    <x v="11"/>
    <s v="11"/>
  </r>
  <r>
    <x v="6"/>
    <x v="0"/>
    <x v="114"/>
    <n v="720.51434732604901"/>
    <x v="11"/>
    <s v="11"/>
  </r>
  <r>
    <x v="6"/>
    <x v="0"/>
    <x v="115"/>
    <n v="744.28976052249607"/>
    <x v="11"/>
    <s v="11"/>
  </r>
  <r>
    <x v="6"/>
    <x v="0"/>
    <x v="116"/>
    <n v="800.28681865419605"/>
    <x v="11"/>
    <s v="11"/>
  </r>
  <r>
    <x v="6"/>
    <x v="0"/>
    <x v="127"/>
    <n v="826.02277987320394"/>
    <x v="3"/>
    <s v="01"/>
  </r>
  <r>
    <x v="6"/>
    <x v="0"/>
    <x v="128"/>
    <n v="855.83857334676111"/>
    <x v="3"/>
    <s v="01"/>
  </r>
  <r>
    <x v="6"/>
    <x v="0"/>
    <x v="129"/>
    <n v="810.26772246535404"/>
    <x v="3"/>
    <s v="01"/>
  </r>
  <r>
    <x v="6"/>
    <x v="0"/>
    <x v="130"/>
    <n v="944.72102422316698"/>
    <x v="3"/>
    <s v="01"/>
  </r>
  <r>
    <x v="6"/>
    <x v="0"/>
    <x v="131"/>
    <n v="889.00938305349507"/>
    <x v="3"/>
    <s v="01"/>
  </r>
  <r>
    <x v="6"/>
    <x v="0"/>
    <x v="132"/>
    <n v="842.07500404727205"/>
    <x v="3"/>
    <s v="01"/>
  </r>
  <r>
    <x v="6"/>
    <x v="0"/>
    <x v="134"/>
    <n v="713.47661197703007"/>
    <x v="3"/>
    <s v="01"/>
  </r>
  <r>
    <x v="6"/>
    <x v="0"/>
    <x v="135"/>
    <n v="813.87766728972008"/>
    <x v="3"/>
    <s v="01"/>
  </r>
  <r>
    <x v="6"/>
    <x v="0"/>
    <x v="136"/>
    <n v="821.07113533717506"/>
    <x v="3"/>
    <s v="01"/>
  </r>
  <r>
    <x v="6"/>
    <x v="0"/>
    <x v="137"/>
    <n v="809.19930245231603"/>
    <x v="3"/>
    <s v="01"/>
  </r>
  <r>
    <x v="6"/>
    <x v="0"/>
    <x v="138"/>
    <n v="780.22215484180208"/>
    <x v="3"/>
    <s v="01"/>
  </r>
  <r>
    <x v="6"/>
    <x v="0"/>
    <x v="133"/>
    <n v="771.32926039697497"/>
    <x v="3"/>
    <s v="01"/>
  </r>
  <r>
    <x v="6"/>
    <x v="0"/>
    <x v="152"/>
    <n v="662.17174621653101"/>
    <x v="13"/>
    <s v="06"/>
  </r>
  <r>
    <x v="6"/>
    <x v="0"/>
    <x v="139"/>
    <n v="819.75194864740911"/>
    <x v="13"/>
    <s v="06"/>
  </r>
  <r>
    <x v="6"/>
    <x v="0"/>
    <x v="140"/>
    <n v="884.29856578525903"/>
    <x v="13"/>
    <s v="06"/>
  </r>
  <r>
    <x v="6"/>
    <x v="0"/>
    <x v="141"/>
    <n v="756.18266839378202"/>
    <x v="13"/>
    <s v="06"/>
  </r>
  <r>
    <x v="6"/>
    <x v="0"/>
    <x v="142"/>
    <n v="877.69662329105597"/>
    <x v="13"/>
    <s v="06"/>
  </r>
  <r>
    <x v="6"/>
    <x v="0"/>
    <x v="153"/>
    <n v="652.91581740976596"/>
    <x v="13"/>
    <s v="06"/>
  </r>
  <r>
    <x v="6"/>
    <x v="0"/>
    <x v="154"/>
    <n v="768.46011096315999"/>
    <x v="13"/>
    <s v="06"/>
  </r>
  <r>
    <x v="6"/>
    <x v="0"/>
    <x v="143"/>
    <n v="741.95044712990909"/>
    <x v="13"/>
    <s v="06"/>
  </r>
  <r>
    <x v="6"/>
    <x v="0"/>
    <x v="155"/>
    <n v="688.47765848670804"/>
    <x v="13"/>
    <s v="06"/>
  </r>
  <r>
    <x v="6"/>
    <x v="0"/>
    <x v="144"/>
    <n v="717.51245501799315"/>
    <x v="13"/>
    <s v="06"/>
  </r>
  <r>
    <x v="6"/>
    <x v="0"/>
    <x v="156"/>
    <n v="683.47591613723"/>
    <x v="13"/>
    <s v="06"/>
  </r>
  <r>
    <x v="6"/>
    <x v="0"/>
    <x v="157"/>
    <n v="674.54912280701808"/>
    <x v="13"/>
    <s v="06"/>
  </r>
  <r>
    <x v="6"/>
    <x v="0"/>
    <x v="145"/>
    <n v="749.33946450060205"/>
    <x v="13"/>
    <s v="06"/>
  </r>
  <r>
    <x v="6"/>
    <x v="0"/>
    <x v="158"/>
    <n v="694.90094774136401"/>
    <x v="13"/>
    <s v="06"/>
  </r>
  <r>
    <x v="6"/>
    <x v="0"/>
    <x v="146"/>
    <n v="725.76797669491509"/>
    <x v="13"/>
    <s v="06"/>
  </r>
  <r>
    <x v="6"/>
    <x v="0"/>
    <x v="159"/>
    <n v="652.083327165063"/>
    <x v="13"/>
    <s v="06"/>
  </r>
  <r>
    <x v="6"/>
    <x v="0"/>
    <x v="160"/>
    <n v="690.81510305028905"/>
    <x v="13"/>
    <s v="06"/>
  </r>
  <r>
    <x v="6"/>
    <x v="0"/>
    <x v="170"/>
    <n v="786.12211886304908"/>
    <x v="5"/>
    <s v="18"/>
  </r>
  <r>
    <x v="6"/>
    <x v="0"/>
    <x v="161"/>
    <n v="646.02955078125001"/>
    <x v="10"/>
    <s v="10"/>
  </r>
  <r>
    <x v="6"/>
    <x v="0"/>
    <x v="162"/>
    <n v="680.25560055223207"/>
    <x v="10"/>
    <s v="10"/>
  </r>
  <r>
    <x v="6"/>
    <x v="0"/>
    <x v="147"/>
    <n v="804.94744528807496"/>
    <x v="10"/>
    <s v="10"/>
  </r>
  <r>
    <x v="6"/>
    <x v="0"/>
    <x v="163"/>
    <n v="709.37377142857099"/>
    <x v="10"/>
    <s v="10"/>
  </r>
  <r>
    <x v="6"/>
    <x v="0"/>
    <x v="164"/>
    <n v="691.40586153846198"/>
    <x v="10"/>
    <s v="10"/>
  </r>
  <r>
    <x v="6"/>
    <x v="0"/>
    <x v="148"/>
    <n v="850.42467902364206"/>
    <x v="10"/>
    <s v="10"/>
  </r>
  <r>
    <x v="6"/>
    <x v="0"/>
    <x v="149"/>
    <n v="1003.43341946765"/>
    <x v="10"/>
    <s v="10"/>
  </r>
  <r>
    <x v="6"/>
    <x v="0"/>
    <x v="165"/>
    <n v="675.16286971831005"/>
    <x v="10"/>
    <s v="10"/>
  </r>
  <r>
    <x v="6"/>
    <x v="0"/>
    <x v="150"/>
    <n v="766.2461620967041"/>
    <x v="10"/>
    <s v="10"/>
  </r>
  <r>
    <x v="6"/>
    <x v="0"/>
    <x v="151"/>
    <n v="786.26856338615505"/>
    <x v="10"/>
    <s v="10"/>
  </r>
  <r>
    <x v="6"/>
    <x v="0"/>
    <x v="166"/>
    <n v="637.84911164465802"/>
    <x v="7"/>
    <s v="09"/>
  </r>
  <r>
    <x v="6"/>
    <x v="0"/>
    <x v="167"/>
    <n v="748.79902611150305"/>
    <x v="5"/>
    <s v="18"/>
  </r>
  <r>
    <x v="6"/>
    <x v="0"/>
    <x v="168"/>
    <n v="644.06506115317404"/>
    <x v="5"/>
    <s v="18"/>
  </r>
  <r>
    <x v="6"/>
    <x v="0"/>
    <x v="169"/>
    <n v="758.29505565068507"/>
    <x v="5"/>
    <s v="18"/>
  </r>
  <r>
    <x v="6"/>
    <x v="0"/>
    <x v="171"/>
    <n v="803.15701581027702"/>
    <x v="5"/>
    <s v="18"/>
  </r>
  <r>
    <x v="6"/>
    <x v="0"/>
    <x v="172"/>
    <n v="828.92263696369594"/>
    <x v="5"/>
    <s v="18"/>
  </r>
  <r>
    <x v="6"/>
    <x v="0"/>
    <x v="173"/>
    <n v="678.29959770114908"/>
    <x v="5"/>
    <s v="18"/>
  </r>
  <r>
    <x v="6"/>
    <x v="0"/>
    <x v="174"/>
    <n v="729.98152647975098"/>
    <x v="5"/>
    <s v="18"/>
  </r>
  <r>
    <x v="6"/>
    <x v="0"/>
    <x v="175"/>
    <n v="652.70480038480002"/>
    <x v="5"/>
    <s v="18"/>
  </r>
  <r>
    <x v="6"/>
    <x v="0"/>
    <x v="176"/>
    <n v="618.15919264588308"/>
    <x v="5"/>
    <s v="18"/>
  </r>
  <r>
    <x v="6"/>
    <x v="0"/>
    <x v="177"/>
    <n v="796.16379324894501"/>
    <x v="5"/>
    <s v="18"/>
  </r>
  <r>
    <x v="6"/>
    <x v="0"/>
    <x v="178"/>
    <n v="640.70012765957404"/>
    <x v="5"/>
    <s v="18"/>
  </r>
  <r>
    <x v="6"/>
    <x v="0"/>
    <x v="179"/>
    <n v="779.70329348206701"/>
    <x v="5"/>
    <s v="18"/>
  </r>
  <r>
    <x v="6"/>
    <x v="0"/>
    <x v="180"/>
    <n v="699.02185139318897"/>
    <x v="5"/>
    <s v="18"/>
  </r>
  <r>
    <x v="6"/>
    <x v="0"/>
    <x v="198"/>
    <n v="770.94741033304899"/>
    <x v="9"/>
    <s v="05"/>
  </r>
  <r>
    <x v="6"/>
    <x v="0"/>
    <x v="199"/>
    <n v="688.21860869565205"/>
    <x v="9"/>
    <s v="05"/>
  </r>
  <r>
    <x v="6"/>
    <x v="0"/>
    <x v="181"/>
    <n v="722.63572413793099"/>
    <x v="9"/>
    <s v="05"/>
  </r>
  <r>
    <x v="6"/>
    <x v="0"/>
    <x v="200"/>
    <n v="692.86313829787207"/>
    <x v="9"/>
    <s v="05"/>
  </r>
  <r>
    <x v="6"/>
    <x v="0"/>
    <x v="182"/>
    <n v="706.39209863588712"/>
    <x v="9"/>
    <s v="05"/>
  </r>
  <r>
    <x v="6"/>
    <x v="0"/>
    <x v="201"/>
    <n v="904.91287465940104"/>
    <x v="9"/>
    <s v="05"/>
  </r>
  <r>
    <x v="6"/>
    <x v="0"/>
    <x v="183"/>
    <n v="697.49886331611106"/>
    <x v="9"/>
    <s v="05"/>
  </r>
  <r>
    <x v="6"/>
    <x v="0"/>
    <x v="184"/>
    <n v="646.70927927927903"/>
    <x v="9"/>
    <s v="05"/>
  </r>
  <r>
    <x v="6"/>
    <x v="0"/>
    <x v="117"/>
    <n v="833.71141348185108"/>
    <x v="12"/>
    <s v="14"/>
  </r>
  <r>
    <x v="6"/>
    <x v="0"/>
    <x v="118"/>
    <n v="821.16570834416405"/>
    <x v="12"/>
    <s v="14"/>
  </r>
  <r>
    <x v="6"/>
    <x v="0"/>
    <x v="119"/>
    <n v="988.68649220490011"/>
    <x v="12"/>
    <s v="14"/>
  </r>
  <r>
    <x v="6"/>
    <x v="0"/>
    <x v="120"/>
    <n v="853.31260338007905"/>
    <x v="12"/>
    <s v="14"/>
  </r>
  <r>
    <x v="6"/>
    <x v="0"/>
    <x v="121"/>
    <n v="713.22465554749806"/>
    <x v="12"/>
    <s v="14"/>
  </r>
  <r>
    <x v="6"/>
    <x v="0"/>
    <x v="185"/>
    <n v="683.26282515991511"/>
    <x v="12"/>
    <s v="14"/>
  </r>
  <r>
    <x v="6"/>
    <x v="0"/>
    <x v="122"/>
    <n v="681.71739495798306"/>
    <x v="12"/>
    <s v="14"/>
  </r>
  <r>
    <x v="6"/>
    <x v="0"/>
    <x v="123"/>
    <n v="758.08570095486107"/>
    <x v="12"/>
    <s v="14"/>
  </r>
  <r>
    <x v="6"/>
    <x v="0"/>
    <x v="124"/>
    <n v="817.31449725490211"/>
    <x v="12"/>
    <s v="14"/>
  </r>
  <r>
    <x v="6"/>
    <x v="0"/>
    <x v="125"/>
    <n v="684.66446247464501"/>
    <x v="12"/>
    <s v="14"/>
  </r>
  <r>
    <x v="6"/>
    <x v="0"/>
    <x v="126"/>
    <n v="770.5012059231841"/>
    <x v="12"/>
    <s v="14"/>
  </r>
  <r>
    <x v="6"/>
    <x v="0"/>
    <x v="102"/>
    <n v="664.11240170940198"/>
    <x v="9"/>
    <s v="05"/>
  </r>
  <r>
    <x v="6"/>
    <x v="0"/>
    <x v="103"/>
    <n v="764.55756877323404"/>
    <x v="9"/>
    <s v="05"/>
  </r>
  <r>
    <x v="6"/>
    <x v="0"/>
    <x v="104"/>
    <n v="720.90733464309108"/>
    <x v="9"/>
    <s v="05"/>
  </r>
  <r>
    <x v="6"/>
    <x v="0"/>
    <x v="189"/>
    <n v="671.93381077529602"/>
    <x v="7"/>
    <s v="09"/>
  </r>
  <r>
    <x v="6"/>
    <x v="0"/>
    <x v="190"/>
    <n v="638.85388954171606"/>
    <x v="7"/>
    <s v="09"/>
  </r>
  <r>
    <x v="6"/>
    <x v="0"/>
    <x v="191"/>
    <n v="662.07193661971803"/>
    <x v="7"/>
    <s v="09"/>
  </r>
  <r>
    <x v="6"/>
    <x v="0"/>
    <x v="186"/>
    <n v="628.1117878192531"/>
    <x v="7"/>
    <s v="09"/>
  </r>
  <r>
    <x v="6"/>
    <x v="0"/>
    <x v="187"/>
    <n v="688.5024083769631"/>
    <x v="7"/>
    <s v="09"/>
  </r>
  <r>
    <x v="6"/>
    <x v="0"/>
    <x v="192"/>
    <n v="785.06065220071503"/>
    <x v="7"/>
    <s v="09"/>
  </r>
  <r>
    <x v="6"/>
    <x v="0"/>
    <x v="193"/>
    <n v="658.84931122449007"/>
    <x v="7"/>
    <s v="09"/>
  </r>
  <r>
    <x v="6"/>
    <x v="0"/>
    <x v="194"/>
    <n v="665.11009124087605"/>
    <x v="7"/>
    <s v="09"/>
  </r>
  <r>
    <x v="6"/>
    <x v="0"/>
    <x v="195"/>
    <n v="676.13637947725101"/>
    <x v="7"/>
    <s v="09"/>
  </r>
  <r>
    <x v="6"/>
    <x v="0"/>
    <x v="196"/>
    <n v="669.21888678051903"/>
    <x v="7"/>
    <s v="09"/>
  </r>
  <r>
    <x v="6"/>
    <x v="0"/>
    <x v="188"/>
    <n v="703.91974985623904"/>
    <x v="7"/>
    <s v="09"/>
  </r>
  <r>
    <x v="6"/>
    <x v="0"/>
    <x v="197"/>
    <n v="739.89557917888612"/>
    <x v="7"/>
    <s v="09"/>
  </r>
  <r>
    <x v="6"/>
    <x v="0"/>
    <x v="202"/>
    <n v="985.68659994474001"/>
    <x v="11"/>
    <s v="11"/>
  </r>
  <r>
    <x v="6"/>
    <x v="0"/>
    <x v="203"/>
    <n v="1272.17766771572"/>
    <x v="11"/>
    <s v="11"/>
  </r>
  <r>
    <x v="6"/>
    <x v="0"/>
    <x v="204"/>
    <n v="952.26017726744908"/>
    <x v="11"/>
    <s v="11"/>
  </r>
  <r>
    <x v="6"/>
    <x v="0"/>
    <x v="205"/>
    <n v="756.52556184698312"/>
    <x v="11"/>
    <s v="11"/>
  </r>
  <r>
    <x v="6"/>
    <x v="0"/>
    <x v="206"/>
    <n v="1424.9916847214902"/>
    <x v="11"/>
    <s v="11"/>
  </r>
  <r>
    <x v="6"/>
    <x v="0"/>
    <x v="207"/>
    <n v="980.57064457028605"/>
    <x v="11"/>
    <s v="11"/>
  </r>
  <r>
    <x v="6"/>
    <x v="0"/>
    <x v="208"/>
    <n v="947.93883798255501"/>
    <x v="11"/>
    <s v="11"/>
  </r>
  <r>
    <x v="6"/>
    <x v="0"/>
    <x v="209"/>
    <n v="1133.3845156955301"/>
    <x v="11"/>
    <s v="11"/>
  </r>
  <r>
    <x v="6"/>
    <x v="0"/>
    <x v="210"/>
    <n v="767.91809872426802"/>
    <x v="11"/>
    <s v="11"/>
  </r>
  <r>
    <x v="6"/>
    <x v="0"/>
    <x v="211"/>
    <n v="2059.1969610091696"/>
    <x v="14"/>
    <s v="15"/>
  </r>
  <r>
    <x v="6"/>
    <x v="0"/>
    <x v="212"/>
    <n v="919.63615199694004"/>
    <x v="14"/>
    <s v="15"/>
  </r>
  <r>
    <x v="6"/>
    <x v="0"/>
    <x v="213"/>
    <n v="889.82486246672613"/>
    <x v="14"/>
    <s v="15"/>
  </r>
  <r>
    <x v="6"/>
    <x v="0"/>
    <x v="214"/>
    <n v="787.33373840445302"/>
    <x v="14"/>
    <s v="15"/>
  </r>
  <r>
    <x v="6"/>
    <x v="0"/>
    <x v="215"/>
    <n v="807.13220618556704"/>
    <x v="14"/>
    <s v="15"/>
  </r>
  <r>
    <x v="6"/>
    <x v="0"/>
    <x v="216"/>
    <n v="1093.2937304760701"/>
    <x v="14"/>
    <s v="15"/>
  </r>
  <r>
    <x v="6"/>
    <x v="0"/>
    <x v="217"/>
    <n v="975.72636196694611"/>
    <x v="14"/>
    <s v="15"/>
  </r>
  <r>
    <x v="6"/>
    <x v="0"/>
    <x v="218"/>
    <n v="785.05830635969903"/>
    <x v="14"/>
    <s v="15"/>
  </r>
  <r>
    <x v="6"/>
    <x v="0"/>
    <x v="219"/>
    <n v="955.20385664375101"/>
    <x v="14"/>
    <s v="15"/>
  </r>
  <r>
    <x v="6"/>
    <x v="0"/>
    <x v="220"/>
    <n v="700.51351724137908"/>
    <x v="15"/>
    <s v="02"/>
  </r>
  <r>
    <x v="6"/>
    <x v="0"/>
    <x v="221"/>
    <n v="742.65564606741611"/>
    <x v="14"/>
    <s v="15"/>
  </r>
  <r>
    <x v="6"/>
    <x v="0"/>
    <x v="222"/>
    <n v="744.77807648401802"/>
    <x v="14"/>
    <s v="15"/>
  </r>
  <r>
    <x v="6"/>
    <x v="0"/>
    <x v="223"/>
    <n v="795.46724839890203"/>
    <x v="14"/>
    <s v="15"/>
  </r>
  <r>
    <x v="6"/>
    <x v="0"/>
    <x v="224"/>
    <n v="1266.5887395626198"/>
    <x v="14"/>
    <s v="15"/>
  </r>
  <r>
    <x v="6"/>
    <x v="0"/>
    <x v="254"/>
    <n v="789.01385722510111"/>
    <x v="15"/>
    <s v="02"/>
  </r>
  <r>
    <x v="6"/>
    <x v="0"/>
    <x v="255"/>
    <n v="705.19176315789514"/>
    <x v="15"/>
    <s v="02"/>
  </r>
  <r>
    <x v="6"/>
    <x v="0"/>
    <x v="256"/>
    <n v="766.37355731225307"/>
    <x v="15"/>
    <s v="02"/>
  </r>
  <r>
    <x v="6"/>
    <x v="0"/>
    <x v="257"/>
    <n v="646.59350230414702"/>
    <x v="15"/>
    <s v="02"/>
  </r>
  <r>
    <x v="6"/>
    <x v="0"/>
    <x v="258"/>
    <n v="820.48290076335911"/>
    <x v="15"/>
    <s v="02"/>
  </r>
  <r>
    <x v="6"/>
    <x v="0"/>
    <x v="259"/>
    <n v="1041.8409145880601"/>
    <x v="15"/>
    <s v="02"/>
  </r>
  <r>
    <x v="6"/>
    <x v="0"/>
    <x v="260"/>
    <n v="720.78513784461211"/>
    <x v="15"/>
    <s v="02"/>
  </r>
  <r>
    <x v="6"/>
    <x v="0"/>
    <x v="261"/>
    <n v="723.79163974151902"/>
    <x v="15"/>
    <s v="02"/>
  </r>
  <r>
    <x v="6"/>
    <x v="0"/>
    <x v="262"/>
    <n v="665.38576612903205"/>
    <x v="15"/>
    <s v="02"/>
  </r>
  <r>
    <x v="6"/>
    <x v="0"/>
    <x v="263"/>
    <n v="730.15485302939408"/>
    <x v="15"/>
    <s v="02"/>
  </r>
  <r>
    <x v="6"/>
    <x v="0"/>
    <x v="264"/>
    <n v="645.63759493670909"/>
    <x v="15"/>
    <s v="02"/>
  </r>
  <r>
    <x v="6"/>
    <x v="0"/>
    <x v="265"/>
    <n v="695.05393524283897"/>
    <x v="15"/>
    <s v="02"/>
  </r>
  <r>
    <x v="6"/>
    <x v="0"/>
    <x v="266"/>
    <n v="718.83669303797512"/>
    <x v="15"/>
    <s v="02"/>
  </r>
  <r>
    <x v="6"/>
    <x v="0"/>
    <x v="267"/>
    <n v="870.62795425895911"/>
    <x v="11"/>
    <s v="11"/>
  </r>
  <r>
    <x v="6"/>
    <x v="0"/>
    <x v="268"/>
    <n v="743.50828516377601"/>
    <x v="12"/>
    <s v="14"/>
  </r>
  <r>
    <x v="6"/>
    <x v="0"/>
    <x v="269"/>
    <n v="726.73040223463704"/>
    <x v="12"/>
    <s v="14"/>
  </r>
  <r>
    <x v="6"/>
    <x v="0"/>
    <x v="270"/>
    <n v="856.55362382234205"/>
    <x v="12"/>
    <s v="14"/>
  </r>
  <r>
    <x v="6"/>
    <x v="0"/>
    <x v="271"/>
    <n v="812.33552103069303"/>
    <x v="12"/>
    <s v="14"/>
  </r>
  <r>
    <x v="6"/>
    <x v="0"/>
    <x v="272"/>
    <n v="756.21683181225603"/>
    <x v="12"/>
    <s v="14"/>
  </r>
  <r>
    <x v="6"/>
    <x v="0"/>
    <x v="273"/>
    <n v="815.8127504761901"/>
    <x v="12"/>
    <s v="14"/>
  </r>
  <r>
    <x v="6"/>
    <x v="0"/>
    <x v="274"/>
    <n v="721.58773049645401"/>
    <x v="12"/>
    <s v="14"/>
  </r>
  <r>
    <x v="6"/>
    <x v="0"/>
    <x v="275"/>
    <n v="785.002262012693"/>
    <x v="12"/>
    <s v="14"/>
  </r>
  <r>
    <x v="6"/>
    <x v="0"/>
    <x v="276"/>
    <n v="750.82995274445705"/>
    <x v="12"/>
    <s v="14"/>
  </r>
  <r>
    <x v="6"/>
    <x v="0"/>
    <x v="277"/>
    <n v="823.29760381947597"/>
    <x v="12"/>
    <s v="14"/>
  </r>
  <r>
    <x v="6"/>
    <x v="0"/>
    <x v="226"/>
    <n v="716.84897435897403"/>
    <x v="17"/>
    <s v="12"/>
  </r>
  <r>
    <x v="6"/>
    <x v="0"/>
    <x v="227"/>
    <n v="656.87876675603195"/>
    <x v="17"/>
    <s v="12"/>
  </r>
  <r>
    <x v="6"/>
    <x v="0"/>
    <x v="228"/>
    <n v="724.53625984252005"/>
    <x v="17"/>
    <s v="12"/>
  </r>
  <r>
    <x v="6"/>
    <x v="0"/>
    <x v="229"/>
    <n v="1034.5999535747401"/>
    <x v="17"/>
    <s v="12"/>
  </r>
  <r>
    <x v="6"/>
    <x v="0"/>
    <x v="230"/>
    <n v="689.20377083333301"/>
    <x v="17"/>
    <s v="12"/>
  </r>
  <r>
    <x v="6"/>
    <x v="0"/>
    <x v="231"/>
    <n v="656.56690307328608"/>
    <x v="17"/>
    <s v="12"/>
  </r>
  <r>
    <x v="6"/>
    <x v="0"/>
    <x v="232"/>
    <n v="716.44458260565807"/>
    <x v="17"/>
    <s v="12"/>
  </r>
  <r>
    <x v="6"/>
    <x v="0"/>
    <x v="233"/>
    <n v="693.19711297071103"/>
    <x v="17"/>
    <s v="12"/>
  </r>
  <r>
    <x v="6"/>
    <x v="0"/>
    <x v="234"/>
    <n v="677.60825082508302"/>
    <x v="17"/>
    <s v="12"/>
  </r>
  <r>
    <x v="6"/>
    <x v="0"/>
    <x v="235"/>
    <n v="655.58925531914906"/>
    <x v="17"/>
    <s v="12"/>
  </r>
  <r>
    <x v="6"/>
    <x v="0"/>
    <x v="236"/>
    <n v="774.18725206611612"/>
    <x v="17"/>
    <s v="12"/>
  </r>
  <r>
    <x v="6"/>
    <x v="0"/>
    <x v="237"/>
    <n v="657.40869014084501"/>
    <x v="17"/>
    <s v="12"/>
  </r>
  <r>
    <x v="6"/>
    <x v="0"/>
    <x v="238"/>
    <n v="761.24658426966312"/>
    <x v="17"/>
    <s v="12"/>
  </r>
  <r>
    <x v="6"/>
    <x v="0"/>
    <x v="239"/>
    <n v="774.19247579529701"/>
    <x v="17"/>
    <s v="12"/>
  </r>
  <r>
    <x v="6"/>
    <x v="0"/>
    <x v="253"/>
    <n v="640.96100877192998"/>
    <x v="17"/>
    <s v="12"/>
  </r>
  <r>
    <x v="6"/>
    <x v="0"/>
    <x v="240"/>
    <n v="665.97994614003608"/>
    <x v="16"/>
    <s v="07"/>
  </r>
  <r>
    <x v="6"/>
    <x v="0"/>
    <x v="241"/>
    <n v="761.548062015504"/>
    <x v="16"/>
    <s v="07"/>
  </r>
  <r>
    <x v="6"/>
    <x v="0"/>
    <x v="242"/>
    <n v="770.6057754010701"/>
    <x v="16"/>
    <s v="07"/>
  </r>
  <r>
    <x v="6"/>
    <x v="0"/>
    <x v="243"/>
    <n v="743.85039356749905"/>
    <x v="16"/>
    <s v="07"/>
  </r>
  <r>
    <x v="6"/>
    <x v="0"/>
    <x v="244"/>
    <n v="863.90563396730113"/>
    <x v="16"/>
    <s v="07"/>
  </r>
  <r>
    <x v="6"/>
    <x v="0"/>
    <x v="245"/>
    <n v="773.83073271028013"/>
    <x v="16"/>
    <s v="07"/>
  </r>
  <r>
    <x v="6"/>
    <x v="0"/>
    <x v="225"/>
    <n v="699.11004219409301"/>
    <x v="16"/>
    <s v="07"/>
  </r>
  <r>
    <x v="6"/>
    <x v="0"/>
    <x v="246"/>
    <n v="692.65325688073415"/>
    <x v="16"/>
    <s v="07"/>
  </r>
  <r>
    <x v="6"/>
    <x v="0"/>
    <x v="247"/>
    <n v="754.2095721077651"/>
    <x v="16"/>
    <s v="07"/>
  </r>
  <r>
    <x v="6"/>
    <x v="0"/>
    <x v="248"/>
    <n v="699.77019480519505"/>
    <x v="16"/>
    <s v="07"/>
  </r>
  <r>
    <x v="6"/>
    <x v="0"/>
    <x v="249"/>
    <n v="746.0559150326801"/>
    <x v="16"/>
    <s v="07"/>
  </r>
  <r>
    <x v="6"/>
    <x v="0"/>
    <x v="250"/>
    <n v="802.00225220804703"/>
    <x v="16"/>
    <s v="07"/>
  </r>
  <r>
    <x v="6"/>
    <x v="0"/>
    <x v="251"/>
    <n v="704.99643092105305"/>
    <x v="16"/>
    <s v="07"/>
  </r>
  <r>
    <x v="6"/>
    <x v="0"/>
    <x v="252"/>
    <n v="817.60010596026507"/>
    <x v="16"/>
    <s v="07"/>
  </r>
  <r>
    <x v="7"/>
    <x v="0"/>
    <x v="48"/>
    <n v="744.92854353968698"/>
    <x v="3"/>
    <s v="01"/>
  </r>
  <r>
    <x v="7"/>
    <x v="0"/>
    <x v="24"/>
    <n v="799.40281186783511"/>
    <x v="3"/>
    <s v="01"/>
  </r>
  <r>
    <x v="7"/>
    <x v="0"/>
    <x v="49"/>
    <n v="856.19946214527204"/>
    <x v="3"/>
    <s v="01"/>
  </r>
  <r>
    <x v="7"/>
    <x v="0"/>
    <x v="50"/>
    <n v="893.80859030609611"/>
    <x v="3"/>
    <s v="01"/>
  </r>
  <r>
    <x v="7"/>
    <x v="0"/>
    <x v="51"/>
    <n v="861.65018705859904"/>
    <x v="3"/>
    <s v="01"/>
  </r>
  <r>
    <x v="7"/>
    <x v="0"/>
    <x v="52"/>
    <n v="920.440032149172"/>
    <x v="3"/>
    <s v="01"/>
  </r>
  <r>
    <x v="7"/>
    <x v="0"/>
    <x v="25"/>
    <n v="792.06896030132702"/>
    <x v="2"/>
    <s v="13"/>
  </r>
  <r>
    <x v="7"/>
    <x v="0"/>
    <x v="26"/>
    <n v="961.47608326234604"/>
    <x v="2"/>
    <s v="13"/>
  </r>
  <r>
    <x v="7"/>
    <x v="0"/>
    <x v="27"/>
    <n v="1031.4298247731301"/>
    <x v="2"/>
    <s v="13"/>
  </r>
  <r>
    <x v="7"/>
    <x v="0"/>
    <x v="42"/>
    <n v="723.54033025433398"/>
    <x v="2"/>
    <s v="13"/>
  </r>
  <r>
    <x v="7"/>
    <x v="0"/>
    <x v="28"/>
    <n v="1100.86323918071"/>
    <x v="2"/>
    <s v="13"/>
  </r>
  <r>
    <x v="7"/>
    <x v="0"/>
    <x v="29"/>
    <n v="784.54004877616205"/>
    <x v="2"/>
    <s v="13"/>
  </r>
  <r>
    <x v="7"/>
    <x v="0"/>
    <x v="22"/>
    <n v="786.41954656862708"/>
    <x v="2"/>
    <s v="13"/>
  </r>
  <r>
    <x v="7"/>
    <x v="0"/>
    <x v="30"/>
    <n v="820.60280508474602"/>
    <x v="2"/>
    <s v="13"/>
  </r>
  <r>
    <x v="7"/>
    <x v="0"/>
    <x v="31"/>
    <n v="887.08250052443907"/>
    <x v="2"/>
    <s v="13"/>
  </r>
  <r>
    <x v="7"/>
    <x v="0"/>
    <x v="32"/>
    <n v="912.878536851023"/>
    <x v="2"/>
    <s v="13"/>
  </r>
  <r>
    <x v="7"/>
    <x v="0"/>
    <x v="23"/>
    <n v="866.32875096707608"/>
    <x v="2"/>
    <s v="13"/>
  </r>
  <r>
    <x v="7"/>
    <x v="0"/>
    <x v="80"/>
    <n v="690.41647297297311"/>
    <x v="4"/>
    <s v="17"/>
  </r>
  <r>
    <x v="7"/>
    <x v="0"/>
    <x v="81"/>
    <n v="775.78810009099197"/>
    <x v="4"/>
    <s v="17"/>
  </r>
  <r>
    <x v="7"/>
    <x v="0"/>
    <x v="82"/>
    <n v="690.51047404063195"/>
    <x v="4"/>
    <s v="17"/>
  </r>
  <r>
    <x v="7"/>
    <x v="0"/>
    <x v="45"/>
    <n v="906.44950530035305"/>
    <x v="4"/>
    <s v="17"/>
  </r>
  <r>
    <x v="7"/>
    <x v="0"/>
    <x v="84"/>
    <n v="668.82480798771098"/>
    <x v="4"/>
    <s v="17"/>
  </r>
  <r>
    <x v="7"/>
    <x v="0"/>
    <x v="85"/>
    <n v="722.73769629629601"/>
    <x v="4"/>
    <s v="17"/>
  </r>
  <r>
    <x v="7"/>
    <x v="0"/>
    <x v="33"/>
    <n v="683.07312702078502"/>
    <x v="3"/>
    <s v="01"/>
  </r>
  <r>
    <x v="7"/>
    <x v="0"/>
    <x v="35"/>
    <n v="640.13974621766704"/>
    <x v="1"/>
    <s v="03"/>
  </r>
  <r>
    <x v="7"/>
    <x v="0"/>
    <x v="36"/>
    <n v="722.30849538768405"/>
    <x v="2"/>
    <s v="13"/>
  </r>
  <r>
    <x v="7"/>
    <x v="0"/>
    <x v="37"/>
    <n v="666.02824974924806"/>
    <x v="2"/>
    <s v="13"/>
  </r>
  <r>
    <x v="7"/>
    <x v="0"/>
    <x v="38"/>
    <n v="711.403689559432"/>
    <x v="2"/>
    <s v="13"/>
  </r>
  <r>
    <x v="7"/>
    <x v="0"/>
    <x v="39"/>
    <n v="657.89878890066507"/>
    <x v="2"/>
    <s v="13"/>
  </r>
  <r>
    <x v="7"/>
    <x v="0"/>
    <x v="40"/>
    <n v="704.37441973592809"/>
    <x v="2"/>
    <s v="13"/>
  </r>
  <r>
    <x v="7"/>
    <x v="0"/>
    <x v="41"/>
    <n v="686.86903169505706"/>
    <x v="2"/>
    <s v="13"/>
  </r>
  <r>
    <x v="7"/>
    <x v="0"/>
    <x v="43"/>
    <n v="758.514089499335"/>
    <x v="2"/>
    <s v="13"/>
  </r>
  <r>
    <x v="7"/>
    <x v="0"/>
    <x v="46"/>
    <n v="711.48862488728605"/>
    <x v="5"/>
    <s v="18"/>
  </r>
  <r>
    <x v="7"/>
    <x v="0"/>
    <x v="47"/>
    <n v="646.28755704698006"/>
    <x v="5"/>
    <s v="18"/>
  </r>
  <r>
    <x v="7"/>
    <x v="0"/>
    <x v="53"/>
    <n v="689.79039622641506"/>
    <x v="6"/>
    <s v="04"/>
  </r>
  <r>
    <x v="7"/>
    <x v="0"/>
    <x v="54"/>
    <n v="704.26770072992701"/>
    <x v="6"/>
    <s v="04"/>
  </r>
  <r>
    <x v="7"/>
    <x v="0"/>
    <x v="55"/>
    <n v="698.080065703022"/>
    <x v="6"/>
    <s v="04"/>
  </r>
  <r>
    <x v="7"/>
    <x v="0"/>
    <x v="57"/>
    <n v="775.25068652849711"/>
    <x v="7"/>
    <s v="09"/>
  </r>
  <r>
    <x v="7"/>
    <x v="0"/>
    <x v="58"/>
    <n v="762.40628407460497"/>
    <x v="4"/>
    <s v="17"/>
  </r>
  <r>
    <x v="7"/>
    <x v="0"/>
    <x v="59"/>
    <n v="724.82064432989705"/>
    <x v="4"/>
    <s v="17"/>
  </r>
  <r>
    <x v="7"/>
    <x v="0"/>
    <x v="83"/>
    <n v="701.70594360086807"/>
    <x v="4"/>
    <s v="17"/>
  </r>
  <r>
    <x v="7"/>
    <x v="0"/>
    <x v="60"/>
    <n v="778.29067234848503"/>
    <x v="4"/>
    <s v="17"/>
  </r>
  <r>
    <x v="7"/>
    <x v="0"/>
    <x v="61"/>
    <n v="778.18032042723598"/>
    <x v="4"/>
    <s v="17"/>
  </r>
  <r>
    <x v="7"/>
    <x v="0"/>
    <x v="62"/>
    <n v="701.38732584269701"/>
    <x v="4"/>
    <s v="17"/>
  </r>
  <r>
    <x v="7"/>
    <x v="0"/>
    <x v="63"/>
    <n v="825.48351433063203"/>
    <x v="4"/>
    <s v="17"/>
  </r>
  <r>
    <x v="7"/>
    <x v="0"/>
    <x v="64"/>
    <n v="699.60151797603203"/>
    <x v="5"/>
    <s v="18"/>
  </r>
  <r>
    <x v="7"/>
    <x v="0"/>
    <x v="65"/>
    <n v="751.412162872154"/>
    <x v="5"/>
    <s v="18"/>
  </r>
  <r>
    <x v="7"/>
    <x v="0"/>
    <x v="66"/>
    <n v="693.105638220277"/>
    <x v="5"/>
    <s v="18"/>
  </r>
  <r>
    <x v="7"/>
    <x v="0"/>
    <x v="67"/>
    <n v="645.303870967742"/>
    <x v="5"/>
    <s v="18"/>
  </r>
  <r>
    <x v="7"/>
    <x v="0"/>
    <x v="68"/>
    <n v="770.80727167630107"/>
    <x v="5"/>
    <s v="18"/>
  </r>
  <r>
    <x v="7"/>
    <x v="0"/>
    <x v="69"/>
    <n v="663.70341597796096"/>
    <x v="5"/>
    <s v="18"/>
  </r>
  <r>
    <x v="7"/>
    <x v="0"/>
    <x v="70"/>
    <n v="774.63739130434806"/>
    <x v="5"/>
    <s v="18"/>
  </r>
  <r>
    <x v="7"/>
    <x v="0"/>
    <x v="71"/>
    <n v="740.58423760523908"/>
    <x v="5"/>
    <s v="18"/>
  </r>
  <r>
    <x v="7"/>
    <x v="0"/>
    <x v="72"/>
    <n v="679.38002994012004"/>
    <x v="6"/>
    <s v="04"/>
  </r>
  <r>
    <x v="7"/>
    <x v="0"/>
    <x v="73"/>
    <n v="800.23584888888911"/>
    <x v="6"/>
    <s v="04"/>
  </r>
  <r>
    <x v="7"/>
    <x v="0"/>
    <x v="74"/>
    <n v="714.19360818350913"/>
    <x v="6"/>
    <s v="04"/>
  </r>
  <r>
    <x v="7"/>
    <x v="0"/>
    <x v="75"/>
    <n v="714.40247086247109"/>
    <x v="6"/>
    <s v="04"/>
  </r>
  <r>
    <x v="7"/>
    <x v="0"/>
    <x v="76"/>
    <n v="752.81268604279808"/>
    <x v="6"/>
    <s v="04"/>
  </r>
  <r>
    <x v="7"/>
    <x v="0"/>
    <x v="77"/>
    <n v="699.49594339622604"/>
    <x v="6"/>
    <s v="04"/>
  </r>
  <r>
    <x v="7"/>
    <x v="0"/>
    <x v="56"/>
    <n v="694.71495867768613"/>
    <x v="6"/>
    <s v="04"/>
  </r>
  <r>
    <x v="7"/>
    <x v="0"/>
    <x v="78"/>
    <n v="693.8893896713621"/>
    <x v="6"/>
    <s v="04"/>
  </r>
  <r>
    <x v="7"/>
    <x v="0"/>
    <x v="79"/>
    <n v="657.00452651515207"/>
    <x v="6"/>
    <s v="04"/>
  </r>
  <r>
    <x v="7"/>
    <x v="0"/>
    <x v="0"/>
    <n v="755.34930226503513"/>
    <x v="0"/>
    <s v="16"/>
  </r>
  <r>
    <x v="7"/>
    <x v="0"/>
    <x v="1"/>
    <n v="717.71285864978904"/>
    <x v="0"/>
    <s v="16"/>
  </r>
  <r>
    <x v="7"/>
    <x v="0"/>
    <x v="2"/>
    <n v="718.56258100558705"/>
    <x v="0"/>
    <s v="16"/>
  </r>
  <r>
    <x v="7"/>
    <x v="0"/>
    <x v="3"/>
    <n v="699.28741228070203"/>
    <x v="0"/>
    <s v="16"/>
  </r>
  <r>
    <x v="7"/>
    <x v="0"/>
    <x v="4"/>
    <n v="719.15862068965498"/>
    <x v="0"/>
    <s v="16"/>
  </r>
  <r>
    <x v="7"/>
    <x v="0"/>
    <x v="5"/>
    <n v="703.04746524938707"/>
    <x v="0"/>
    <s v="16"/>
  </r>
  <r>
    <x v="7"/>
    <x v="0"/>
    <x v="6"/>
    <n v="715.57531045286214"/>
    <x v="0"/>
    <s v="16"/>
  </r>
  <r>
    <x v="7"/>
    <x v="0"/>
    <x v="7"/>
    <n v="726.29546856922514"/>
    <x v="0"/>
    <s v="16"/>
  </r>
  <r>
    <x v="7"/>
    <x v="0"/>
    <x v="8"/>
    <n v="844.17066977532909"/>
    <x v="0"/>
    <s v="16"/>
  </r>
  <r>
    <x v="7"/>
    <x v="0"/>
    <x v="9"/>
    <n v="816.02571897570601"/>
    <x v="0"/>
    <s v="16"/>
  </r>
  <r>
    <x v="7"/>
    <x v="0"/>
    <x v="10"/>
    <n v="691.66369100295015"/>
    <x v="1"/>
    <s v="03"/>
  </r>
  <r>
    <x v="7"/>
    <x v="0"/>
    <x v="11"/>
    <n v="741.62719074116808"/>
    <x v="1"/>
    <s v="03"/>
  </r>
  <r>
    <x v="7"/>
    <x v="0"/>
    <x v="12"/>
    <n v="875.85236543509905"/>
    <x v="1"/>
    <s v="03"/>
  </r>
  <r>
    <x v="7"/>
    <x v="0"/>
    <x v="13"/>
    <n v="754.15738357573105"/>
    <x v="1"/>
    <s v="03"/>
  </r>
  <r>
    <x v="7"/>
    <x v="0"/>
    <x v="14"/>
    <n v="741.38222099447501"/>
    <x v="1"/>
    <s v="03"/>
  </r>
  <r>
    <x v="7"/>
    <x v="0"/>
    <x v="15"/>
    <n v="706.23378957691205"/>
    <x v="1"/>
    <s v="03"/>
  </r>
  <r>
    <x v="7"/>
    <x v="0"/>
    <x v="34"/>
    <n v="666.72135045173604"/>
    <x v="1"/>
    <s v="03"/>
  </r>
  <r>
    <x v="7"/>
    <x v="0"/>
    <x v="16"/>
    <n v="692.46912481917809"/>
    <x v="1"/>
    <s v="03"/>
  </r>
  <r>
    <x v="7"/>
    <x v="0"/>
    <x v="17"/>
    <n v="768.30592493641404"/>
    <x v="1"/>
    <s v="03"/>
  </r>
  <r>
    <x v="7"/>
    <x v="0"/>
    <x v="18"/>
    <n v="686.86088373458608"/>
    <x v="1"/>
    <s v="03"/>
  </r>
  <r>
    <x v="7"/>
    <x v="0"/>
    <x v="19"/>
    <n v="688.23094952951203"/>
    <x v="1"/>
    <s v="03"/>
  </r>
  <r>
    <x v="7"/>
    <x v="0"/>
    <x v="20"/>
    <n v="840.33194150372708"/>
    <x v="1"/>
    <s v="03"/>
  </r>
  <r>
    <x v="7"/>
    <x v="0"/>
    <x v="21"/>
    <n v="685.14728056667707"/>
    <x v="1"/>
    <s v="03"/>
  </r>
  <r>
    <x v="7"/>
    <x v="0"/>
    <x v="44"/>
    <n v="645.47013595166197"/>
    <x v="4"/>
    <s v="17"/>
  </r>
  <r>
    <x v="7"/>
    <x v="0"/>
    <x v="86"/>
    <n v="804.85050002976402"/>
    <x v="8"/>
    <s v="08"/>
  </r>
  <r>
    <x v="7"/>
    <x v="0"/>
    <x v="87"/>
    <n v="728.45807570977911"/>
    <x v="8"/>
    <s v="08"/>
  </r>
  <r>
    <x v="7"/>
    <x v="0"/>
    <x v="88"/>
    <n v="693.13944293478301"/>
    <x v="8"/>
    <s v="08"/>
  </r>
  <r>
    <x v="7"/>
    <x v="0"/>
    <x v="89"/>
    <n v="737.546149003148"/>
    <x v="8"/>
    <s v="08"/>
  </r>
  <r>
    <x v="7"/>
    <x v="0"/>
    <x v="90"/>
    <n v="881.01866516251005"/>
    <x v="8"/>
    <s v="08"/>
  </r>
  <r>
    <x v="7"/>
    <x v="0"/>
    <x v="91"/>
    <n v="847.60649444712703"/>
    <x v="8"/>
    <s v="08"/>
  </r>
  <r>
    <x v="7"/>
    <x v="0"/>
    <x v="92"/>
    <n v="771.96211441772004"/>
    <x v="8"/>
    <s v="08"/>
  </r>
  <r>
    <x v="7"/>
    <x v="0"/>
    <x v="93"/>
    <n v="825.01868833563901"/>
    <x v="8"/>
    <s v="08"/>
  </r>
  <r>
    <x v="7"/>
    <x v="0"/>
    <x v="94"/>
    <n v="715.99474285714314"/>
    <x v="8"/>
    <s v="08"/>
  </r>
  <r>
    <x v="7"/>
    <x v="0"/>
    <x v="95"/>
    <n v="752.10454613653405"/>
    <x v="8"/>
    <s v="08"/>
  </r>
  <r>
    <x v="7"/>
    <x v="0"/>
    <x v="96"/>
    <n v="824.45902047005302"/>
    <x v="8"/>
    <s v="08"/>
  </r>
  <r>
    <x v="7"/>
    <x v="0"/>
    <x v="97"/>
    <n v="757.04890579710104"/>
    <x v="8"/>
    <s v="08"/>
  </r>
  <r>
    <x v="7"/>
    <x v="0"/>
    <x v="98"/>
    <n v="776.27167259786506"/>
    <x v="8"/>
    <s v="08"/>
  </r>
  <r>
    <x v="7"/>
    <x v="0"/>
    <x v="99"/>
    <n v="720.01389131383712"/>
    <x v="8"/>
    <s v="08"/>
  </r>
  <r>
    <x v="7"/>
    <x v="0"/>
    <x v="100"/>
    <n v="782.13146164978298"/>
    <x v="8"/>
    <s v="08"/>
  </r>
  <r>
    <x v="7"/>
    <x v="0"/>
    <x v="101"/>
    <n v="755.7874183644991"/>
    <x v="8"/>
    <s v="08"/>
  </r>
  <r>
    <x v="7"/>
    <x v="0"/>
    <x v="105"/>
    <n v="787.62032678132709"/>
    <x v="10"/>
    <s v="10"/>
  </r>
  <r>
    <x v="7"/>
    <x v="0"/>
    <x v="106"/>
    <n v="740.11438325991207"/>
    <x v="10"/>
    <s v="10"/>
  </r>
  <r>
    <x v="7"/>
    <x v="0"/>
    <x v="107"/>
    <n v="775.34751277505507"/>
    <x v="10"/>
    <s v="10"/>
  </r>
  <r>
    <x v="7"/>
    <x v="0"/>
    <x v="108"/>
    <n v="731.39859362549805"/>
    <x v="10"/>
    <s v="10"/>
  </r>
  <r>
    <x v="7"/>
    <x v="0"/>
    <x v="109"/>
    <n v="795.5636633663371"/>
    <x v="10"/>
    <s v="10"/>
  </r>
  <r>
    <x v="7"/>
    <x v="0"/>
    <x v="110"/>
    <n v="794.98781788917006"/>
    <x v="10"/>
    <s v="10"/>
  </r>
  <r>
    <x v="7"/>
    <x v="0"/>
    <x v="111"/>
    <n v="912.41267716535401"/>
    <x v="11"/>
    <s v="11"/>
  </r>
  <r>
    <x v="7"/>
    <x v="0"/>
    <x v="112"/>
    <n v="785.45986737400506"/>
    <x v="11"/>
    <s v="11"/>
  </r>
  <r>
    <x v="7"/>
    <x v="0"/>
    <x v="113"/>
    <n v="733.5588554216871"/>
    <x v="11"/>
    <s v="11"/>
  </r>
  <r>
    <x v="7"/>
    <x v="0"/>
    <x v="114"/>
    <n v="732.25775568181803"/>
    <x v="11"/>
    <s v="11"/>
  </r>
  <r>
    <x v="7"/>
    <x v="0"/>
    <x v="115"/>
    <n v="757.24024320457806"/>
    <x v="11"/>
    <s v="11"/>
  </r>
  <r>
    <x v="7"/>
    <x v="0"/>
    <x v="116"/>
    <n v="814.80123872026297"/>
    <x v="11"/>
    <s v="11"/>
  </r>
  <r>
    <x v="7"/>
    <x v="0"/>
    <x v="127"/>
    <n v="845.62509232567197"/>
    <x v="3"/>
    <s v="01"/>
  </r>
  <r>
    <x v="7"/>
    <x v="0"/>
    <x v="128"/>
    <n v="870.39189521345395"/>
    <x v="3"/>
    <s v="01"/>
  </r>
  <r>
    <x v="7"/>
    <x v="0"/>
    <x v="129"/>
    <n v="834.323336978312"/>
    <x v="3"/>
    <s v="01"/>
  </r>
  <r>
    <x v="7"/>
    <x v="0"/>
    <x v="130"/>
    <n v="956.89736013562606"/>
    <x v="3"/>
    <s v="01"/>
  </r>
  <r>
    <x v="7"/>
    <x v="0"/>
    <x v="131"/>
    <n v="901.59467592592603"/>
    <x v="3"/>
    <s v="01"/>
  </r>
  <r>
    <x v="7"/>
    <x v="0"/>
    <x v="132"/>
    <n v="870.52327135758912"/>
    <x v="3"/>
    <s v="01"/>
  </r>
  <r>
    <x v="7"/>
    <x v="0"/>
    <x v="134"/>
    <n v="746.2235072231141"/>
    <x v="3"/>
    <s v="01"/>
  </r>
  <r>
    <x v="7"/>
    <x v="0"/>
    <x v="135"/>
    <n v="829.60563721097014"/>
    <x v="3"/>
    <s v="01"/>
  </r>
  <r>
    <x v="7"/>
    <x v="0"/>
    <x v="136"/>
    <n v="837.47780382010501"/>
    <x v="3"/>
    <s v="01"/>
  </r>
  <r>
    <x v="7"/>
    <x v="0"/>
    <x v="137"/>
    <n v="818.01122641509403"/>
    <x v="3"/>
    <s v="01"/>
  </r>
  <r>
    <x v="7"/>
    <x v="0"/>
    <x v="138"/>
    <n v="796.73609375000001"/>
    <x v="3"/>
    <s v="01"/>
  </r>
  <r>
    <x v="7"/>
    <x v="0"/>
    <x v="133"/>
    <n v="797.62082897862206"/>
    <x v="3"/>
    <s v="01"/>
  </r>
  <r>
    <x v="7"/>
    <x v="0"/>
    <x v="152"/>
    <n v="680.387235421166"/>
    <x v="13"/>
    <s v="06"/>
  </r>
  <r>
    <x v="7"/>
    <x v="0"/>
    <x v="139"/>
    <n v="840.69100794585108"/>
    <x v="13"/>
    <s v="06"/>
  </r>
  <r>
    <x v="7"/>
    <x v="0"/>
    <x v="140"/>
    <n v="901.02996522411104"/>
    <x v="13"/>
    <s v="06"/>
  </r>
  <r>
    <x v="7"/>
    <x v="0"/>
    <x v="141"/>
    <n v="771.76627712031609"/>
    <x v="13"/>
    <s v="06"/>
  </r>
  <r>
    <x v="7"/>
    <x v="0"/>
    <x v="142"/>
    <n v="883.72564507087407"/>
    <x v="13"/>
    <s v="06"/>
  </r>
  <r>
    <x v="7"/>
    <x v="0"/>
    <x v="153"/>
    <n v="667.77307535641501"/>
    <x v="13"/>
    <s v="06"/>
  </r>
  <r>
    <x v="7"/>
    <x v="0"/>
    <x v="154"/>
    <n v="789.0182711864411"/>
    <x v="13"/>
    <s v="06"/>
  </r>
  <r>
    <x v="7"/>
    <x v="0"/>
    <x v="143"/>
    <n v="774.23667058132708"/>
    <x v="13"/>
    <s v="06"/>
  </r>
  <r>
    <x v="7"/>
    <x v="0"/>
    <x v="155"/>
    <n v="717.6638920454551"/>
    <x v="13"/>
    <s v="06"/>
  </r>
  <r>
    <x v="7"/>
    <x v="0"/>
    <x v="144"/>
    <n v="737.03068939103809"/>
    <x v="13"/>
    <s v="06"/>
  </r>
  <r>
    <x v="7"/>
    <x v="0"/>
    <x v="156"/>
    <n v="710.89921827411206"/>
    <x v="13"/>
    <s v="06"/>
  </r>
  <r>
    <x v="7"/>
    <x v="0"/>
    <x v="157"/>
    <n v="690.70809338521406"/>
    <x v="13"/>
    <s v="06"/>
  </r>
  <r>
    <x v="7"/>
    <x v="0"/>
    <x v="145"/>
    <n v="773.84913660555901"/>
    <x v="13"/>
    <s v="06"/>
  </r>
  <r>
    <x v="7"/>
    <x v="0"/>
    <x v="158"/>
    <n v="716.66504966887408"/>
    <x v="13"/>
    <s v="06"/>
  </r>
  <r>
    <x v="7"/>
    <x v="0"/>
    <x v="146"/>
    <n v="753.30762711864395"/>
    <x v="13"/>
    <s v="06"/>
  </r>
  <r>
    <x v="7"/>
    <x v="0"/>
    <x v="159"/>
    <n v="706.31747248716101"/>
    <x v="13"/>
    <s v="06"/>
  </r>
  <r>
    <x v="7"/>
    <x v="0"/>
    <x v="160"/>
    <n v="705.74031180400902"/>
    <x v="13"/>
    <s v="06"/>
  </r>
  <r>
    <x v="7"/>
    <x v="0"/>
    <x v="170"/>
    <n v="800.57049292337706"/>
    <x v="5"/>
    <s v="18"/>
  </r>
  <r>
    <x v="7"/>
    <x v="0"/>
    <x v="161"/>
    <n v="669.665277246654"/>
    <x v="10"/>
    <s v="10"/>
  </r>
  <r>
    <x v="7"/>
    <x v="0"/>
    <x v="162"/>
    <n v="706.41599458728012"/>
    <x v="10"/>
    <s v="10"/>
  </r>
  <r>
    <x v="7"/>
    <x v="0"/>
    <x v="147"/>
    <n v="831.51023230802309"/>
    <x v="10"/>
    <s v="10"/>
  </r>
  <r>
    <x v="7"/>
    <x v="0"/>
    <x v="163"/>
    <n v="735.94088524590211"/>
    <x v="10"/>
    <s v="10"/>
  </r>
  <r>
    <x v="7"/>
    <x v="0"/>
    <x v="164"/>
    <n v="714.47614173228305"/>
    <x v="10"/>
    <s v="10"/>
  </r>
  <r>
    <x v="7"/>
    <x v="0"/>
    <x v="148"/>
    <n v="866.52888980333205"/>
    <x v="10"/>
    <s v="10"/>
  </r>
  <r>
    <x v="7"/>
    <x v="0"/>
    <x v="149"/>
    <n v="1024.75165562914"/>
    <x v="10"/>
    <s v="10"/>
  </r>
  <r>
    <x v="7"/>
    <x v="0"/>
    <x v="165"/>
    <n v="704.124924078091"/>
    <x v="10"/>
    <s v="10"/>
  </r>
  <r>
    <x v="7"/>
    <x v="0"/>
    <x v="150"/>
    <n v="781.09981017463906"/>
    <x v="10"/>
    <s v="10"/>
  </r>
  <r>
    <x v="7"/>
    <x v="0"/>
    <x v="151"/>
    <n v="806.31265353663707"/>
    <x v="10"/>
    <s v="10"/>
  </r>
  <r>
    <x v="7"/>
    <x v="0"/>
    <x v="166"/>
    <n v="657.12607866507699"/>
    <x v="7"/>
    <s v="09"/>
  </r>
  <r>
    <x v="7"/>
    <x v="0"/>
    <x v="167"/>
    <n v="744.03144625773814"/>
    <x v="5"/>
    <s v="18"/>
  </r>
  <r>
    <x v="7"/>
    <x v="0"/>
    <x v="168"/>
    <n v="668.88998244587503"/>
    <x v="5"/>
    <s v="18"/>
  </r>
  <r>
    <x v="7"/>
    <x v="0"/>
    <x v="169"/>
    <n v="789.76871654373008"/>
    <x v="5"/>
    <s v="18"/>
  </r>
  <r>
    <x v="7"/>
    <x v="0"/>
    <x v="171"/>
    <n v="824.97990256225205"/>
    <x v="5"/>
    <s v="18"/>
  </r>
  <r>
    <x v="7"/>
    <x v="0"/>
    <x v="172"/>
    <n v="870.62189911983808"/>
    <x v="5"/>
    <s v="18"/>
  </r>
  <r>
    <x v="7"/>
    <x v="0"/>
    <x v="173"/>
    <n v="714.36893018018009"/>
    <x v="5"/>
    <s v="18"/>
  </r>
  <r>
    <x v="7"/>
    <x v="0"/>
    <x v="174"/>
    <n v="733.85342190016104"/>
    <x v="5"/>
    <s v="18"/>
  </r>
  <r>
    <x v="7"/>
    <x v="0"/>
    <x v="175"/>
    <n v="679.46541966426912"/>
    <x v="5"/>
    <s v="18"/>
  </r>
  <r>
    <x v="7"/>
    <x v="0"/>
    <x v="176"/>
    <n v="641.97633640553011"/>
    <x v="5"/>
    <s v="18"/>
  </r>
  <r>
    <x v="7"/>
    <x v="0"/>
    <x v="177"/>
    <n v="815.96262663398704"/>
    <x v="5"/>
    <s v="18"/>
  </r>
  <r>
    <x v="7"/>
    <x v="0"/>
    <x v="178"/>
    <n v="664.11349785407708"/>
    <x v="5"/>
    <s v="18"/>
  </r>
  <r>
    <x v="7"/>
    <x v="0"/>
    <x v="179"/>
    <n v="792.57925792436106"/>
    <x v="5"/>
    <s v="18"/>
  </r>
  <r>
    <x v="7"/>
    <x v="0"/>
    <x v="180"/>
    <n v="724.38064779874207"/>
    <x v="5"/>
    <s v="18"/>
  </r>
  <r>
    <x v="7"/>
    <x v="0"/>
    <x v="198"/>
    <n v="783.59102902923701"/>
    <x v="9"/>
    <s v="05"/>
  </r>
  <r>
    <x v="7"/>
    <x v="0"/>
    <x v="199"/>
    <n v="724.72253763440915"/>
    <x v="9"/>
    <s v="05"/>
  </r>
  <r>
    <x v="7"/>
    <x v="0"/>
    <x v="181"/>
    <n v="742.67338919925498"/>
    <x v="9"/>
    <s v="05"/>
  </r>
  <r>
    <x v="7"/>
    <x v="0"/>
    <x v="200"/>
    <n v="714.11063291139214"/>
    <x v="9"/>
    <s v="05"/>
  </r>
  <r>
    <x v="7"/>
    <x v="0"/>
    <x v="182"/>
    <n v="737.99438578680201"/>
    <x v="9"/>
    <s v="05"/>
  </r>
  <r>
    <x v="7"/>
    <x v="0"/>
    <x v="201"/>
    <n v="877.23807843137308"/>
    <x v="9"/>
    <s v="05"/>
  </r>
  <r>
    <x v="7"/>
    <x v="0"/>
    <x v="183"/>
    <n v="723.61614385614405"/>
    <x v="9"/>
    <s v="05"/>
  </r>
  <r>
    <x v="7"/>
    <x v="0"/>
    <x v="184"/>
    <n v="679.01374999999996"/>
    <x v="9"/>
    <s v="05"/>
  </r>
  <r>
    <x v="7"/>
    <x v="0"/>
    <x v="117"/>
    <n v="866.08751234132615"/>
    <x v="12"/>
    <s v="14"/>
  </r>
  <r>
    <x v="7"/>
    <x v="0"/>
    <x v="118"/>
    <n v="852.88105641592904"/>
    <x v="12"/>
    <s v="14"/>
  </r>
  <r>
    <x v="7"/>
    <x v="0"/>
    <x v="119"/>
    <n v="989.34040000000005"/>
    <x v="12"/>
    <s v="14"/>
  </r>
  <r>
    <x v="7"/>
    <x v="0"/>
    <x v="120"/>
    <n v="850.8484624189241"/>
    <x v="12"/>
    <s v="14"/>
  </r>
  <r>
    <x v="7"/>
    <x v="0"/>
    <x v="121"/>
    <n v="732.53552777777804"/>
    <x v="12"/>
    <s v="14"/>
  </r>
  <r>
    <x v="7"/>
    <x v="0"/>
    <x v="185"/>
    <n v="702.4449085365851"/>
    <x v="12"/>
    <s v="14"/>
  </r>
  <r>
    <x v="7"/>
    <x v="0"/>
    <x v="122"/>
    <n v="683.83555555555608"/>
    <x v="12"/>
    <s v="14"/>
  </r>
  <r>
    <x v="7"/>
    <x v="0"/>
    <x v="123"/>
    <n v="807.90761575954502"/>
    <x v="12"/>
    <s v="14"/>
  </r>
  <r>
    <x v="7"/>
    <x v="0"/>
    <x v="124"/>
    <n v="851.81712043420907"/>
    <x v="12"/>
    <s v="14"/>
  </r>
  <r>
    <x v="7"/>
    <x v="0"/>
    <x v="125"/>
    <n v="729.24547568710409"/>
    <x v="12"/>
    <s v="14"/>
  </r>
  <r>
    <x v="7"/>
    <x v="0"/>
    <x v="126"/>
    <n v="792.90466881364807"/>
    <x v="12"/>
    <s v="14"/>
  </r>
  <r>
    <x v="7"/>
    <x v="0"/>
    <x v="102"/>
    <n v="684.41648333333308"/>
    <x v="9"/>
    <s v="05"/>
  </r>
  <r>
    <x v="7"/>
    <x v="0"/>
    <x v="103"/>
    <n v="779.85276516096803"/>
    <x v="9"/>
    <s v="05"/>
  </r>
  <r>
    <x v="7"/>
    <x v="0"/>
    <x v="104"/>
    <n v="747.46731876444608"/>
    <x v="9"/>
    <s v="05"/>
  </r>
  <r>
    <x v="7"/>
    <x v="0"/>
    <x v="189"/>
    <n v="688.34832232496706"/>
    <x v="7"/>
    <s v="09"/>
  </r>
  <r>
    <x v="7"/>
    <x v="0"/>
    <x v="190"/>
    <n v="661.66506508875705"/>
    <x v="7"/>
    <s v="09"/>
  </r>
  <r>
    <x v="7"/>
    <x v="0"/>
    <x v="191"/>
    <n v="689.893074265976"/>
    <x v="7"/>
    <s v="09"/>
  </r>
  <r>
    <x v="7"/>
    <x v="0"/>
    <x v="186"/>
    <n v="641.45896907216513"/>
    <x v="7"/>
    <s v="09"/>
  </r>
  <r>
    <x v="7"/>
    <x v="0"/>
    <x v="187"/>
    <n v="704.14003280839904"/>
    <x v="7"/>
    <s v="09"/>
  </r>
  <r>
    <x v="7"/>
    <x v="0"/>
    <x v="192"/>
    <n v="807.00735228994301"/>
    <x v="7"/>
    <s v="09"/>
  </r>
  <r>
    <x v="7"/>
    <x v="0"/>
    <x v="193"/>
    <n v="690.35788177339896"/>
    <x v="7"/>
    <s v="09"/>
  </r>
  <r>
    <x v="7"/>
    <x v="0"/>
    <x v="194"/>
    <n v="689.16402135231294"/>
    <x v="7"/>
    <s v="09"/>
  </r>
  <r>
    <x v="7"/>
    <x v="0"/>
    <x v="195"/>
    <n v="683.61588025022309"/>
    <x v="7"/>
    <s v="09"/>
  </r>
  <r>
    <x v="7"/>
    <x v="0"/>
    <x v="196"/>
    <n v="694.02091024020194"/>
    <x v="7"/>
    <s v="09"/>
  </r>
  <r>
    <x v="7"/>
    <x v="0"/>
    <x v="188"/>
    <n v="737.55464528069103"/>
    <x v="7"/>
    <s v="09"/>
  </r>
  <r>
    <x v="7"/>
    <x v="0"/>
    <x v="197"/>
    <n v="740.35110344827615"/>
    <x v="7"/>
    <s v="09"/>
  </r>
  <r>
    <x v="7"/>
    <x v="0"/>
    <x v="202"/>
    <n v="976.85608061008702"/>
    <x v="11"/>
    <s v="11"/>
  </r>
  <r>
    <x v="7"/>
    <x v="0"/>
    <x v="203"/>
    <n v="1293.54393015968"/>
    <x v="11"/>
    <s v="11"/>
  </r>
  <r>
    <x v="7"/>
    <x v="0"/>
    <x v="204"/>
    <n v="957.39406860433405"/>
    <x v="11"/>
    <s v="11"/>
  </r>
  <r>
    <x v="7"/>
    <x v="0"/>
    <x v="205"/>
    <n v="769.95291688045199"/>
    <x v="11"/>
    <s v="11"/>
  </r>
  <r>
    <x v="7"/>
    <x v="0"/>
    <x v="206"/>
    <n v="1448.1680346258802"/>
    <x v="11"/>
    <s v="11"/>
  </r>
  <r>
    <x v="7"/>
    <x v="0"/>
    <x v="207"/>
    <n v="990.01951072412794"/>
    <x v="11"/>
    <s v="11"/>
  </r>
  <r>
    <x v="7"/>
    <x v="0"/>
    <x v="208"/>
    <n v="994.00965843086317"/>
    <x v="11"/>
    <s v="11"/>
  </r>
  <r>
    <x v="7"/>
    <x v="0"/>
    <x v="209"/>
    <n v="1170.3660626527301"/>
    <x v="11"/>
    <s v="11"/>
  </r>
  <r>
    <x v="7"/>
    <x v="0"/>
    <x v="210"/>
    <n v="776.70789036544909"/>
    <x v="11"/>
    <s v="11"/>
  </r>
  <r>
    <x v="7"/>
    <x v="0"/>
    <x v="211"/>
    <n v="2133.5492784090898"/>
    <x v="14"/>
    <s v="15"/>
  </r>
  <r>
    <x v="7"/>
    <x v="0"/>
    <x v="212"/>
    <n v="927.87751877696712"/>
    <x v="14"/>
    <s v="15"/>
  </r>
  <r>
    <x v="7"/>
    <x v="0"/>
    <x v="213"/>
    <n v="875.37448021626903"/>
    <x v="14"/>
    <s v="15"/>
  </r>
  <r>
    <x v="7"/>
    <x v="0"/>
    <x v="214"/>
    <n v="809.75656184486411"/>
    <x v="14"/>
    <s v="15"/>
  </r>
  <r>
    <x v="7"/>
    <x v="0"/>
    <x v="215"/>
    <n v="817.83117841409705"/>
    <x v="14"/>
    <s v="15"/>
  </r>
  <r>
    <x v="7"/>
    <x v="0"/>
    <x v="216"/>
    <n v="1054.4969601545802"/>
    <x v="14"/>
    <s v="15"/>
  </r>
  <r>
    <x v="7"/>
    <x v="0"/>
    <x v="217"/>
    <n v="1034.6388851351398"/>
    <x v="14"/>
    <s v="15"/>
  </r>
  <r>
    <x v="7"/>
    <x v="0"/>
    <x v="218"/>
    <n v="786.83238170704101"/>
    <x v="14"/>
    <s v="15"/>
  </r>
  <r>
    <x v="7"/>
    <x v="0"/>
    <x v="219"/>
    <n v="957.2796992683451"/>
    <x v="14"/>
    <s v="15"/>
  </r>
  <r>
    <x v="7"/>
    <x v="0"/>
    <x v="220"/>
    <n v="723.54420072589608"/>
    <x v="15"/>
    <s v="02"/>
  </r>
  <r>
    <x v="7"/>
    <x v="0"/>
    <x v="221"/>
    <n v="792.77282229965215"/>
    <x v="14"/>
    <s v="15"/>
  </r>
  <r>
    <x v="7"/>
    <x v="0"/>
    <x v="222"/>
    <n v="766.62918251927999"/>
    <x v="14"/>
    <s v="15"/>
  </r>
  <r>
    <x v="7"/>
    <x v="0"/>
    <x v="223"/>
    <n v="807.04489974648504"/>
    <x v="14"/>
    <s v="15"/>
  </r>
  <r>
    <x v="7"/>
    <x v="0"/>
    <x v="224"/>
    <n v="1242.5916688227701"/>
    <x v="14"/>
    <s v="15"/>
  </r>
  <r>
    <x v="7"/>
    <x v="0"/>
    <x v="254"/>
    <n v="814.17424688561709"/>
    <x v="15"/>
    <s v="02"/>
  </r>
  <r>
    <x v="7"/>
    <x v="0"/>
    <x v="255"/>
    <n v="710.33170639899606"/>
    <x v="15"/>
    <s v="02"/>
  </r>
  <r>
    <x v="7"/>
    <x v="0"/>
    <x v="256"/>
    <n v="759.88670103092807"/>
    <x v="15"/>
    <s v="02"/>
  </r>
  <r>
    <x v="7"/>
    <x v="0"/>
    <x v="257"/>
    <n v="658.27848314606706"/>
    <x v="15"/>
    <s v="02"/>
  </r>
  <r>
    <x v="7"/>
    <x v="0"/>
    <x v="258"/>
    <n v="850.40204891142309"/>
    <x v="15"/>
    <s v="02"/>
  </r>
  <r>
    <x v="7"/>
    <x v="0"/>
    <x v="259"/>
    <n v="1115.8697868784"/>
    <x v="15"/>
    <s v="02"/>
  </r>
  <r>
    <x v="7"/>
    <x v="0"/>
    <x v="260"/>
    <n v="742.92241935483901"/>
    <x v="15"/>
    <s v="02"/>
  </r>
  <r>
    <x v="7"/>
    <x v="0"/>
    <x v="261"/>
    <n v="744.80657471264408"/>
    <x v="15"/>
    <s v="02"/>
  </r>
  <r>
    <x v="7"/>
    <x v="0"/>
    <x v="262"/>
    <n v="686.580718789407"/>
    <x v="15"/>
    <s v="02"/>
  </r>
  <r>
    <x v="7"/>
    <x v="0"/>
    <x v="263"/>
    <n v="752.38010185740006"/>
    <x v="15"/>
    <s v="02"/>
  </r>
  <r>
    <x v="7"/>
    <x v="0"/>
    <x v="264"/>
    <n v="672.14701234567906"/>
    <x v="15"/>
    <s v="02"/>
  </r>
  <r>
    <x v="7"/>
    <x v="0"/>
    <x v="265"/>
    <n v="704.33928104575205"/>
    <x v="15"/>
    <s v="02"/>
  </r>
  <r>
    <x v="7"/>
    <x v="0"/>
    <x v="266"/>
    <n v="741.68951255539105"/>
    <x v="15"/>
    <s v="02"/>
  </r>
  <r>
    <x v="7"/>
    <x v="0"/>
    <x v="267"/>
    <n v="824.27855552610708"/>
    <x v="11"/>
    <s v="11"/>
  </r>
  <r>
    <x v="7"/>
    <x v="0"/>
    <x v="268"/>
    <n v="769.736084238236"/>
    <x v="12"/>
    <s v="14"/>
  </r>
  <r>
    <x v="7"/>
    <x v="0"/>
    <x v="269"/>
    <n v="746.24792394655708"/>
    <x v="12"/>
    <s v="14"/>
  </r>
  <r>
    <x v="7"/>
    <x v="0"/>
    <x v="270"/>
    <n v="868.29635674583108"/>
    <x v="12"/>
    <s v="14"/>
  </r>
  <r>
    <x v="7"/>
    <x v="0"/>
    <x v="271"/>
    <n v="833.59114798906717"/>
    <x v="12"/>
    <s v="14"/>
  </r>
  <r>
    <x v="7"/>
    <x v="0"/>
    <x v="272"/>
    <n v="793.30030638852702"/>
    <x v="12"/>
    <s v="14"/>
  </r>
  <r>
    <x v="7"/>
    <x v="0"/>
    <x v="273"/>
    <n v="824.66625902012902"/>
    <x v="12"/>
    <s v="14"/>
  </r>
  <r>
    <x v="7"/>
    <x v="0"/>
    <x v="274"/>
    <n v="746.47780856423208"/>
    <x v="12"/>
    <s v="14"/>
  </r>
  <r>
    <x v="7"/>
    <x v="0"/>
    <x v="275"/>
    <n v="814.80387755102004"/>
    <x v="12"/>
    <s v="14"/>
  </r>
  <r>
    <x v="7"/>
    <x v="0"/>
    <x v="276"/>
    <n v="771.13986183719203"/>
    <x v="12"/>
    <s v="14"/>
  </r>
  <r>
    <x v="7"/>
    <x v="0"/>
    <x v="277"/>
    <n v="841.67491467873913"/>
    <x v="12"/>
    <s v="14"/>
  </r>
  <r>
    <x v="7"/>
    <x v="0"/>
    <x v="226"/>
    <n v="722.67493765585994"/>
    <x v="17"/>
    <s v="12"/>
  </r>
  <r>
    <x v="7"/>
    <x v="0"/>
    <x v="227"/>
    <n v="713.32378016085806"/>
    <x v="17"/>
    <s v="12"/>
  </r>
  <r>
    <x v="7"/>
    <x v="0"/>
    <x v="228"/>
    <n v="717.31953727506402"/>
    <x v="17"/>
    <s v="12"/>
  </r>
  <r>
    <x v="7"/>
    <x v="0"/>
    <x v="229"/>
    <n v="1022.3031712658801"/>
    <x v="17"/>
    <s v="12"/>
  </r>
  <r>
    <x v="7"/>
    <x v="0"/>
    <x v="230"/>
    <n v="717.71092077087803"/>
    <x v="17"/>
    <s v="12"/>
  </r>
  <r>
    <x v="7"/>
    <x v="0"/>
    <x v="231"/>
    <n v="668.060278422274"/>
    <x v="17"/>
    <s v="12"/>
  </r>
  <r>
    <x v="7"/>
    <x v="0"/>
    <x v="232"/>
    <n v="719.98468603874403"/>
    <x v="17"/>
    <s v="12"/>
  </r>
  <r>
    <x v="7"/>
    <x v="0"/>
    <x v="233"/>
    <n v="726.68955607476607"/>
    <x v="17"/>
    <s v="12"/>
  </r>
  <r>
    <x v="7"/>
    <x v="0"/>
    <x v="234"/>
    <n v="701.49694968553501"/>
    <x v="17"/>
    <s v="12"/>
  </r>
  <r>
    <x v="7"/>
    <x v="0"/>
    <x v="235"/>
    <n v="671.709155405405"/>
    <x v="17"/>
    <s v="12"/>
  </r>
  <r>
    <x v="7"/>
    <x v="0"/>
    <x v="236"/>
    <n v="786.10465783664506"/>
    <x v="17"/>
    <s v="12"/>
  </r>
  <r>
    <x v="7"/>
    <x v="0"/>
    <x v="237"/>
    <n v="678.07364568082005"/>
    <x v="17"/>
    <s v="12"/>
  </r>
  <r>
    <x v="7"/>
    <x v="0"/>
    <x v="238"/>
    <n v="786.39607235142103"/>
    <x v="17"/>
    <s v="12"/>
  </r>
  <r>
    <x v="7"/>
    <x v="0"/>
    <x v="239"/>
    <n v="794.96745405405397"/>
    <x v="17"/>
    <s v="12"/>
  </r>
  <r>
    <x v="7"/>
    <x v="0"/>
    <x v="253"/>
    <n v="686.13831610044303"/>
    <x v="17"/>
    <s v="12"/>
  </r>
  <r>
    <x v="7"/>
    <x v="0"/>
    <x v="240"/>
    <n v="675.31326086956506"/>
    <x v="16"/>
    <s v="07"/>
  </r>
  <r>
    <x v="7"/>
    <x v="0"/>
    <x v="241"/>
    <n v="784.53193726937309"/>
    <x v="16"/>
    <s v="07"/>
  </r>
  <r>
    <x v="7"/>
    <x v="0"/>
    <x v="242"/>
    <n v="755.73137130801706"/>
    <x v="16"/>
    <s v="07"/>
  </r>
  <r>
    <x v="7"/>
    <x v="0"/>
    <x v="243"/>
    <n v="755.70190258118203"/>
    <x v="16"/>
    <s v="07"/>
  </r>
  <r>
    <x v="7"/>
    <x v="0"/>
    <x v="244"/>
    <n v="883.92244224948206"/>
    <x v="16"/>
    <s v="07"/>
  </r>
  <r>
    <x v="7"/>
    <x v="0"/>
    <x v="245"/>
    <n v="770.19929577464802"/>
    <x v="16"/>
    <s v="07"/>
  </r>
  <r>
    <x v="7"/>
    <x v="0"/>
    <x v="225"/>
    <n v="715.13311334289801"/>
    <x v="16"/>
    <s v="07"/>
  </r>
  <r>
    <x v="7"/>
    <x v="0"/>
    <x v="246"/>
    <n v="699.27991902834003"/>
    <x v="16"/>
    <s v="07"/>
  </r>
  <r>
    <x v="7"/>
    <x v="0"/>
    <x v="247"/>
    <n v="732.85290322580613"/>
    <x v="16"/>
    <s v="07"/>
  </r>
  <r>
    <x v="7"/>
    <x v="0"/>
    <x v="248"/>
    <n v="725.38808803301208"/>
    <x v="16"/>
    <s v="07"/>
  </r>
  <r>
    <x v="7"/>
    <x v="0"/>
    <x v="249"/>
    <n v="765.824268370607"/>
    <x v="16"/>
    <s v="07"/>
  </r>
  <r>
    <x v="7"/>
    <x v="0"/>
    <x v="250"/>
    <n v="818.0137271805271"/>
    <x v="16"/>
    <s v="07"/>
  </r>
  <r>
    <x v="7"/>
    <x v="0"/>
    <x v="251"/>
    <n v="733.64858096828004"/>
    <x v="16"/>
    <s v="07"/>
  </r>
  <r>
    <x v="7"/>
    <x v="0"/>
    <x v="252"/>
    <n v="836.51671177266599"/>
    <x v="16"/>
    <s v="07"/>
  </r>
  <r>
    <x v="0"/>
    <x v="1"/>
    <x v="0"/>
    <n v="757.73264315642507"/>
    <x v="0"/>
    <s v="16"/>
  </r>
  <r>
    <x v="0"/>
    <x v="1"/>
    <x v="1"/>
    <n v="911.42074259681101"/>
    <x v="0"/>
    <s v="16"/>
  </r>
  <r>
    <x v="0"/>
    <x v="1"/>
    <x v="2"/>
    <n v="766.25922500000001"/>
    <x v="0"/>
    <s v="16"/>
  </r>
  <r>
    <x v="0"/>
    <x v="1"/>
    <x v="3"/>
    <n v="769.32737357259407"/>
    <x v="0"/>
    <s v="16"/>
  </r>
  <r>
    <x v="0"/>
    <x v="1"/>
    <x v="4"/>
    <n v="731.14539015606204"/>
    <x v="0"/>
    <s v="16"/>
  </r>
  <r>
    <x v="0"/>
    <x v="1"/>
    <x v="5"/>
    <n v="790.08999186330311"/>
    <x v="0"/>
    <s v="16"/>
  </r>
  <r>
    <x v="0"/>
    <x v="1"/>
    <x v="6"/>
    <n v="763.337410547736"/>
    <x v="0"/>
    <s v="16"/>
  </r>
  <r>
    <x v="0"/>
    <x v="1"/>
    <x v="7"/>
    <n v="847.73299097848712"/>
    <x v="0"/>
    <s v="16"/>
  </r>
  <r>
    <x v="0"/>
    <x v="1"/>
    <x v="8"/>
    <n v="916.72980059880206"/>
    <x v="0"/>
    <s v="16"/>
  </r>
  <r>
    <x v="0"/>
    <x v="1"/>
    <x v="9"/>
    <n v="921.68266373801907"/>
    <x v="0"/>
    <s v="16"/>
  </r>
  <r>
    <x v="0"/>
    <x v="1"/>
    <x v="10"/>
    <n v="837.03927843137308"/>
    <x v="1"/>
    <s v="03"/>
  </r>
  <r>
    <x v="0"/>
    <x v="1"/>
    <x v="11"/>
    <n v="775.83119829309499"/>
    <x v="1"/>
    <s v="03"/>
  </r>
  <r>
    <x v="0"/>
    <x v="1"/>
    <x v="12"/>
    <n v="960.01154962395606"/>
    <x v="1"/>
    <s v="03"/>
  </r>
  <r>
    <x v="0"/>
    <x v="1"/>
    <x v="13"/>
    <n v="781.27823328452905"/>
    <x v="1"/>
    <s v="03"/>
  </r>
  <r>
    <x v="0"/>
    <x v="1"/>
    <x v="14"/>
    <n v="811.69889929742408"/>
    <x v="1"/>
    <s v="03"/>
  </r>
  <r>
    <x v="0"/>
    <x v="1"/>
    <x v="15"/>
    <n v="749.85531176746406"/>
    <x v="1"/>
    <s v="03"/>
  </r>
  <r>
    <x v="0"/>
    <x v="1"/>
    <x v="16"/>
    <n v="707.57831261726108"/>
    <x v="1"/>
    <s v="03"/>
  </r>
  <r>
    <x v="0"/>
    <x v="1"/>
    <x v="17"/>
    <n v="805.58726420912808"/>
    <x v="1"/>
    <s v="03"/>
  </r>
  <r>
    <x v="0"/>
    <x v="1"/>
    <x v="18"/>
    <n v="738.83418938307"/>
    <x v="1"/>
    <s v="03"/>
  </r>
  <r>
    <x v="0"/>
    <x v="1"/>
    <x v="19"/>
    <n v="762.58344292237393"/>
    <x v="1"/>
    <s v="03"/>
  </r>
  <r>
    <x v="0"/>
    <x v="1"/>
    <x v="20"/>
    <n v="918.76008213729904"/>
    <x v="1"/>
    <s v="03"/>
  </r>
  <r>
    <x v="0"/>
    <x v="1"/>
    <x v="21"/>
    <n v="684.86046008869209"/>
    <x v="1"/>
    <s v="03"/>
  </r>
  <r>
    <x v="0"/>
    <x v="1"/>
    <x v="22"/>
    <n v="830.66278547854813"/>
    <x v="2"/>
    <s v="13"/>
  </r>
  <r>
    <x v="0"/>
    <x v="1"/>
    <x v="23"/>
    <n v="950.19131837738212"/>
    <x v="2"/>
    <s v="13"/>
  </r>
  <r>
    <x v="0"/>
    <x v="1"/>
    <x v="24"/>
    <n v="855.00126619026412"/>
    <x v="3"/>
    <s v="01"/>
  </r>
  <r>
    <x v="0"/>
    <x v="1"/>
    <x v="25"/>
    <n v="868.34348004276615"/>
    <x v="2"/>
    <s v="13"/>
  </r>
  <r>
    <x v="0"/>
    <x v="1"/>
    <x v="26"/>
    <n v="1116.92795990627"/>
    <x v="2"/>
    <s v="13"/>
  </r>
  <r>
    <x v="0"/>
    <x v="1"/>
    <x v="27"/>
    <n v="1127.0492310031702"/>
    <x v="2"/>
    <s v="13"/>
  </r>
  <r>
    <x v="0"/>
    <x v="1"/>
    <x v="28"/>
    <n v="1279.5533664571101"/>
    <x v="2"/>
    <s v="13"/>
  </r>
  <r>
    <x v="0"/>
    <x v="1"/>
    <x v="29"/>
    <n v="885.19724126483504"/>
    <x v="2"/>
    <s v="13"/>
  </r>
  <r>
    <x v="0"/>
    <x v="1"/>
    <x v="30"/>
    <n v="917.42531652892603"/>
    <x v="2"/>
    <s v="13"/>
  </r>
  <r>
    <x v="0"/>
    <x v="1"/>
    <x v="31"/>
    <n v="950.84840490074805"/>
    <x v="2"/>
    <s v="13"/>
  </r>
  <r>
    <x v="0"/>
    <x v="1"/>
    <x v="32"/>
    <n v="1032.8914738008498"/>
    <x v="2"/>
    <s v="13"/>
  </r>
  <r>
    <x v="0"/>
    <x v="1"/>
    <x v="33"/>
    <n v="720.75634666666701"/>
    <x v="3"/>
    <s v="01"/>
  </r>
  <r>
    <x v="0"/>
    <x v="1"/>
    <x v="34"/>
    <n v="706.96111042566304"/>
    <x v="1"/>
    <s v="03"/>
  </r>
  <r>
    <x v="0"/>
    <x v="1"/>
    <x v="35"/>
    <n v="703.81426451612901"/>
    <x v="1"/>
    <s v="03"/>
  </r>
  <r>
    <x v="0"/>
    <x v="1"/>
    <x v="36"/>
    <n v="851.40166301489899"/>
    <x v="2"/>
    <s v="13"/>
  </r>
  <r>
    <x v="0"/>
    <x v="1"/>
    <x v="37"/>
    <n v="745.14805427547401"/>
    <x v="2"/>
    <s v="13"/>
  </r>
  <r>
    <x v="0"/>
    <x v="1"/>
    <x v="38"/>
    <n v="691.09635576494611"/>
    <x v="2"/>
    <s v="13"/>
  </r>
  <r>
    <x v="0"/>
    <x v="1"/>
    <x v="39"/>
    <n v="692.26659819696511"/>
    <x v="2"/>
    <s v="13"/>
  </r>
  <r>
    <x v="0"/>
    <x v="1"/>
    <x v="40"/>
    <n v="728.25145002402701"/>
    <x v="2"/>
    <s v="13"/>
  </r>
  <r>
    <x v="0"/>
    <x v="1"/>
    <x v="41"/>
    <n v="691.06868474884504"/>
    <x v="2"/>
    <s v="13"/>
  </r>
  <r>
    <x v="0"/>
    <x v="1"/>
    <x v="42"/>
    <n v="784.40355421686706"/>
    <x v="2"/>
    <s v="13"/>
  </r>
  <r>
    <x v="0"/>
    <x v="1"/>
    <x v="43"/>
    <n v="817.53424084171706"/>
    <x v="2"/>
    <s v="13"/>
  </r>
  <r>
    <x v="0"/>
    <x v="1"/>
    <x v="44"/>
    <n v="703.74562580645215"/>
    <x v="4"/>
    <s v="17"/>
  </r>
  <r>
    <x v="0"/>
    <x v="1"/>
    <x v="45"/>
    <n v="829.64449494949508"/>
    <x v="4"/>
    <s v="17"/>
  </r>
  <r>
    <x v="0"/>
    <x v="1"/>
    <x v="46"/>
    <n v="711.10472983555201"/>
    <x v="5"/>
    <s v="18"/>
  </r>
  <r>
    <x v="0"/>
    <x v="1"/>
    <x v="47"/>
    <n v="733.32556028368811"/>
    <x v="5"/>
    <s v="18"/>
  </r>
  <r>
    <x v="0"/>
    <x v="1"/>
    <x v="48"/>
    <n v="735.34900968188106"/>
    <x v="3"/>
    <s v="01"/>
  </r>
  <r>
    <x v="0"/>
    <x v="1"/>
    <x v="49"/>
    <n v="918.64984886832008"/>
    <x v="3"/>
    <s v="01"/>
  </r>
  <r>
    <x v="0"/>
    <x v="1"/>
    <x v="50"/>
    <n v="913.11700360210614"/>
    <x v="3"/>
    <s v="01"/>
  </r>
  <r>
    <x v="0"/>
    <x v="1"/>
    <x v="51"/>
    <n v="870.15376426603711"/>
    <x v="3"/>
    <s v="01"/>
  </r>
  <r>
    <x v="0"/>
    <x v="1"/>
    <x v="52"/>
    <n v="966.26481780680604"/>
    <x v="3"/>
    <s v="01"/>
  </r>
  <r>
    <x v="0"/>
    <x v="1"/>
    <x v="53"/>
    <n v="750.15711433756803"/>
    <x v="6"/>
    <s v="04"/>
  </r>
  <r>
    <x v="0"/>
    <x v="1"/>
    <x v="54"/>
    <n v="670.82413875598104"/>
    <x v="6"/>
    <s v="04"/>
  </r>
  <r>
    <x v="0"/>
    <x v="1"/>
    <x v="55"/>
    <n v="1072.3011643835603"/>
    <x v="6"/>
    <s v="04"/>
  </r>
  <r>
    <x v="0"/>
    <x v="1"/>
    <x v="56"/>
    <n v="847.83174603174609"/>
    <x v="6"/>
    <s v="04"/>
  </r>
  <r>
    <x v="0"/>
    <x v="1"/>
    <x v="57"/>
    <n v="819.46381748071997"/>
    <x v="7"/>
    <s v="09"/>
  </r>
  <r>
    <x v="0"/>
    <x v="1"/>
    <x v="58"/>
    <n v="873.84482566248312"/>
    <x v="4"/>
    <s v="17"/>
  </r>
  <r>
    <x v="0"/>
    <x v="1"/>
    <x v="59"/>
    <n v="724.99865921787705"/>
    <x v="4"/>
    <s v="17"/>
  </r>
  <r>
    <x v="0"/>
    <x v="1"/>
    <x v="60"/>
    <n v="880.22266205704409"/>
    <x v="4"/>
    <s v="17"/>
  </r>
  <r>
    <x v="0"/>
    <x v="1"/>
    <x v="61"/>
    <n v="1008.05574626866"/>
    <x v="4"/>
    <s v="17"/>
  </r>
  <r>
    <x v="0"/>
    <x v="1"/>
    <x v="62"/>
    <n v="746.71873747494999"/>
    <x v="4"/>
    <s v="17"/>
  </r>
  <r>
    <x v="0"/>
    <x v="1"/>
    <x v="63"/>
    <n v="913.011245328511"/>
    <x v="4"/>
    <s v="17"/>
  </r>
  <r>
    <x v="0"/>
    <x v="1"/>
    <x v="64"/>
    <n v="733.89827794561904"/>
    <x v="5"/>
    <s v="18"/>
  </r>
  <r>
    <x v="0"/>
    <x v="1"/>
    <x v="65"/>
    <n v="810.93781933256605"/>
    <x v="5"/>
    <s v="18"/>
  </r>
  <r>
    <x v="0"/>
    <x v="1"/>
    <x v="66"/>
    <n v="717.43427474402699"/>
    <x v="5"/>
    <s v="18"/>
  </r>
  <r>
    <x v="0"/>
    <x v="1"/>
    <x v="67"/>
    <n v="738.85628571428606"/>
    <x v="5"/>
    <s v="18"/>
  </r>
  <r>
    <x v="0"/>
    <x v="1"/>
    <x v="68"/>
    <n v="759.27273076923098"/>
    <x v="5"/>
    <s v="18"/>
  </r>
  <r>
    <x v="0"/>
    <x v="1"/>
    <x v="69"/>
    <n v="699.77075837742507"/>
    <x v="5"/>
    <s v="18"/>
  </r>
  <r>
    <x v="0"/>
    <x v="1"/>
    <x v="70"/>
    <n v="803.48472636815904"/>
    <x v="5"/>
    <s v="18"/>
  </r>
  <r>
    <x v="0"/>
    <x v="1"/>
    <x v="71"/>
    <n v="719.71848866498704"/>
    <x v="5"/>
    <s v="18"/>
  </r>
  <r>
    <x v="0"/>
    <x v="1"/>
    <x v="72"/>
    <n v="757.24352422907509"/>
    <x v="6"/>
    <s v="04"/>
  </r>
  <r>
    <x v="0"/>
    <x v="1"/>
    <x v="73"/>
    <n v="841.92411039342312"/>
    <x v="6"/>
    <s v="04"/>
  </r>
  <r>
    <x v="0"/>
    <x v="1"/>
    <x v="74"/>
    <n v="778.03815886699499"/>
    <x v="6"/>
    <s v="04"/>
  </r>
  <r>
    <x v="0"/>
    <x v="1"/>
    <x v="75"/>
    <n v="812.34887804877997"/>
    <x v="6"/>
    <s v="04"/>
  </r>
  <r>
    <x v="0"/>
    <x v="1"/>
    <x v="76"/>
    <n v="830.65152777777803"/>
    <x v="6"/>
    <s v="04"/>
  </r>
  <r>
    <x v="0"/>
    <x v="1"/>
    <x v="77"/>
    <n v="835.51650299401206"/>
    <x v="6"/>
    <s v="04"/>
  </r>
  <r>
    <x v="0"/>
    <x v="1"/>
    <x v="78"/>
    <n v="696.32237822349612"/>
    <x v="6"/>
    <s v="04"/>
  </r>
  <r>
    <x v="0"/>
    <x v="1"/>
    <x v="79"/>
    <n v="719.44091710758403"/>
    <x v="6"/>
    <s v="04"/>
  </r>
  <r>
    <x v="0"/>
    <x v="1"/>
    <x v="80"/>
    <n v="702.16414598540109"/>
    <x v="4"/>
    <s v="17"/>
  </r>
  <r>
    <x v="0"/>
    <x v="1"/>
    <x v="81"/>
    <n v="817.39330264888201"/>
    <x v="4"/>
    <s v="17"/>
  </r>
  <r>
    <x v="0"/>
    <x v="1"/>
    <x v="82"/>
    <n v="748.77773399014802"/>
    <x v="4"/>
    <s v="17"/>
  </r>
  <r>
    <x v="0"/>
    <x v="1"/>
    <x v="83"/>
    <n v="740.91945841392601"/>
    <x v="4"/>
    <s v="17"/>
  </r>
  <r>
    <x v="0"/>
    <x v="1"/>
    <x v="84"/>
    <n v="714.55761391880696"/>
    <x v="4"/>
    <s v="17"/>
  </r>
  <r>
    <x v="0"/>
    <x v="1"/>
    <x v="85"/>
    <n v="740.58733437256399"/>
    <x v="4"/>
    <s v="17"/>
  </r>
  <r>
    <x v="0"/>
    <x v="1"/>
    <x v="86"/>
    <n v="901.79914528159907"/>
    <x v="8"/>
    <s v="08"/>
  </r>
  <r>
    <x v="0"/>
    <x v="1"/>
    <x v="87"/>
    <n v="740.37606896551711"/>
    <x v="8"/>
    <s v="08"/>
  </r>
  <r>
    <x v="0"/>
    <x v="1"/>
    <x v="88"/>
    <n v="740.40397260274005"/>
    <x v="8"/>
    <s v="08"/>
  </r>
  <r>
    <x v="0"/>
    <x v="1"/>
    <x v="89"/>
    <n v="814.81548728813607"/>
    <x v="8"/>
    <s v="08"/>
  </r>
  <r>
    <x v="0"/>
    <x v="1"/>
    <x v="90"/>
    <n v="1067.6105220833799"/>
    <x v="8"/>
    <s v="08"/>
  </r>
  <r>
    <x v="0"/>
    <x v="1"/>
    <x v="91"/>
    <n v="942.9856842725311"/>
    <x v="8"/>
    <s v="08"/>
  </r>
  <r>
    <x v="0"/>
    <x v="1"/>
    <x v="92"/>
    <n v="866.31692270992403"/>
    <x v="8"/>
    <s v="08"/>
  </r>
  <r>
    <x v="0"/>
    <x v="1"/>
    <x v="93"/>
    <n v="966.13079910738008"/>
    <x v="8"/>
    <s v="08"/>
  </r>
  <r>
    <x v="0"/>
    <x v="1"/>
    <x v="94"/>
    <n v="786.66714488636399"/>
    <x v="8"/>
    <s v="08"/>
  </r>
  <r>
    <x v="0"/>
    <x v="1"/>
    <x v="95"/>
    <n v="880.76348155533412"/>
    <x v="8"/>
    <s v="08"/>
  </r>
  <r>
    <x v="0"/>
    <x v="1"/>
    <x v="96"/>
    <n v="939.26829920079911"/>
    <x v="8"/>
    <s v="08"/>
  </r>
  <r>
    <x v="0"/>
    <x v="1"/>
    <x v="97"/>
    <n v="919.26089508437303"/>
    <x v="8"/>
    <s v="08"/>
  </r>
  <r>
    <x v="0"/>
    <x v="1"/>
    <x v="98"/>
    <n v="886.76640264731009"/>
    <x v="8"/>
    <s v="08"/>
  </r>
  <r>
    <x v="0"/>
    <x v="1"/>
    <x v="99"/>
    <n v="842.66167330677308"/>
    <x v="8"/>
    <s v="08"/>
  </r>
  <r>
    <x v="0"/>
    <x v="1"/>
    <x v="100"/>
    <n v="861.25577221742913"/>
    <x v="8"/>
    <s v="08"/>
  </r>
  <r>
    <x v="0"/>
    <x v="1"/>
    <x v="101"/>
    <n v="876.39384815995413"/>
    <x v="8"/>
    <s v="08"/>
  </r>
  <r>
    <x v="0"/>
    <x v="1"/>
    <x v="102"/>
    <n v="779.61935109289607"/>
    <x v="9"/>
    <s v="05"/>
  </r>
  <r>
    <x v="0"/>
    <x v="1"/>
    <x v="103"/>
    <n v="841.62180519784602"/>
    <x v="9"/>
    <s v="05"/>
  </r>
  <r>
    <x v="0"/>
    <x v="1"/>
    <x v="104"/>
    <n v="786.79415984060211"/>
    <x v="9"/>
    <s v="05"/>
  </r>
  <r>
    <x v="0"/>
    <x v="1"/>
    <x v="105"/>
    <n v="862.9351509175101"/>
    <x v="10"/>
    <s v="10"/>
  </r>
  <r>
    <x v="0"/>
    <x v="1"/>
    <x v="106"/>
    <n v="802.37332535885207"/>
    <x v="10"/>
    <s v="10"/>
  </r>
  <r>
    <x v="0"/>
    <x v="1"/>
    <x v="107"/>
    <n v="886.59214770798008"/>
    <x v="10"/>
    <s v="10"/>
  </r>
  <r>
    <x v="0"/>
    <x v="1"/>
    <x v="108"/>
    <n v="824.76734730272017"/>
    <x v="10"/>
    <s v="10"/>
  </r>
  <r>
    <x v="0"/>
    <x v="1"/>
    <x v="109"/>
    <n v="929.10348108987409"/>
    <x v="10"/>
    <s v="10"/>
  </r>
  <r>
    <x v="0"/>
    <x v="1"/>
    <x v="110"/>
    <n v="846.3258815331011"/>
    <x v="10"/>
    <s v="10"/>
  </r>
  <r>
    <x v="0"/>
    <x v="1"/>
    <x v="111"/>
    <n v="1058.8305328669901"/>
    <x v="11"/>
    <s v="11"/>
  </r>
  <r>
    <x v="0"/>
    <x v="1"/>
    <x v="112"/>
    <n v="980.80550827423212"/>
    <x v="11"/>
    <s v="11"/>
  </r>
  <r>
    <x v="0"/>
    <x v="1"/>
    <x v="113"/>
    <n v="867.95899193548416"/>
    <x v="11"/>
    <s v="11"/>
  </r>
  <r>
    <x v="0"/>
    <x v="1"/>
    <x v="114"/>
    <n v="793.995946576763"/>
    <x v="11"/>
    <s v="11"/>
  </r>
  <r>
    <x v="0"/>
    <x v="1"/>
    <x v="115"/>
    <n v="801.15107317073205"/>
    <x v="11"/>
    <s v="11"/>
  </r>
  <r>
    <x v="0"/>
    <x v="1"/>
    <x v="116"/>
    <n v="906.99176611279006"/>
    <x v="11"/>
    <s v="11"/>
  </r>
  <r>
    <x v="0"/>
    <x v="1"/>
    <x v="117"/>
    <n v="968.534324412003"/>
    <x v="12"/>
    <s v="14"/>
  </r>
  <r>
    <x v="0"/>
    <x v="1"/>
    <x v="118"/>
    <n v="959.43680277349813"/>
    <x v="12"/>
    <s v="14"/>
  </r>
  <r>
    <x v="0"/>
    <x v="1"/>
    <x v="119"/>
    <n v="1097.6570905172402"/>
    <x v="12"/>
    <s v="14"/>
  </r>
  <r>
    <x v="0"/>
    <x v="1"/>
    <x v="120"/>
    <n v="1073.8233733297"/>
    <x v="12"/>
    <s v="14"/>
  </r>
  <r>
    <x v="0"/>
    <x v="1"/>
    <x v="121"/>
    <n v="749.80570074475304"/>
    <x v="12"/>
    <s v="14"/>
  </r>
  <r>
    <x v="0"/>
    <x v="1"/>
    <x v="122"/>
    <n v="728.67657596371907"/>
    <x v="12"/>
    <s v="14"/>
  </r>
  <r>
    <x v="0"/>
    <x v="1"/>
    <x v="123"/>
    <n v="887.01900036549705"/>
    <x v="12"/>
    <s v="14"/>
  </r>
  <r>
    <x v="0"/>
    <x v="1"/>
    <x v="124"/>
    <n v="969.60343758317811"/>
    <x v="12"/>
    <s v="14"/>
  </r>
  <r>
    <x v="0"/>
    <x v="1"/>
    <x v="125"/>
    <n v="806.15607214428906"/>
    <x v="12"/>
    <s v="14"/>
  </r>
  <r>
    <x v="0"/>
    <x v="1"/>
    <x v="126"/>
    <n v="890.02773105600807"/>
    <x v="12"/>
    <s v="14"/>
  </r>
  <r>
    <x v="0"/>
    <x v="1"/>
    <x v="127"/>
    <n v="911.47215012416905"/>
    <x v="3"/>
    <s v="01"/>
  </r>
  <r>
    <x v="0"/>
    <x v="1"/>
    <x v="128"/>
    <n v="903.57445521023806"/>
    <x v="3"/>
    <s v="01"/>
  </r>
  <r>
    <x v="0"/>
    <x v="1"/>
    <x v="129"/>
    <n v="904.87067147126004"/>
    <x v="3"/>
    <s v="01"/>
  </r>
  <r>
    <x v="0"/>
    <x v="1"/>
    <x v="130"/>
    <n v="1092.3253523785002"/>
    <x v="3"/>
    <s v="01"/>
  </r>
  <r>
    <x v="0"/>
    <x v="1"/>
    <x v="131"/>
    <n v="1046.6151438848899"/>
    <x v="3"/>
    <s v="01"/>
  </r>
  <r>
    <x v="0"/>
    <x v="1"/>
    <x v="132"/>
    <n v="1000.97300499532"/>
    <x v="3"/>
    <s v="01"/>
  </r>
  <r>
    <x v="0"/>
    <x v="1"/>
    <x v="133"/>
    <n v="986.70748875562197"/>
    <x v="3"/>
    <s v="01"/>
  </r>
  <r>
    <x v="0"/>
    <x v="1"/>
    <x v="134"/>
    <n v="747.33811607142911"/>
    <x v="3"/>
    <s v="01"/>
  </r>
  <r>
    <x v="0"/>
    <x v="1"/>
    <x v="135"/>
    <n v="917.42301286633301"/>
    <x v="3"/>
    <s v="01"/>
  </r>
  <r>
    <x v="0"/>
    <x v="1"/>
    <x v="136"/>
    <n v="902.54032502708606"/>
    <x v="3"/>
    <s v="01"/>
  </r>
  <r>
    <x v="0"/>
    <x v="1"/>
    <x v="137"/>
    <n v="872.82447430457307"/>
    <x v="3"/>
    <s v="01"/>
  </r>
  <r>
    <x v="0"/>
    <x v="1"/>
    <x v="138"/>
    <n v="847.11435114503809"/>
    <x v="3"/>
    <s v="01"/>
  </r>
  <r>
    <x v="0"/>
    <x v="1"/>
    <x v="139"/>
    <n v="958.22989297078414"/>
    <x v="13"/>
    <s v="06"/>
  </r>
  <r>
    <x v="0"/>
    <x v="1"/>
    <x v="140"/>
    <n v="1061.1870624825901"/>
    <x v="13"/>
    <s v="06"/>
  </r>
  <r>
    <x v="0"/>
    <x v="1"/>
    <x v="141"/>
    <n v="894.90510347864404"/>
    <x v="13"/>
    <s v="06"/>
  </r>
  <r>
    <x v="0"/>
    <x v="1"/>
    <x v="142"/>
    <n v="1090.35060113601"/>
    <x v="13"/>
    <s v="06"/>
  </r>
  <r>
    <x v="0"/>
    <x v="1"/>
    <x v="143"/>
    <n v="794.54837822349612"/>
    <x v="13"/>
    <s v="06"/>
  </r>
  <r>
    <x v="0"/>
    <x v="1"/>
    <x v="144"/>
    <n v="813.15460913705613"/>
    <x v="13"/>
    <s v="06"/>
  </r>
  <r>
    <x v="0"/>
    <x v="1"/>
    <x v="145"/>
    <n v="811.3625540275051"/>
    <x v="13"/>
    <s v="06"/>
  </r>
  <r>
    <x v="0"/>
    <x v="1"/>
    <x v="146"/>
    <n v="834.11786608601005"/>
    <x v="13"/>
    <s v="06"/>
  </r>
  <r>
    <x v="0"/>
    <x v="1"/>
    <x v="147"/>
    <n v="882.8943874873861"/>
    <x v="10"/>
    <s v="10"/>
  </r>
  <r>
    <x v="0"/>
    <x v="1"/>
    <x v="148"/>
    <n v="983.95306644912512"/>
    <x v="10"/>
    <s v="10"/>
  </r>
  <r>
    <x v="0"/>
    <x v="1"/>
    <x v="149"/>
    <n v="1103.3948601013401"/>
    <x v="10"/>
    <s v="10"/>
  </r>
  <r>
    <x v="0"/>
    <x v="1"/>
    <x v="150"/>
    <n v="893.44774775503606"/>
    <x v="10"/>
    <s v="10"/>
  </r>
  <r>
    <x v="0"/>
    <x v="1"/>
    <x v="151"/>
    <n v="931.15290484811908"/>
    <x v="10"/>
    <s v="10"/>
  </r>
  <r>
    <x v="0"/>
    <x v="1"/>
    <x v="152"/>
    <n v="737.0008851795651"/>
    <x v="13"/>
    <s v="06"/>
  </r>
  <r>
    <x v="0"/>
    <x v="1"/>
    <x v="153"/>
    <n v="705.052905525847"/>
    <x v="13"/>
    <s v="06"/>
  </r>
  <r>
    <x v="0"/>
    <x v="1"/>
    <x v="154"/>
    <n v="845.60454392601901"/>
    <x v="13"/>
    <s v="06"/>
  </r>
  <r>
    <x v="0"/>
    <x v="1"/>
    <x v="155"/>
    <n v="770.14916449086206"/>
    <x v="13"/>
    <s v="06"/>
  </r>
  <r>
    <x v="0"/>
    <x v="1"/>
    <x v="156"/>
    <n v="733.524473969631"/>
    <x v="13"/>
    <s v="06"/>
  </r>
  <r>
    <x v="0"/>
    <x v="1"/>
    <x v="157"/>
    <n v="755.45763598326414"/>
    <x v="13"/>
    <s v="06"/>
  </r>
  <r>
    <x v="0"/>
    <x v="1"/>
    <x v="158"/>
    <n v="771.76108653846211"/>
    <x v="13"/>
    <s v="06"/>
  </r>
  <r>
    <x v="0"/>
    <x v="1"/>
    <x v="159"/>
    <n v="734.02559774243207"/>
    <x v="13"/>
    <s v="06"/>
  </r>
  <r>
    <x v="0"/>
    <x v="1"/>
    <x v="160"/>
    <n v="778.70925119128708"/>
    <x v="13"/>
    <s v="06"/>
  </r>
  <r>
    <x v="0"/>
    <x v="1"/>
    <x v="161"/>
    <n v="737.49711656441707"/>
    <x v="10"/>
    <s v="10"/>
  </r>
  <r>
    <x v="0"/>
    <x v="1"/>
    <x v="162"/>
    <n v="835.22307264957306"/>
    <x v="10"/>
    <s v="10"/>
  </r>
  <r>
    <x v="0"/>
    <x v="1"/>
    <x v="163"/>
    <n v="785.04075"/>
    <x v="10"/>
    <s v="10"/>
  </r>
  <r>
    <x v="0"/>
    <x v="1"/>
    <x v="164"/>
    <n v="768.38632440476204"/>
    <x v="10"/>
    <s v="10"/>
  </r>
  <r>
    <x v="0"/>
    <x v="1"/>
    <x v="165"/>
    <n v="780.59868534482803"/>
    <x v="10"/>
    <s v="10"/>
  </r>
  <r>
    <x v="0"/>
    <x v="1"/>
    <x v="166"/>
    <n v="695.47715458276309"/>
    <x v="7"/>
    <s v="09"/>
  </r>
  <r>
    <x v="0"/>
    <x v="1"/>
    <x v="167"/>
    <n v="830.25138381200998"/>
    <x v="5"/>
    <s v="18"/>
  </r>
  <r>
    <x v="0"/>
    <x v="1"/>
    <x v="168"/>
    <n v="742.17760216346198"/>
    <x v="5"/>
    <s v="18"/>
  </r>
  <r>
    <x v="0"/>
    <x v="1"/>
    <x v="169"/>
    <n v="924.98144389616004"/>
    <x v="5"/>
    <s v="18"/>
  </r>
  <r>
    <x v="0"/>
    <x v="1"/>
    <x v="170"/>
    <n v="889.84497897897904"/>
    <x v="5"/>
    <s v="18"/>
  </r>
  <r>
    <x v="0"/>
    <x v="1"/>
    <x v="171"/>
    <n v="934.07890691716511"/>
    <x v="5"/>
    <s v="18"/>
  </r>
  <r>
    <x v="0"/>
    <x v="1"/>
    <x v="172"/>
    <n v="1077.2120164064602"/>
    <x v="5"/>
    <s v="18"/>
  </r>
  <r>
    <x v="0"/>
    <x v="1"/>
    <x v="173"/>
    <n v="771.60704545454507"/>
    <x v="5"/>
    <s v="18"/>
  </r>
  <r>
    <x v="0"/>
    <x v="1"/>
    <x v="174"/>
    <n v="831.93567621585601"/>
    <x v="5"/>
    <s v="18"/>
  </r>
  <r>
    <x v="0"/>
    <x v="1"/>
    <x v="175"/>
    <n v="721.37740447343913"/>
    <x v="5"/>
    <s v="18"/>
  </r>
  <r>
    <x v="0"/>
    <x v="1"/>
    <x v="176"/>
    <n v="706.74974853311005"/>
    <x v="5"/>
    <s v="18"/>
  </r>
  <r>
    <x v="0"/>
    <x v="1"/>
    <x v="177"/>
    <n v="919.08383420776499"/>
    <x v="5"/>
    <s v="18"/>
  </r>
  <r>
    <x v="0"/>
    <x v="1"/>
    <x v="178"/>
    <n v="702.57337765957402"/>
    <x v="5"/>
    <s v="18"/>
  </r>
  <r>
    <x v="0"/>
    <x v="1"/>
    <x v="179"/>
    <n v="893.43691124845509"/>
    <x v="5"/>
    <s v="18"/>
  </r>
  <r>
    <x v="0"/>
    <x v="1"/>
    <x v="180"/>
    <n v="761.866336283186"/>
    <x v="5"/>
    <s v="18"/>
  </r>
  <r>
    <x v="0"/>
    <x v="1"/>
    <x v="181"/>
    <n v="718.2421471652591"/>
    <x v="9"/>
    <s v="05"/>
  </r>
  <r>
    <x v="0"/>
    <x v="1"/>
    <x v="182"/>
    <n v="730.43667652860006"/>
    <x v="9"/>
    <s v="05"/>
  </r>
  <r>
    <x v="0"/>
    <x v="1"/>
    <x v="183"/>
    <n v="794.46709387055296"/>
    <x v="9"/>
    <s v="05"/>
  </r>
  <r>
    <x v="0"/>
    <x v="1"/>
    <x v="184"/>
    <n v="666.54692771084308"/>
    <x v="9"/>
    <s v="05"/>
  </r>
  <r>
    <x v="0"/>
    <x v="1"/>
    <x v="185"/>
    <n v="754.79100289296002"/>
    <x v="12"/>
    <s v="14"/>
  </r>
  <r>
    <x v="0"/>
    <x v="1"/>
    <x v="186"/>
    <n v="708.39622464898605"/>
    <x v="7"/>
    <s v="09"/>
  </r>
  <r>
    <x v="0"/>
    <x v="1"/>
    <x v="187"/>
    <n v="735.17446871310494"/>
    <x v="7"/>
    <s v="09"/>
  </r>
  <r>
    <x v="0"/>
    <x v="1"/>
    <x v="188"/>
    <n v="815.53626878612704"/>
    <x v="7"/>
    <s v="09"/>
  </r>
  <r>
    <x v="0"/>
    <x v="1"/>
    <x v="189"/>
    <n v="787.29808510638304"/>
    <x v="7"/>
    <s v="09"/>
  </r>
  <r>
    <x v="0"/>
    <x v="1"/>
    <x v="190"/>
    <n v="735.60765082266903"/>
    <x v="7"/>
    <s v="09"/>
  </r>
  <r>
    <x v="0"/>
    <x v="1"/>
    <x v="191"/>
    <n v="882.549362549801"/>
    <x v="7"/>
    <s v="09"/>
  </r>
  <r>
    <x v="0"/>
    <x v="1"/>
    <x v="192"/>
    <n v="894.38301966641802"/>
    <x v="7"/>
    <s v="09"/>
  </r>
  <r>
    <x v="0"/>
    <x v="1"/>
    <x v="193"/>
    <n v="721.3548798076921"/>
    <x v="7"/>
    <s v="09"/>
  </r>
  <r>
    <x v="0"/>
    <x v="1"/>
    <x v="194"/>
    <n v="775.55317929759713"/>
    <x v="7"/>
    <s v="09"/>
  </r>
  <r>
    <x v="0"/>
    <x v="1"/>
    <x v="195"/>
    <n v="737.21051233396599"/>
    <x v="7"/>
    <s v="09"/>
  </r>
  <r>
    <x v="0"/>
    <x v="1"/>
    <x v="196"/>
    <n v="740.18084050297807"/>
    <x v="7"/>
    <s v="09"/>
  </r>
  <r>
    <x v="0"/>
    <x v="1"/>
    <x v="197"/>
    <n v="804.10939622641513"/>
    <x v="7"/>
    <s v="09"/>
  </r>
  <r>
    <x v="0"/>
    <x v="1"/>
    <x v="198"/>
    <n v="873.18757807008706"/>
    <x v="9"/>
    <s v="05"/>
  </r>
  <r>
    <x v="0"/>
    <x v="1"/>
    <x v="199"/>
    <n v="740.90819444444401"/>
    <x v="9"/>
    <s v="05"/>
  </r>
  <r>
    <x v="0"/>
    <x v="1"/>
    <x v="200"/>
    <n v="716.85142105263208"/>
    <x v="9"/>
    <s v="05"/>
  </r>
  <r>
    <x v="0"/>
    <x v="1"/>
    <x v="201"/>
    <n v="1144.8704159445401"/>
    <x v="9"/>
    <s v="05"/>
  </r>
  <r>
    <x v="0"/>
    <x v="1"/>
    <x v="202"/>
    <n v="1180.02695412311"/>
    <x v="11"/>
    <s v="11"/>
  </r>
  <r>
    <x v="0"/>
    <x v="1"/>
    <x v="203"/>
    <n v="1575.23772997323"/>
    <x v="11"/>
    <s v="11"/>
  </r>
  <r>
    <x v="0"/>
    <x v="1"/>
    <x v="204"/>
    <n v="1097.02687950666"/>
    <x v="11"/>
    <s v="11"/>
  </r>
  <r>
    <x v="0"/>
    <x v="1"/>
    <x v="205"/>
    <n v="897.98428975264994"/>
    <x v="11"/>
    <s v="11"/>
  </r>
  <r>
    <x v="0"/>
    <x v="1"/>
    <x v="206"/>
    <n v="1731.29604775336"/>
    <x v="11"/>
    <s v="11"/>
  </r>
  <r>
    <x v="0"/>
    <x v="1"/>
    <x v="207"/>
    <n v="1144.4521118767"/>
    <x v="11"/>
    <s v="11"/>
  </r>
  <r>
    <x v="0"/>
    <x v="1"/>
    <x v="208"/>
    <n v="1115.8457814804501"/>
    <x v="11"/>
    <s v="11"/>
  </r>
  <r>
    <x v="0"/>
    <x v="1"/>
    <x v="209"/>
    <n v="1195.7061760290101"/>
    <x v="11"/>
    <s v="11"/>
  </r>
  <r>
    <x v="0"/>
    <x v="1"/>
    <x v="210"/>
    <n v="909.45441462548808"/>
    <x v="11"/>
    <s v="11"/>
  </r>
  <r>
    <x v="0"/>
    <x v="1"/>
    <x v="211"/>
    <n v="1462.9834485690001"/>
    <x v="14"/>
    <s v="15"/>
  </r>
  <r>
    <x v="0"/>
    <x v="1"/>
    <x v="212"/>
    <n v="1034.5886209487601"/>
    <x v="14"/>
    <s v="15"/>
  </r>
  <r>
    <x v="0"/>
    <x v="1"/>
    <x v="213"/>
    <n v="1043.8650991832001"/>
    <x v="14"/>
    <s v="15"/>
  </r>
  <r>
    <x v="0"/>
    <x v="1"/>
    <x v="214"/>
    <n v="915.63902382335903"/>
    <x v="14"/>
    <s v="15"/>
  </r>
  <r>
    <x v="0"/>
    <x v="1"/>
    <x v="215"/>
    <n v="982.2384314925921"/>
    <x v="14"/>
    <s v="15"/>
  </r>
  <r>
    <x v="0"/>
    <x v="1"/>
    <x v="216"/>
    <n v="1269.1681544539001"/>
    <x v="14"/>
    <s v="15"/>
  </r>
  <r>
    <x v="0"/>
    <x v="1"/>
    <x v="217"/>
    <n v="1097.5780560999501"/>
    <x v="14"/>
    <s v="15"/>
  </r>
  <r>
    <x v="0"/>
    <x v="1"/>
    <x v="218"/>
    <n v="915.48355797242209"/>
    <x v="14"/>
    <s v="15"/>
  </r>
  <r>
    <x v="0"/>
    <x v="1"/>
    <x v="219"/>
    <n v="1183.8109178008199"/>
    <x v="14"/>
    <s v="15"/>
  </r>
  <r>
    <x v="0"/>
    <x v="1"/>
    <x v="220"/>
    <n v="861.25101767676813"/>
    <x v="15"/>
    <s v="02"/>
  </r>
  <r>
    <x v="0"/>
    <x v="1"/>
    <x v="221"/>
    <n v="875.97153846153799"/>
    <x v="14"/>
    <s v="15"/>
  </r>
  <r>
    <x v="0"/>
    <x v="1"/>
    <x v="222"/>
    <n v="912.39122164948503"/>
    <x v="14"/>
    <s v="15"/>
  </r>
  <r>
    <x v="0"/>
    <x v="1"/>
    <x v="223"/>
    <n v="902.89557433896812"/>
    <x v="14"/>
    <s v="15"/>
  </r>
  <r>
    <x v="0"/>
    <x v="1"/>
    <x v="224"/>
    <n v="1610.9701695932802"/>
    <x v="14"/>
    <s v="15"/>
  </r>
  <r>
    <x v="0"/>
    <x v="1"/>
    <x v="225"/>
    <n v="809.02216281895505"/>
    <x v="16"/>
    <s v="07"/>
  </r>
  <r>
    <x v="0"/>
    <x v="1"/>
    <x v="226"/>
    <n v="815.57893617021307"/>
    <x v="17"/>
    <s v="12"/>
  </r>
  <r>
    <x v="0"/>
    <x v="1"/>
    <x v="227"/>
    <n v="716.65897435897398"/>
    <x v="17"/>
    <s v="12"/>
  </r>
  <r>
    <x v="0"/>
    <x v="1"/>
    <x v="228"/>
    <n v="904.89110569105708"/>
    <x v="17"/>
    <s v="12"/>
  </r>
  <r>
    <x v="0"/>
    <x v="1"/>
    <x v="229"/>
    <n v="1152.8960523560199"/>
    <x v="17"/>
    <s v="12"/>
  </r>
  <r>
    <x v="0"/>
    <x v="1"/>
    <x v="230"/>
    <n v="795.10683366733508"/>
    <x v="17"/>
    <s v="12"/>
  </r>
  <r>
    <x v="0"/>
    <x v="1"/>
    <x v="231"/>
    <n v="743.871981981982"/>
    <x v="17"/>
    <s v="12"/>
  </r>
  <r>
    <x v="0"/>
    <x v="1"/>
    <x v="232"/>
    <n v="807.87248556767213"/>
    <x v="17"/>
    <s v="12"/>
  </r>
  <r>
    <x v="0"/>
    <x v="1"/>
    <x v="233"/>
    <n v="787.60627118644106"/>
    <x v="17"/>
    <s v="12"/>
  </r>
  <r>
    <x v="0"/>
    <x v="1"/>
    <x v="234"/>
    <n v="739.49823232323195"/>
    <x v="17"/>
    <s v="12"/>
  </r>
  <r>
    <x v="0"/>
    <x v="1"/>
    <x v="235"/>
    <n v="730.14908554572298"/>
    <x v="17"/>
    <s v="12"/>
  </r>
  <r>
    <x v="0"/>
    <x v="1"/>
    <x v="236"/>
    <n v="868.55084699453607"/>
    <x v="17"/>
    <s v="12"/>
  </r>
  <r>
    <x v="0"/>
    <x v="1"/>
    <x v="237"/>
    <n v="771.20164705882405"/>
    <x v="17"/>
    <s v="12"/>
  </r>
  <r>
    <x v="0"/>
    <x v="1"/>
    <x v="238"/>
    <n v="888.39309738309703"/>
    <x v="17"/>
    <s v="12"/>
  </r>
  <r>
    <x v="0"/>
    <x v="1"/>
    <x v="239"/>
    <n v="941.36613288346712"/>
    <x v="17"/>
    <s v="12"/>
  </r>
  <r>
    <x v="0"/>
    <x v="1"/>
    <x v="240"/>
    <n v="746.951023339318"/>
    <x v="16"/>
    <s v="07"/>
  </r>
  <r>
    <x v="0"/>
    <x v="1"/>
    <x v="241"/>
    <n v="806.95659965034997"/>
    <x v="16"/>
    <s v="07"/>
  </r>
  <r>
    <x v="0"/>
    <x v="1"/>
    <x v="242"/>
    <n v="894.20356850715712"/>
    <x v="16"/>
    <s v="07"/>
  </r>
  <r>
    <x v="0"/>
    <x v="1"/>
    <x v="243"/>
    <n v="860.13922378199811"/>
    <x v="16"/>
    <s v="07"/>
  </r>
  <r>
    <x v="0"/>
    <x v="1"/>
    <x v="244"/>
    <n v="991.83919057815808"/>
    <x v="16"/>
    <s v="07"/>
  </r>
  <r>
    <x v="0"/>
    <x v="1"/>
    <x v="245"/>
    <n v="853.06622087456105"/>
    <x v="16"/>
    <s v="07"/>
  </r>
  <r>
    <x v="0"/>
    <x v="1"/>
    <x v="246"/>
    <n v="785.46152073732696"/>
    <x v="16"/>
    <s v="07"/>
  </r>
  <r>
    <x v="0"/>
    <x v="1"/>
    <x v="247"/>
    <n v="792.50700499168113"/>
    <x v="16"/>
    <s v="07"/>
  </r>
  <r>
    <x v="0"/>
    <x v="1"/>
    <x v="248"/>
    <n v="772.38157396449708"/>
    <x v="16"/>
    <s v="07"/>
  </r>
  <r>
    <x v="0"/>
    <x v="1"/>
    <x v="249"/>
    <n v="893.50263654753905"/>
    <x v="16"/>
    <s v="07"/>
  </r>
  <r>
    <x v="0"/>
    <x v="1"/>
    <x v="250"/>
    <n v="963.14590485074609"/>
    <x v="16"/>
    <s v="07"/>
  </r>
  <r>
    <x v="0"/>
    <x v="1"/>
    <x v="251"/>
    <n v="806.47209756097607"/>
    <x v="16"/>
    <s v="07"/>
  </r>
  <r>
    <x v="0"/>
    <x v="1"/>
    <x v="252"/>
    <n v="927.00184017595302"/>
    <x v="16"/>
    <s v="07"/>
  </r>
  <r>
    <x v="0"/>
    <x v="1"/>
    <x v="253"/>
    <n v="755.2057049608361"/>
    <x v="17"/>
    <s v="12"/>
  </r>
  <r>
    <x v="0"/>
    <x v="1"/>
    <x v="254"/>
    <n v="1000.9475862069"/>
    <x v="15"/>
    <s v="02"/>
  </r>
  <r>
    <x v="0"/>
    <x v="1"/>
    <x v="255"/>
    <n v="737.47824836601296"/>
    <x v="15"/>
    <s v="02"/>
  </r>
  <r>
    <x v="0"/>
    <x v="1"/>
    <x v="256"/>
    <n v="902.41561752988002"/>
    <x v="15"/>
    <s v="02"/>
  </r>
  <r>
    <x v="0"/>
    <x v="1"/>
    <x v="257"/>
    <n v="755.49809523809506"/>
    <x v="15"/>
    <s v="02"/>
  </r>
  <r>
    <x v="0"/>
    <x v="1"/>
    <x v="258"/>
    <n v="964.28223750369705"/>
    <x v="15"/>
    <s v="02"/>
  </r>
  <r>
    <x v="0"/>
    <x v="1"/>
    <x v="259"/>
    <n v="1605.49588706092"/>
    <x v="15"/>
    <s v="02"/>
  </r>
  <r>
    <x v="0"/>
    <x v="1"/>
    <x v="260"/>
    <n v="820.41111731843603"/>
    <x v="15"/>
    <s v="02"/>
  </r>
  <r>
    <x v="0"/>
    <x v="1"/>
    <x v="261"/>
    <n v="914.69589247311808"/>
    <x v="15"/>
    <s v="02"/>
  </r>
  <r>
    <x v="0"/>
    <x v="1"/>
    <x v="262"/>
    <n v="755.11499413833508"/>
    <x v="15"/>
    <s v="02"/>
  </r>
  <r>
    <x v="0"/>
    <x v="1"/>
    <x v="263"/>
    <n v="912.34968749999996"/>
    <x v="15"/>
    <s v="02"/>
  </r>
  <r>
    <x v="0"/>
    <x v="1"/>
    <x v="264"/>
    <n v="730.47061855670097"/>
    <x v="15"/>
    <s v="02"/>
  </r>
  <r>
    <x v="0"/>
    <x v="1"/>
    <x v="265"/>
    <n v="801.63716190476202"/>
    <x v="15"/>
    <s v="02"/>
  </r>
  <r>
    <x v="0"/>
    <x v="1"/>
    <x v="266"/>
    <n v="839.22045685279204"/>
    <x v="15"/>
    <s v="02"/>
  </r>
  <r>
    <x v="0"/>
    <x v="1"/>
    <x v="267"/>
    <n v="1105.8473821789701"/>
    <x v="11"/>
    <s v="11"/>
  </r>
  <r>
    <x v="0"/>
    <x v="1"/>
    <x v="268"/>
    <n v="871.31694899536308"/>
    <x v="12"/>
    <s v="14"/>
  </r>
  <r>
    <x v="0"/>
    <x v="1"/>
    <x v="269"/>
    <n v="872.36008177570102"/>
    <x v="12"/>
    <s v="14"/>
  </r>
  <r>
    <x v="0"/>
    <x v="1"/>
    <x v="270"/>
    <n v="1017.0015316455701"/>
    <x v="12"/>
    <s v="14"/>
  </r>
  <r>
    <x v="0"/>
    <x v="1"/>
    <x v="271"/>
    <n v="944.35641314554005"/>
    <x v="12"/>
    <s v="14"/>
  </r>
  <r>
    <x v="0"/>
    <x v="1"/>
    <x v="272"/>
    <n v="834.31075949367107"/>
    <x v="12"/>
    <s v="14"/>
  </r>
  <r>
    <x v="0"/>
    <x v="1"/>
    <x v="273"/>
    <n v="915.66828788839609"/>
    <x v="12"/>
    <s v="14"/>
  </r>
  <r>
    <x v="0"/>
    <x v="1"/>
    <x v="274"/>
    <n v="789.24173104434908"/>
    <x v="12"/>
    <s v="14"/>
  </r>
  <r>
    <x v="0"/>
    <x v="1"/>
    <x v="275"/>
    <n v="897.16689961302109"/>
    <x v="12"/>
    <s v="14"/>
  </r>
  <r>
    <x v="0"/>
    <x v="1"/>
    <x v="276"/>
    <n v="856.514142120766"/>
    <x v="12"/>
    <s v="14"/>
  </r>
  <r>
    <x v="0"/>
    <x v="1"/>
    <x v="277"/>
    <n v="954.0352966714911"/>
    <x v="12"/>
    <s v="14"/>
  </r>
  <r>
    <x v="1"/>
    <x v="1"/>
    <x v="0"/>
    <n v="764.51674613402099"/>
    <x v="0"/>
    <s v="16"/>
  </r>
  <r>
    <x v="1"/>
    <x v="1"/>
    <x v="1"/>
    <n v="854.88382400869114"/>
    <x v="0"/>
    <s v="16"/>
  </r>
  <r>
    <x v="1"/>
    <x v="1"/>
    <x v="2"/>
    <n v="753.07454198473306"/>
    <x v="0"/>
    <s v="16"/>
  </r>
  <r>
    <x v="1"/>
    <x v="1"/>
    <x v="3"/>
    <n v="768.06311818943811"/>
    <x v="0"/>
    <s v="16"/>
  </r>
  <r>
    <x v="1"/>
    <x v="1"/>
    <x v="4"/>
    <n v="739.9957888349511"/>
    <x v="0"/>
    <s v="16"/>
  </r>
  <r>
    <x v="1"/>
    <x v="1"/>
    <x v="5"/>
    <n v="789.51289451476816"/>
    <x v="0"/>
    <s v="16"/>
  </r>
  <r>
    <x v="1"/>
    <x v="1"/>
    <x v="6"/>
    <n v="751.18551877133109"/>
    <x v="0"/>
    <s v="16"/>
  </r>
  <r>
    <x v="1"/>
    <x v="1"/>
    <x v="7"/>
    <n v="862.91311711079902"/>
    <x v="0"/>
    <s v="16"/>
  </r>
  <r>
    <x v="1"/>
    <x v="1"/>
    <x v="8"/>
    <n v="944.07138293850801"/>
    <x v="0"/>
    <s v="16"/>
  </r>
  <r>
    <x v="1"/>
    <x v="1"/>
    <x v="9"/>
    <n v="905.45687720674812"/>
    <x v="0"/>
    <s v="16"/>
  </r>
  <r>
    <x v="1"/>
    <x v="1"/>
    <x v="10"/>
    <n v="812.73002521008402"/>
    <x v="1"/>
    <s v="03"/>
  </r>
  <r>
    <x v="1"/>
    <x v="1"/>
    <x v="11"/>
    <n v="779.27677768333206"/>
    <x v="1"/>
    <s v="03"/>
  </r>
  <r>
    <x v="1"/>
    <x v="1"/>
    <x v="12"/>
    <n v="963.99316514092106"/>
    <x v="1"/>
    <s v="03"/>
  </r>
  <r>
    <x v="1"/>
    <x v="1"/>
    <x v="13"/>
    <n v="786.04786506957907"/>
    <x v="1"/>
    <s v="03"/>
  </r>
  <r>
    <x v="1"/>
    <x v="1"/>
    <x v="14"/>
    <n v="789.40048578199105"/>
    <x v="1"/>
    <s v="03"/>
  </r>
  <r>
    <x v="1"/>
    <x v="1"/>
    <x v="15"/>
    <n v="776.00348498774508"/>
    <x v="1"/>
    <s v="03"/>
  </r>
  <r>
    <x v="1"/>
    <x v="1"/>
    <x v="16"/>
    <n v="715.78104457670406"/>
    <x v="1"/>
    <s v="03"/>
  </r>
  <r>
    <x v="1"/>
    <x v="1"/>
    <x v="17"/>
    <n v="816.24973858536907"/>
    <x v="1"/>
    <s v="03"/>
  </r>
  <r>
    <x v="1"/>
    <x v="1"/>
    <x v="18"/>
    <n v="763.30838661487905"/>
    <x v="1"/>
    <s v="03"/>
  </r>
  <r>
    <x v="1"/>
    <x v="1"/>
    <x v="19"/>
    <n v="899.75840779853809"/>
    <x v="1"/>
    <s v="03"/>
  </r>
  <r>
    <x v="1"/>
    <x v="1"/>
    <x v="20"/>
    <n v="923.76856152770802"/>
    <x v="1"/>
    <s v="03"/>
  </r>
  <r>
    <x v="1"/>
    <x v="1"/>
    <x v="21"/>
    <n v="710.33997769102109"/>
    <x v="1"/>
    <s v="03"/>
  </r>
  <r>
    <x v="1"/>
    <x v="1"/>
    <x v="22"/>
    <n v="828.96517524680303"/>
    <x v="2"/>
    <s v="13"/>
  </r>
  <r>
    <x v="1"/>
    <x v="1"/>
    <x v="23"/>
    <n v="963.81537726458316"/>
    <x v="2"/>
    <s v="13"/>
  </r>
  <r>
    <x v="1"/>
    <x v="1"/>
    <x v="24"/>
    <n v="867.13710053424006"/>
    <x v="3"/>
    <s v="01"/>
  </r>
  <r>
    <x v="1"/>
    <x v="1"/>
    <x v="25"/>
    <n v="868.61985152784609"/>
    <x v="2"/>
    <s v="13"/>
  </r>
  <r>
    <x v="1"/>
    <x v="1"/>
    <x v="26"/>
    <n v="1144.6495365847099"/>
    <x v="2"/>
    <s v="13"/>
  </r>
  <r>
    <x v="1"/>
    <x v="1"/>
    <x v="27"/>
    <n v="1137.0876613418502"/>
    <x v="2"/>
    <s v="13"/>
  </r>
  <r>
    <x v="1"/>
    <x v="1"/>
    <x v="28"/>
    <n v="1279.9172752854201"/>
    <x v="2"/>
    <s v="13"/>
  </r>
  <r>
    <x v="1"/>
    <x v="1"/>
    <x v="29"/>
    <n v="908.17160786290299"/>
    <x v="2"/>
    <s v="13"/>
  </r>
  <r>
    <x v="1"/>
    <x v="1"/>
    <x v="30"/>
    <n v="912.32187119458001"/>
    <x v="2"/>
    <s v="13"/>
  </r>
  <r>
    <x v="1"/>
    <x v="1"/>
    <x v="31"/>
    <n v="960.43964669919501"/>
    <x v="2"/>
    <s v="13"/>
  </r>
  <r>
    <x v="1"/>
    <x v="1"/>
    <x v="32"/>
    <n v="1029.5191803538801"/>
    <x v="2"/>
    <s v="13"/>
  </r>
  <r>
    <x v="1"/>
    <x v="1"/>
    <x v="33"/>
    <n v="732.58200609225401"/>
    <x v="3"/>
    <s v="01"/>
  </r>
  <r>
    <x v="1"/>
    <x v="1"/>
    <x v="34"/>
    <n v="712.49159346846807"/>
    <x v="1"/>
    <s v="03"/>
  </r>
  <r>
    <x v="1"/>
    <x v="1"/>
    <x v="35"/>
    <n v="733.07828742515005"/>
    <x v="1"/>
    <s v="03"/>
  </r>
  <r>
    <x v="1"/>
    <x v="1"/>
    <x v="36"/>
    <n v="833.69002093510107"/>
    <x v="2"/>
    <s v="13"/>
  </r>
  <r>
    <x v="1"/>
    <x v="1"/>
    <x v="37"/>
    <n v="766.88593066666704"/>
    <x v="2"/>
    <s v="13"/>
  </r>
  <r>
    <x v="1"/>
    <x v="1"/>
    <x v="38"/>
    <n v="701.87996801574604"/>
    <x v="2"/>
    <s v="13"/>
  </r>
  <r>
    <x v="1"/>
    <x v="1"/>
    <x v="39"/>
    <n v="688.7719109764621"/>
    <x v="2"/>
    <s v="13"/>
  </r>
  <r>
    <x v="1"/>
    <x v="1"/>
    <x v="40"/>
    <n v="757.72991862135007"/>
    <x v="2"/>
    <s v="13"/>
  </r>
  <r>
    <x v="1"/>
    <x v="1"/>
    <x v="41"/>
    <n v="705.85410079575604"/>
    <x v="2"/>
    <s v="13"/>
  </r>
  <r>
    <x v="1"/>
    <x v="1"/>
    <x v="42"/>
    <n v="795.46431388846906"/>
    <x v="2"/>
    <s v="13"/>
  </r>
  <r>
    <x v="1"/>
    <x v="1"/>
    <x v="43"/>
    <n v="823.07750080619201"/>
    <x v="2"/>
    <s v="13"/>
  </r>
  <r>
    <x v="1"/>
    <x v="1"/>
    <x v="44"/>
    <n v="725.41674172185401"/>
    <x v="4"/>
    <s v="17"/>
  </r>
  <r>
    <x v="1"/>
    <x v="1"/>
    <x v="45"/>
    <n v="820.650880503145"/>
    <x v="4"/>
    <s v="17"/>
  </r>
  <r>
    <x v="1"/>
    <x v="1"/>
    <x v="46"/>
    <n v="710.77552290406209"/>
    <x v="5"/>
    <s v="18"/>
  </r>
  <r>
    <x v="1"/>
    <x v="1"/>
    <x v="47"/>
    <n v="752.93183135704908"/>
    <x v="5"/>
    <s v="18"/>
  </r>
  <r>
    <x v="1"/>
    <x v="1"/>
    <x v="48"/>
    <n v="747.91588469713099"/>
    <x v="3"/>
    <s v="01"/>
  </r>
  <r>
    <x v="1"/>
    <x v="1"/>
    <x v="49"/>
    <n v="952.05606236657002"/>
    <x v="3"/>
    <s v="01"/>
  </r>
  <r>
    <x v="1"/>
    <x v="1"/>
    <x v="50"/>
    <n v="929.09265432098812"/>
    <x v="3"/>
    <s v="01"/>
  </r>
  <r>
    <x v="1"/>
    <x v="1"/>
    <x v="51"/>
    <n v="901.66367574522803"/>
    <x v="3"/>
    <s v="01"/>
  </r>
  <r>
    <x v="1"/>
    <x v="1"/>
    <x v="52"/>
    <n v="986.93572763453903"/>
    <x v="3"/>
    <s v="01"/>
  </r>
  <r>
    <x v="1"/>
    <x v="1"/>
    <x v="53"/>
    <n v="740.40354779411803"/>
    <x v="6"/>
    <s v="04"/>
  </r>
  <r>
    <x v="1"/>
    <x v="1"/>
    <x v="54"/>
    <n v="673.06997685185206"/>
    <x v="6"/>
    <s v="04"/>
  </r>
  <r>
    <x v="1"/>
    <x v="1"/>
    <x v="55"/>
    <n v="1265.9946400626"/>
    <x v="6"/>
    <s v="04"/>
  </r>
  <r>
    <x v="1"/>
    <x v="1"/>
    <x v="56"/>
    <n v="834.24151241535014"/>
    <x v="6"/>
    <s v="04"/>
  </r>
  <r>
    <x v="1"/>
    <x v="1"/>
    <x v="57"/>
    <n v="828.64728923476002"/>
    <x v="7"/>
    <s v="09"/>
  </r>
  <r>
    <x v="1"/>
    <x v="1"/>
    <x v="58"/>
    <n v="940.29155896069301"/>
    <x v="4"/>
    <s v="17"/>
  </r>
  <r>
    <x v="1"/>
    <x v="1"/>
    <x v="59"/>
    <n v="718.78287096774204"/>
    <x v="4"/>
    <s v="17"/>
  </r>
  <r>
    <x v="1"/>
    <x v="1"/>
    <x v="60"/>
    <n v="866.67050531914913"/>
    <x v="4"/>
    <s v="17"/>
  </r>
  <r>
    <x v="1"/>
    <x v="1"/>
    <x v="61"/>
    <n v="1015.7275508021401"/>
    <x v="4"/>
    <s v="17"/>
  </r>
  <r>
    <x v="1"/>
    <x v="1"/>
    <x v="62"/>
    <n v="716.94522099447499"/>
    <x v="4"/>
    <s v="17"/>
  </r>
  <r>
    <x v="1"/>
    <x v="1"/>
    <x v="63"/>
    <n v="912.3996944410361"/>
    <x v="4"/>
    <s v="17"/>
  </r>
  <r>
    <x v="1"/>
    <x v="1"/>
    <x v="64"/>
    <n v="726.92824827586207"/>
    <x v="5"/>
    <s v="18"/>
  </r>
  <r>
    <x v="1"/>
    <x v="1"/>
    <x v="65"/>
    <n v="806.61809742647108"/>
    <x v="5"/>
    <s v="18"/>
  </r>
  <r>
    <x v="1"/>
    <x v="1"/>
    <x v="66"/>
    <n v="718.74897332255512"/>
    <x v="5"/>
    <s v="18"/>
  </r>
  <r>
    <x v="1"/>
    <x v="1"/>
    <x v="67"/>
    <n v="756.36702222222209"/>
    <x v="5"/>
    <s v="18"/>
  </r>
  <r>
    <x v="1"/>
    <x v="1"/>
    <x v="68"/>
    <n v="808.46676277850611"/>
    <x v="5"/>
    <s v="18"/>
  </r>
  <r>
    <x v="1"/>
    <x v="1"/>
    <x v="69"/>
    <n v="691.27806563039701"/>
    <x v="5"/>
    <s v="18"/>
  </r>
  <r>
    <x v="1"/>
    <x v="1"/>
    <x v="70"/>
    <n v="798.33292110874197"/>
    <x v="5"/>
    <s v="18"/>
  </r>
  <r>
    <x v="1"/>
    <x v="1"/>
    <x v="71"/>
    <n v="784.61262607040908"/>
    <x v="5"/>
    <s v="18"/>
  </r>
  <r>
    <x v="1"/>
    <x v="1"/>
    <x v="72"/>
    <n v="736.38827014217998"/>
    <x v="6"/>
    <s v="04"/>
  </r>
  <r>
    <x v="1"/>
    <x v="1"/>
    <x v="73"/>
    <n v="867.56367300380202"/>
    <x v="6"/>
    <s v="04"/>
  </r>
  <r>
    <x v="1"/>
    <x v="1"/>
    <x v="74"/>
    <n v="791.7248105832831"/>
    <x v="6"/>
    <s v="04"/>
  </r>
  <r>
    <x v="1"/>
    <x v="1"/>
    <x v="75"/>
    <n v="802.86839643652615"/>
    <x v="6"/>
    <s v="04"/>
  </r>
  <r>
    <x v="1"/>
    <x v="1"/>
    <x v="76"/>
    <n v="839.75512650602411"/>
    <x v="6"/>
    <s v="04"/>
  </r>
  <r>
    <x v="1"/>
    <x v="1"/>
    <x v="77"/>
    <n v="806.99988452655907"/>
    <x v="6"/>
    <s v="04"/>
  </r>
  <r>
    <x v="1"/>
    <x v="1"/>
    <x v="78"/>
    <n v="716.87117478510004"/>
    <x v="6"/>
    <s v="04"/>
  </r>
  <r>
    <x v="1"/>
    <x v="1"/>
    <x v="79"/>
    <n v="751.85562264150894"/>
    <x v="6"/>
    <s v="04"/>
  </r>
  <r>
    <x v="1"/>
    <x v="1"/>
    <x v="80"/>
    <n v="703.07561971831001"/>
    <x v="4"/>
    <s v="17"/>
  </r>
  <r>
    <x v="1"/>
    <x v="1"/>
    <x v="81"/>
    <n v="819.76433151046604"/>
    <x v="4"/>
    <s v="17"/>
  </r>
  <r>
    <x v="1"/>
    <x v="1"/>
    <x v="82"/>
    <n v="756.51892434988201"/>
    <x v="4"/>
    <s v="17"/>
  </r>
  <r>
    <x v="1"/>
    <x v="1"/>
    <x v="83"/>
    <n v="742.56259469697"/>
    <x v="4"/>
    <s v="17"/>
  </r>
  <r>
    <x v="1"/>
    <x v="1"/>
    <x v="84"/>
    <n v="728.29744336569604"/>
    <x v="4"/>
    <s v="17"/>
  </r>
  <r>
    <x v="1"/>
    <x v="1"/>
    <x v="85"/>
    <n v="757.28533657745299"/>
    <x v="4"/>
    <s v="17"/>
  </r>
  <r>
    <x v="1"/>
    <x v="1"/>
    <x v="86"/>
    <n v="913.88597570674597"/>
    <x v="8"/>
    <s v="08"/>
  </r>
  <r>
    <x v="1"/>
    <x v="1"/>
    <x v="87"/>
    <n v="755.18417543859607"/>
    <x v="8"/>
    <s v="08"/>
  </r>
  <r>
    <x v="1"/>
    <x v="1"/>
    <x v="88"/>
    <n v="814.18117293233104"/>
    <x v="8"/>
    <s v="08"/>
  </r>
  <r>
    <x v="1"/>
    <x v="1"/>
    <x v="89"/>
    <n v="826.34570558375606"/>
    <x v="8"/>
    <s v="08"/>
  </r>
  <r>
    <x v="1"/>
    <x v="1"/>
    <x v="90"/>
    <n v="1067.2741211734699"/>
    <x v="8"/>
    <s v="08"/>
  </r>
  <r>
    <x v="1"/>
    <x v="1"/>
    <x v="91"/>
    <n v="939.71331445353508"/>
    <x v="8"/>
    <s v="08"/>
  </r>
  <r>
    <x v="1"/>
    <x v="1"/>
    <x v="92"/>
    <n v="887.40535828159102"/>
    <x v="8"/>
    <s v="08"/>
  </r>
  <r>
    <x v="1"/>
    <x v="1"/>
    <x v="93"/>
    <n v="963.10312317764203"/>
    <x v="8"/>
    <s v="08"/>
  </r>
  <r>
    <x v="1"/>
    <x v="1"/>
    <x v="94"/>
    <n v="775.41667140825007"/>
    <x v="8"/>
    <s v="08"/>
  </r>
  <r>
    <x v="1"/>
    <x v="1"/>
    <x v="95"/>
    <n v="905.02465666929811"/>
    <x v="8"/>
    <s v="08"/>
  </r>
  <r>
    <x v="1"/>
    <x v="1"/>
    <x v="96"/>
    <n v="934.84477609496503"/>
    <x v="8"/>
    <s v="08"/>
  </r>
  <r>
    <x v="1"/>
    <x v="1"/>
    <x v="97"/>
    <n v="930.60739726027407"/>
    <x v="8"/>
    <s v="08"/>
  </r>
  <r>
    <x v="1"/>
    <x v="1"/>
    <x v="98"/>
    <n v="903.97214769499715"/>
    <x v="8"/>
    <s v="08"/>
  </r>
  <r>
    <x v="1"/>
    <x v="1"/>
    <x v="99"/>
    <n v="834.92470866533904"/>
    <x v="8"/>
    <s v="08"/>
  </r>
  <r>
    <x v="1"/>
    <x v="1"/>
    <x v="100"/>
    <n v="977.64771660649808"/>
    <x v="8"/>
    <s v="08"/>
  </r>
  <r>
    <x v="1"/>
    <x v="1"/>
    <x v="101"/>
    <n v="839.53242971887607"/>
    <x v="8"/>
    <s v="08"/>
  </r>
  <r>
    <x v="1"/>
    <x v="1"/>
    <x v="102"/>
    <n v="775.89460087082705"/>
    <x v="9"/>
    <s v="05"/>
  </r>
  <r>
    <x v="1"/>
    <x v="1"/>
    <x v="103"/>
    <n v="841.07563307802798"/>
    <x v="9"/>
    <s v="05"/>
  </r>
  <r>
    <x v="1"/>
    <x v="1"/>
    <x v="104"/>
    <n v="796.41024158952405"/>
    <x v="9"/>
    <s v="05"/>
  </r>
  <r>
    <x v="1"/>
    <x v="1"/>
    <x v="105"/>
    <n v="866.58015547703201"/>
    <x v="10"/>
    <s v="10"/>
  </r>
  <r>
    <x v="1"/>
    <x v="1"/>
    <x v="106"/>
    <n v="816.16155602761603"/>
    <x v="10"/>
    <s v="10"/>
  </r>
  <r>
    <x v="1"/>
    <x v="1"/>
    <x v="107"/>
    <n v="894.81194166489206"/>
    <x v="10"/>
    <s v="10"/>
  </r>
  <r>
    <x v="1"/>
    <x v="1"/>
    <x v="108"/>
    <n v="814.2782842205321"/>
    <x v="10"/>
    <s v="10"/>
  </r>
  <r>
    <x v="1"/>
    <x v="1"/>
    <x v="109"/>
    <n v="955.38174217462904"/>
    <x v="10"/>
    <s v="10"/>
  </r>
  <r>
    <x v="1"/>
    <x v="1"/>
    <x v="110"/>
    <n v="846.86975501633208"/>
    <x v="10"/>
    <s v="10"/>
  </r>
  <r>
    <x v="1"/>
    <x v="1"/>
    <x v="111"/>
    <n v="1030.32824474925"/>
    <x v="11"/>
    <s v="11"/>
  </r>
  <r>
    <x v="1"/>
    <x v="1"/>
    <x v="112"/>
    <n v="943.36055490425895"/>
    <x v="11"/>
    <s v="11"/>
  </r>
  <r>
    <x v="1"/>
    <x v="1"/>
    <x v="113"/>
    <n v="854.42968009478705"/>
    <x v="11"/>
    <s v="11"/>
  </r>
  <r>
    <x v="1"/>
    <x v="1"/>
    <x v="114"/>
    <n v="815.27408259423498"/>
    <x v="11"/>
    <s v="11"/>
  </r>
  <r>
    <x v="1"/>
    <x v="1"/>
    <x v="115"/>
    <n v="818.75678571428602"/>
    <x v="11"/>
    <s v="11"/>
  </r>
  <r>
    <x v="1"/>
    <x v="1"/>
    <x v="116"/>
    <n v="915.31749983499401"/>
    <x v="11"/>
    <s v="11"/>
  </r>
  <r>
    <x v="1"/>
    <x v="1"/>
    <x v="117"/>
    <n v="969.70599030586709"/>
    <x v="12"/>
    <s v="14"/>
  </r>
  <r>
    <x v="1"/>
    <x v="1"/>
    <x v="118"/>
    <n v="971.50991420640901"/>
    <x v="12"/>
    <s v="14"/>
  </r>
  <r>
    <x v="1"/>
    <x v="1"/>
    <x v="119"/>
    <n v="1115.6483025027201"/>
    <x v="12"/>
    <s v="14"/>
  </r>
  <r>
    <x v="1"/>
    <x v="1"/>
    <x v="120"/>
    <n v="1056.0620535194901"/>
    <x v="12"/>
    <s v="14"/>
  </r>
  <r>
    <x v="1"/>
    <x v="1"/>
    <x v="121"/>
    <n v="770.60020689655209"/>
    <x v="12"/>
    <s v="14"/>
  </r>
  <r>
    <x v="1"/>
    <x v="1"/>
    <x v="122"/>
    <n v="753.5264492753621"/>
    <x v="12"/>
    <s v="14"/>
  </r>
  <r>
    <x v="1"/>
    <x v="1"/>
    <x v="123"/>
    <n v="902.04192336730807"/>
    <x v="12"/>
    <s v="14"/>
  </r>
  <r>
    <x v="1"/>
    <x v="1"/>
    <x v="124"/>
    <n v="983.98079380717809"/>
    <x v="12"/>
    <s v="14"/>
  </r>
  <r>
    <x v="1"/>
    <x v="1"/>
    <x v="125"/>
    <n v="805.64726732673307"/>
    <x v="12"/>
    <s v="14"/>
  </r>
  <r>
    <x v="1"/>
    <x v="1"/>
    <x v="126"/>
    <n v="889.55494668562312"/>
    <x v="12"/>
    <s v="14"/>
  </r>
  <r>
    <x v="1"/>
    <x v="1"/>
    <x v="127"/>
    <n v="919.96003257594305"/>
    <x v="3"/>
    <s v="01"/>
  </r>
  <r>
    <x v="1"/>
    <x v="1"/>
    <x v="128"/>
    <n v="909.50738489535911"/>
    <x v="3"/>
    <s v="01"/>
  </r>
  <r>
    <x v="1"/>
    <x v="1"/>
    <x v="129"/>
    <n v="903.76465450719013"/>
    <x v="3"/>
    <s v="01"/>
  </r>
  <r>
    <x v="1"/>
    <x v="1"/>
    <x v="130"/>
    <n v="1093.29562205668"/>
    <x v="3"/>
    <s v="01"/>
  </r>
  <r>
    <x v="1"/>
    <x v="1"/>
    <x v="131"/>
    <n v="1038.564727857"/>
    <x v="3"/>
    <s v="01"/>
  </r>
  <r>
    <x v="1"/>
    <x v="1"/>
    <x v="132"/>
    <n v="992.14089183439705"/>
    <x v="3"/>
    <s v="01"/>
  </r>
  <r>
    <x v="1"/>
    <x v="1"/>
    <x v="133"/>
    <n v="930.89171571203406"/>
    <x v="3"/>
    <s v="01"/>
  </r>
  <r>
    <x v="1"/>
    <x v="1"/>
    <x v="134"/>
    <n v="764.92101781170504"/>
    <x v="3"/>
    <s v="01"/>
  </r>
  <r>
    <x v="1"/>
    <x v="1"/>
    <x v="135"/>
    <n v="929.04221770467609"/>
    <x v="3"/>
    <s v="01"/>
  </r>
  <r>
    <x v="1"/>
    <x v="1"/>
    <x v="136"/>
    <n v="897.21166735112911"/>
    <x v="3"/>
    <s v="01"/>
  </r>
  <r>
    <x v="1"/>
    <x v="1"/>
    <x v="137"/>
    <n v="885.65744488978009"/>
    <x v="3"/>
    <s v="01"/>
  </r>
  <r>
    <x v="1"/>
    <x v="1"/>
    <x v="138"/>
    <n v="846.01547679593102"/>
    <x v="3"/>
    <s v="01"/>
  </r>
  <r>
    <x v="1"/>
    <x v="1"/>
    <x v="139"/>
    <n v="960.02522131624903"/>
    <x v="13"/>
    <s v="06"/>
  </r>
  <r>
    <x v="1"/>
    <x v="1"/>
    <x v="140"/>
    <n v="1056.38210380536"/>
    <x v="13"/>
    <s v="06"/>
  </r>
  <r>
    <x v="1"/>
    <x v="1"/>
    <x v="141"/>
    <n v="903.89699407699902"/>
    <x v="13"/>
    <s v="06"/>
  </r>
  <r>
    <x v="1"/>
    <x v="1"/>
    <x v="142"/>
    <n v="1088.5656983285801"/>
    <x v="13"/>
    <s v="06"/>
  </r>
  <r>
    <x v="1"/>
    <x v="1"/>
    <x v="143"/>
    <n v="827.48460937499999"/>
    <x v="13"/>
    <s v="06"/>
  </r>
  <r>
    <x v="1"/>
    <x v="1"/>
    <x v="144"/>
    <n v="797.99478761936109"/>
    <x v="13"/>
    <s v="06"/>
  </r>
  <r>
    <x v="1"/>
    <x v="1"/>
    <x v="145"/>
    <n v="812.17312255541117"/>
    <x v="13"/>
    <s v="06"/>
  </r>
  <r>
    <x v="1"/>
    <x v="1"/>
    <x v="146"/>
    <n v="810.48365272630997"/>
    <x v="13"/>
    <s v="06"/>
  </r>
  <r>
    <x v="1"/>
    <x v="1"/>
    <x v="147"/>
    <n v="887.94324565217403"/>
    <x v="10"/>
    <s v="10"/>
  </r>
  <r>
    <x v="1"/>
    <x v="1"/>
    <x v="148"/>
    <n v="986.64492935249996"/>
    <x v="10"/>
    <s v="10"/>
  </r>
  <r>
    <x v="1"/>
    <x v="1"/>
    <x v="149"/>
    <n v="1135.9983056871999"/>
    <x v="10"/>
    <s v="10"/>
  </r>
  <r>
    <x v="1"/>
    <x v="1"/>
    <x v="150"/>
    <n v="909.796097476368"/>
    <x v="10"/>
    <s v="10"/>
  </r>
  <r>
    <x v="1"/>
    <x v="1"/>
    <x v="151"/>
    <n v="946.03125027038698"/>
    <x v="10"/>
    <s v="10"/>
  </r>
  <r>
    <x v="1"/>
    <x v="1"/>
    <x v="152"/>
    <n v="771.20841294298896"/>
    <x v="13"/>
    <s v="06"/>
  </r>
  <r>
    <x v="1"/>
    <x v="1"/>
    <x v="153"/>
    <n v="696.03651072124808"/>
    <x v="13"/>
    <s v="06"/>
  </r>
  <r>
    <x v="1"/>
    <x v="1"/>
    <x v="154"/>
    <n v="862.90501730103813"/>
    <x v="13"/>
    <s v="06"/>
  </r>
  <r>
    <x v="1"/>
    <x v="1"/>
    <x v="155"/>
    <n v="770.24852189781006"/>
    <x v="13"/>
    <s v="06"/>
  </r>
  <r>
    <x v="1"/>
    <x v="1"/>
    <x v="156"/>
    <n v="741.75705865764201"/>
    <x v="13"/>
    <s v="06"/>
  </r>
  <r>
    <x v="1"/>
    <x v="1"/>
    <x v="157"/>
    <n v="762.55146694214909"/>
    <x v="13"/>
    <s v="06"/>
  </r>
  <r>
    <x v="1"/>
    <x v="1"/>
    <x v="158"/>
    <n v="888.84789510489497"/>
    <x v="13"/>
    <s v="06"/>
  </r>
  <r>
    <x v="1"/>
    <x v="1"/>
    <x v="159"/>
    <n v="719.02960146587304"/>
    <x v="13"/>
    <s v="06"/>
  </r>
  <r>
    <x v="1"/>
    <x v="1"/>
    <x v="160"/>
    <n v="828.94009154929608"/>
    <x v="13"/>
    <s v="06"/>
  </r>
  <r>
    <x v="1"/>
    <x v="1"/>
    <x v="161"/>
    <n v="833.67196095829604"/>
    <x v="10"/>
    <s v="10"/>
  </r>
  <r>
    <x v="1"/>
    <x v="1"/>
    <x v="162"/>
    <n v="804.87328733366201"/>
    <x v="10"/>
    <s v="10"/>
  </r>
  <r>
    <x v="1"/>
    <x v="1"/>
    <x v="163"/>
    <n v="808.01422740524811"/>
    <x v="10"/>
    <s v="10"/>
  </r>
  <r>
    <x v="1"/>
    <x v="1"/>
    <x v="164"/>
    <n v="797.72356083086106"/>
    <x v="10"/>
    <s v="10"/>
  </r>
  <r>
    <x v="1"/>
    <x v="1"/>
    <x v="165"/>
    <n v="787.26356659142198"/>
    <x v="10"/>
    <s v="10"/>
  </r>
  <r>
    <x v="1"/>
    <x v="1"/>
    <x v="166"/>
    <n v="692.24731305449905"/>
    <x v="7"/>
    <s v="09"/>
  </r>
  <r>
    <x v="1"/>
    <x v="1"/>
    <x v="167"/>
    <n v="842.66477386934707"/>
    <x v="5"/>
    <s v="18"/>
  </r>
  <r>
    <x v="1"/>
    <x v="1"/>
    <x v="168"/>
    <n v="774.33367959949908"/>
    <x v="5"/>
    <s v="18"/>
  </r>
  <r>
    <x v="1"/>
    <x v="1"/>
    <x v="169"/>
    <n v="942.16724746930913"/>
    <x v="5"/>
    <s v="18"/>
  </r>
  <r>
    <x v="1"/>
    <x v="1"/>
    <x v="170"/>
    <n v="864.19925880923506"/>
    <x v="5"/>
    <s v="18"/>
  </r>
  <r>
    <x v="1"/>
    <x v="1"/>
    <x v="171"/>
    <n v="942.36645885286805"/>
    <x v="5"/>
    <s v="18"/>
  </r>
  <r>
    <x v="1"/>
    <x v="1"/>
    <x v="172"/>
    <n v="1109.9847502774699"/>
    <x v="5"/>
    <s v="18"/>
  </r>
  <r>
    <x v="1"/>
    <x v="1"/>
    <x v="173"/>
    <n v="793.94237454100403"/>
    <x v="5"/>
    <s v="18"/>
  </r>
  <r>
    <x v="1"/>
    <x v="1"/>
    <x v="174"/>
    <n v="845.62906432748503"/>
    <x v="5"/>
    <s v="18"/>
  </r>
  <r>
    <x v="1"/>
    <x v="1"/>
    <x v="175"/>
    <n v="723.51384252711011"/>
    <x v="5"/>
    <s v="18"/>
  </r>
  <r>
    <x v="1"/>
    <x v="1"/>
    <x v="176"/>
    <n v="717.07947454844009"/>
    <x v="5"/>
    <s v="18"/>
  </r>
  <r>
    <x v="1"/>
    <x v="1"/>
    <x v="177"/>
    <n v="925.31447918913113"/>
    <x v="5"/>
    <s v="18"/>
  </r>
  <r>
    <x v="1"/>
    <x v="1"/>
    <x v="178"/>
    <n v="727.25738419618494"/>
    <x v="5"/>
    <s v="18"/>
  </r>
  <r>
    <x v="1"/>
    <x v="1"/>
    <x v="179"/>
    <n v="898.19069387755098"/>
    <x v="5"/>
    <s v="18"/>
  </r>
  <r>
    <x v="1"/>
    <x v="1"/>
    <x v="180"/>
    <n v="792.3200432098771"/>
    <x v="5"/>
    <s v="18"/>
  </r>
  <r>
    <x v="1"/>
    <x v="1"/>
    <x v="181"/>
    <n v="710.14992574257406"/>
    <x v="9"/>
    <s v="05"/>
  </r>
  <r>
    <x v="1"/>
    <x v="1"/>
    <x v="182"/>
    <n v="761.92205970149303"/>
    <x v="9"/>
    <s v="05"/>
  </r>
  <r>
    <x v="1"/>
    <x v="1"/>
    <x v="183"/>
    <n v="780.00716368179906"/>
    <x v="9"/>
    <s v="05"/>
  </r>
  <r>
    <x v="1"/>
    <x v="1"/>
    <x v="184"/>
    <n v="692.42895038167899"/>
    <x v="9"/>
    <s v="05"/>
  </r>
  <r>
    <x v="1"/>
    <x v="1"/>
    <x v="185"/>
    <n v="763.50842319430308"/>
    <x v="12"/>
    <s v="14"/>
  </r>
  <r>
    <x v="1"/>
    <x v="1"/>
    <x v="186"/>
    <n v="725.86886824324313"/>
    <x v="7"/>
    <s v="09"/>
  </r>
  <r>
    <x v="1"/>
    <x v="1"/>
    <x v="187"/>
    <n v="766.97232188295209"/>
    <x v="7"/>
    <s v="09"/>
  </r>
  <r>
    <x v="1"/>
    <x v="1"/>
    <x v="188"/>
    <n v="787.72024485543113"/>
    <x v="7"/>
    <s v="09"/>
  </r>
  <r>
    <x v="1"/>
    <x v="1"/>
    <x v="189"/>
    <n v="782.20808962264209"/>
    <x v="7"/>
    <s v="09"/>
  </r>
  <r>
    <x v="1"/>
    <x v="1"/>
    <x v="190"/>
    <n v="710.3761407035181"/>
    <x v="7"/>
    <s v="09"/>
  </r>
  <r>
    <x v="1"/>
    <x v="1"/>
    <x v="191"/>
    <n v="856.58163001293713"/>
    <x v="7"/>
    <s v="09"/>
  </r>
  <r>
    <x v="1"/>
    <x v="1"/>
    <x v="192"/>
    <n v="881.4115802248341"/>
    <x v="7"/>
    <s v="09"/>
  </r>
  <r>
    <x v="1"/>
    <x v="1"/>
    <x v="193"/>
    <n v="725.30271689497704"/>
    <x v="7"/>
    <s v="09"/>
  </r>
  <r>
    <x v="1"/>
    <x v="1"/>
    <x v="194"/>
    <n v="783.66036900368999"/>
    <x v="7"/>
    <s v="09"/>
  </r>
  <r>
    <x v="1"/>
    <x v="1"/>
    <x v="195"/>
    <n v="751.99214213198002"/>
    <x v="7"/>
    <s v="09"/>
  </r>
  <r>
    <x v="1"/>
    <x v="1"/>
    <x v="196"/>
    <n v="735.27965085639005"/>
    <x v="7"/>
    <s v="09"/>
  </r>
  <r>
    <x v="1"/>
    <x v="1"/>
    <x v="197"/>
    <n v="806.84092005076104"/>
    <x v="7"/>
    <s v="09"/>
  </r>
  <r>
    <x v="1"/>
    <x v="1"/>
    <x v="198"/>
    <n v="897.39117549507409"/>
    <x v="9"/>
    <s v="05"/>
  </r>
  <r>
    <x v="1"/>
    <x v="1"/>
    <x v="199"/>
    <n v="747.3203672316381"/>
    <x v="9"/>
    <s v="05"/>
  </r>
  <r>
    <x v="1"/>
    <x v="1"/>
    <x v="200"/>
    <n v="736.5124309392271"/>
    <x v="9"/>
    <s v="05"/>
  </r>
  <r>
    <x v="1"/>
    <x v="1"/>
    <x v="201"/>
    <n v="1125.0003797468401"/>
    <x v="9"/>
    <s v="05"/>
  </r>
  <r>
    <x v="1"/>
    <x v="1"/>
    <x v="202"/>
    <n v="1171.93111228782"/>
    <x v="11"/>
    <s v="11"/>
  </r>
  <r>
    <x v="1"/>
    <x v="1"/>
    <x v="203"/>
    <n v="1576.3676497618201"/>
    <x v="11"/>
    <s v="11"/>
  </r>
  <r>
    <x v="1"/>
    <x v="1"/>
    <x v="204"/>
    <n v="1109.2974853815501"/>
    <x v="11"/>
    <s v="11"/>
  </r>
  <r>
    <x v="1"/>
    <x v="1"/>
    <x v="205"/>
    <n v="888.86547046360897"/>
    <x v="11"/>
    <s v="11"/>
  </r>
  <r>
    <x v="1"/>
    <x v="1"/>
    <x v="206"/>
    <n v="1721.1972412212601"/>
    <x v="11"/>
    <s v="11"/>
  </r>
  <r>
    <x v="1"/>
    <x v="1"/>
    <x v="207"/>
    <n v="1159.57410166108"/>
    <x v="11"/>
    <s v="11"/>
  </r>
  <r>
    <x v="1"/>
    <x v="1"/>
    <x v="208"/>
    <n v="1129.5393675906002"/>
    <x v="11"/>
    <s v="11"/>
  </r>
  <r>
    <x v="1"/>
    <x v="1"/>
    <x v="209"/>
    <n v="1249.4088411399803"/>
    <x v="11"/>
    <s v="11"/>
  </r>
  <r>
    <x v="1"/>
    <x v="1"/>
    <x v="210"/>
    <n v="914.13314199617798"/>
    <x v="11"/>
    <s v="11"/>
  </r>
  <r>
    <x v="1"/>
    <x v="1"/>
    <x v="211"/>
    <n v="1673.4572242090801"/>
    <x v="14"/>
    <s v="15"/>
  </r>
  <r>
    <x v="1"/>
    <x v="1"/>
    <x v="212"/>
    <n v="1040.2696463197501"/>
    <x v="14"/>
    <s v="15"/>
  </r>
  <r>
    <x v="1"/>
    <x v="1"/>
    <x v="213"/>
    <n v="1048.77914314292"/>
    <x v="14"/>
    <s v="15"/>
  </r>
  <r>
    <x v="1"/>
    <x v="1"/>
    <x v="214"/>
    <n v="941.9499940143661"/>
    <x v="14"/>
    <s v="15"/>
  </r>
  <r>
    <x v="1"/>
    <x v="1"/>
    <x v="215"/>
    <n v="975.65447843338006"/>
    <x v="14"/>
    <s v="15"/>
  </r>
  <r>
    <x v="1"/>
    <x v="1"/>
    <x v="216"/>
    <n v="1271.0083409231499"/>
    <x v="14"/>
    <s v="15"/>
  </r>
  <r>
    <x v="1"/>
    <x v="1"/>
    <x v="217"/>
    <n v="1139.0461277597501"/>
    <x v="14"/>
    <s v="15"/>
  </r>
  <r>
    <x v="1"/>
    <x v="1"/>
    <x v="218"/>
    <n v="932.00396142433203"/>
    <x v="14"/>
    <s v="15"/>
  </r>
  <r>
    <x v="1"/>
    <x v="1"/>
    <x v="219"/>
    <n v="1183.4532040272402"/>
    <x v="14"/>
    <s v="15"/>
  </r>
  <r>
    <x v="1"/>
    <x v="1"/>
    <x v="220"/>
    <n v="869.04877256317707"/>
    <x v="15"/>
    <s v="02"/>
  </r>
  <r>
    <x v="1"/>
    <x v="1"/>
    <x v="221"/>
    <n v="863.20535675675706"/>
    <x v="14"/>
    <s v="15"/>
  </r>
  <r>
    <x v="1"/>
    <x v="1"/>
    <x v="222"/>
    <n v="904.626318082789"/>
    <x v="14"/>
    <s v="15"/>
  </r>
  <r>
    <x v="1"/>
    <x v="1"/>
    <x v="223"/>
    <n v="908.33557450628405"/>
    <x v="14"/>
    <s v="15"/>
  </r>
  <r>
    <x v="1"/>
    <x v="1"/>
    <x v="224"/>
    <n v="1674.7803849597101"/>
    <x v="14"/>
    <s v="15"/>
  </r>
  <r>
    <x v="1"/>
    <x v="1"/>
    <x v="225"/>
    <n v="857.48668016194301"/>
    <x v="16"/>
    <s v="07"/>
  </r>
  <r>
    <x v="1"/>
    <x v="1"/>
    <x v="226"/>
    <n v="808.78517857142913"/>
    <x v="17"/>
    <s v="12"/>
  </r>
  <r>
    <x v="1"/>
    <x v="1"/>
    <x v="227"/>
    <n v="743.653584337349"/>
    <x v="17"/>
    <s v="12"/>
  </r>
  <r>
    <x v="1"/>
    <x v="1"/>
    <x v="228"/>
    <n v="870.33186111111104"/>
    <x v="17"/>
    <s v="12"/>
  </r>
  <r>
    <x v="1"/>
    <x v="1"/>
    <x v="229"/>
    <n v="1073.4470310702002"/>
    <x v="17"/>
    <s v="12"/>
  </r>
  <r>
    <x v="1"/>
    <x v="1"/>
    <x v="230"/>
    <n v="796.50520491803309"/>
    <x v="17"/>
    <s v="12"/>
  </r>
  <r>
    <x v="1"/>
    <x v="1"/>
    <x v="231"/>
    <n v="749.130913242009"/>
    <x v="17"/>
    <s v="12"/>
  </r>
  <r>
    <x v="1"/>
    <x v="1"/>
    <x v="232"/>
    <n v="828.80825503355709"/>
    <x v="17"/>
    <s v="12"/>
  </r>
  <r>
    <x v="1"/>
    <x v="1"/>
    <x v="233"/>
    <n v="808.123574380165"/>
    <x v="17"/>
    <s v="12"/>
  </r>
  <r>
    <x v="1"/>
    <x v="1"/>
    <x v="234"/>
    <n v="743.3049180327871"/>
    <x v="17"/>
    <s v="12"/>
  </r>
  <r>
    <x v="1"/>
    <x v="1"/>
    <x v="235"/>
    <n v="711.57928571428602"/>
    <x v="17"/>
    <s v="12"/>
  </r>
  <r>
    <x v="1"/>
    <x v="1"/>
    <x v="236"/>
    <n v="888.84269720101804"/>
    <x v="17"/>
    <s v="12"/>
  </r>
  <r>
    <x v="1"/>
    <x v="1"/>
    <x v="237"/>
    <n v="792.83831645569603"/>
    <x v="17"/>
    <s v="12"/>
  </r>
  <r>
    <x v="1"/>
    <x v="1"/>
    <x v="238"/>
    <n v="908.97040462427708"/>
    <x v="17"/>
    <s v="12"/>
  </r>
  <r>
    <x v="1"/>
    <x v="1"/>
    <x v="239"/>
    <n v="941.26216753926701"/>
    <x v="17"/>
    <s v="12"/>
  </r>
  <r>
    <x v="1"/>
    <x v="1"/>
    <x v="240"/>
    <n v="764.72322330097109"/>
    <x v="16"/>
    <s v="07"/>
  </r>
  <r>
    <x v="1"/>
    <x v="1"/>
    <x v="241"/>
    <n v="845.15898630137008"/>
    <x v="16"/>
    <s v="07"/>
  </r>
  <r>
    <x v="1"/>
    <x v="1"/>
    <x v="242"/>
    <n v="898.46550161812308"/>
    <x v="16"/>
    <s v="07"/>
  </r>
  <r>
    <x v="1"/>
    <x v="1"/>
    <x v="243"/>
    <n v="854.75670129870105"/>
    <x v="16"/>
    <s v="07"/>
  </r>
  <r>
    <x v="1"/>
    <x v="1"/>
    <x v="244"/>
    <n v="1002.1128117120801"/>
    <x v="16"/>
    <s v="07"/>
  </r>
  <r>
    <x v="1"/>
    <x v="1"/>
    <x v="245"/>
    <n v="875.88390108090402"/>
    <x v="16"/>
    <s v="07"/>
  </r>
  <r>
    <x v="1"/>
    <x v="1"/>
    <x v="246"/>
    <n v="801.18176767676812"/>
    <x v="16"/>
    <s v="07"/>
  </r>
  <r>
    <x v="1"/>
    <x v="1"/>
    <x v="247"/>
    <n v="840.18067567567607"/>
    <x v="16"/>
    <s v="07"/>
  </r>
  <r>
    <x v="1"/>
    <x v="1"/>
    <x v="248"/>
    <n v="802.08181705809602"/>
    <x v="16"/>
    <s v="07"/>
  </r>
  <r>
    <x v="1"/>
    <x v="1"/>
    <x v="249"/>
    <n v="912.28047066848615"/>
    <x v="16"/>
    <s v="07"/>
  </r>
  <r>
    <x v="1"/>
    <x v="1"/>
    <x v="250"/>
    <n v="970.01181415929204"/>
    <x v="16"/>
    <s v="07"/>
  </r>
  <r>
    <x v="1"/>
    <x v="1"/>
    <x v="251"/>
    <n v="802.65845906902109"/>
    <x v="16"/>
    <s v="07"/>
  </r>
  <r>
    <x v="1"/>
    <x v="1"/>
    <x v="252"/>
    <n v="1000.35361702128"/>
    <x v="16"/>
    <s v="07"/>
  </r>
  <r>
    <x v="1"/>
    <x v="1"/>
    <x v="253"/>
    <n v="756.39823045267508"/>
    <x v="17"/>
    <s v="12"/>
  </r>
  <r>
    <x v="1"/>
    <x v="1"/>
    <x v="254"/>
    <n v="991.05390572390604"/>
    <x v="15"/>
    <s v="02"/>
  </r>
  <r>
    <x v="1"/>
    <x v="1"/>
    <x v="255"/>
    <n v="761.01050067659014"/>
    <x v="15"/>
    <s v="02"/>
  </r>
  <r>
    <x v="1"/>
    <x v="1"/>
    <x v="256"/>
    <n v="881.13018726591815"/>
    <x v="15"/>
    <s v="02"/>
  </r>
  <r>
    <x v="1"/>
    <x v="1"/>
    <x v="257"/>
    <n v="756.24621495327108"/>
    <x v="15"/>
    <s v="02"/>
  </r>
  <r>
    <x v="1"/>
    <x v="1"/>
    <x v="258"/>
    <n v="966.41086156676397"/>
    <x v="15"/>
    <s v="02"/>
  </r>
  <r>
    <x v="1"/>
    <x v="1"/>
    <x v="259"/>
    <n v="1578.0752105059901"/>
    <x v="15"/>
    <s v="02"/>
  </r>
  <r>
    <x v="1"/>
    <x v="1"/>
    <x v="260"/>
    <n v="823.99140401146099"/>
    <x v="15"/>
    <s v="02"/>
  </r>
  <r>
    <x v="1"/>
    <x v="1"/>
    <x v="261"/>
    <n v="973.819626262626"/>
    <x v="15"/>
    <s v="02"/>
  </r>
  <r>
    <x v="1"/>
    <x v="1"/>
    <x v="262"/>
    <n v="761.37598225602005"/>
    <x v="15"/>
    <s v="02"/>
  </r>
  <r>
    <x v="1"/>
    <x v="1"/>
    <x v="263"/>
    <n v="854.68847193347199"/>
    <x v="15"/>
    <s v="02"/>
  </r>
  <r>
    <x v="1"/>
    <x v="1"/>
    <x v="264"/>
    <n v="740.10033823529409"/>
    <x v="15"/>
    <s v="02"/>
  </r>
  <r>
    <x v="1"/>
    <x v="1"/>
    <x v="265"/>
    <n v="792.61893782383402"/>
    <x v="15"/>
    <s v="02"/>
  </r>
  <r>
    <x v="1"/>
    <x v="1"/>
    <x v="266"/>
    <n v="829.0504830917871"/>
    <x v="15"/>
    <s v="02"/>
  </r>
  <r>
    <x v="1"/>
    <x v="1"/>
    <x v="267"/>
    <n v="1101.33804480652"/>
    <x v="11"/>
    <s v="11"/>
  </r>
  <r>
    <x v="1"/>
    <x v="1"/>
    <x v="268"/>
    <n v="897.84645021644997"/>
    <x v="12"/>
    <s v="14"/>
  </r>
  <r>
    <x v="1"/>
    <x v="1"/>
    <x v="269"/>
    <n v="899.96162500000003"/>
    <x v="12"/>
    <s v="14"/>
  </r>
  <r>
    <x v="1"/>
    <x v="1"/>
    <x v="270"/>
    <n v="1014.06134899423"/>
    <x v="12"/>
    <s v="14"/>
  </r>
  <r>
    <x v="1"/>
    <x v="1"/>
    <x v="271"/>
    <n v="941.14071245186108"/>
    <x v="12"/>
    <s v="14"/>
  </r>
  <r>
    <x v="1"/>
    <x v="1"/>
    <x v="272"/>
    <n v="850.62866302864904"/>
    <x v="12"/>
    <s v="14"/>
  </r>
  <r>
    <x v="1"/>
    <x v="1"/>
    <x v="273"/>
    <n v="957.04205319494008"/>
    <x v="12"/>
    <s v="14"/>
  </r>
  <r>
    <x v="1"/>
    <x v="1"/>
    <x v="274"/>
    <n v="792.1961"/>
    <x v="12"/>
    <s v="14"/>
  </r>
  <r>
    <x v="1"/>
    <x v="1"/>
    <x v="275"/>
    <n v="904.53106053604404"/>
    <x v="12"/>
    <s v="14"/>
  </r>
  <r>
    <x v="1"/>
    <x v="1"/>
    <x v="276"/>
    <n v="873.46127746741206"/>
    <x v="12"/>
    <s v="14"/>
  </r>
  <r>
    <x v="1"/>
    <x v="1"/>
    <x v="277"/>
    <n v="967.98626988243404"/>
    <x v="12"/>
    <s v="14"/>
  </r>
  <r>
    <x v="2"/>
    <x v="1"/>
    <x v="0"/>
    <n v="789.87076370757211"/>
    <x v="0"/>
    <s v="16"/>
  </r>
  <r>
    <x v="2"/>
    <x v="1"/>
    <x v="1"/>
    <n v="846.22208690680407"/>
    <x v="0"/>
    <s v="16"/>
  </r>
  <r>
    <x v="2"/>
    <x v="1"/>
    <x v="2"/>
    <n v="735.72577639751614"/>
    <x v="0"/>
    <s v="16"/>
  </r>
  <r>
    <x v="2"/>
    <x v="1"/>
    <x v="3"/>
    <n v="773.52002151463"/>
    <x v="0"/>
    <s v="16"/>
  </r>
  <r>
    <x v="2"/>
    <x v="1"/>
    <x v="4"/>
    <n v="733.66841763942898"/>
    <x v="0"/>
    <s v="16"/>
  </r>
  <r>
    <x v="2"/>
    <x v="1"/>
    <x v="5"/>
    <n v="796.34193859649099"/>
    <x v="0"/>
    <s v="16"/>
  </r>
  <r>
    <x v="2"/>
    <x v="1"/>
    <x v="6"/>
    <n v="758.37388182632105"/>
    <x v="0"/>
    <s v="16"/>
  </r>
  <r>
    <x v="2"/>
    <x v="1"/>
    <x v="7"/>
    <n v="854.84468891206097"/>
    <x v="0"/>
    <s v="16"/>
  </r>
  <r>
    <x v="2"/>
    <x v="1"/>
    <x v="8"/>
    <n v="943.72919074026299"/>
    <x v="0"/>
    <s v="16"/>
  </r>
  <r>
    <x v="2"/>
    <x v="1"/>
    <x v="9"/>
    <n v="927.31648178137709"/>
    <x v="0"/>
    <s v="16"/>
  </r>
  <r>
    <x v="2"/>
    <x v="1"/>
    <x v="10"/>
    <n v="857.88396350023402"/>
    <x v="1"/>
    <s v="03"/>
  </r>
  <r>
    <x v="2"/>
    <x v="1"/>
    <x v="11"/>
    <n v="790.29831061496304"/>
    <x v="1"/>
    <s v="03"/>
  </r>
  <r>
    <x v="2"/>
    <x v="1"/>
    <x v="12"/>
    <n v="983.42769460704915"/>
    <x v="1"/>
    <s v="03"/>
  </r>
  <r>
    <x v="2"/>
    <x v="1"/>
    <x v="13"/>
    <n v="803.32668558872001"/>
    <x v="1"/>
    <s v="03"/>
  </r>
  <r>
    <x v="2"/>
    <x v="1"/>
    <x v="14"/>
    <n v="833.30080213903705"/>
    <x v="1"/>
    <s v="03"/>
  </r>
  <r>
    <x v="2"/>
    <x v="1"/>
    <x v="15"/>
    <n v="803.624178498986"/>
    <x v="1"/>
    <s v="03"/>
  </r>
  <r>
    <x v="2"/>
    <x v="1"/>
    <x v="16"/>
    <n v="728.13862558671303"/>
    <x v="1"/>
    <s v="03"/>
  </r>
  <r>
    <x v="2"/>
    <x v="1"/>
    <x v="17"/>
    <n v="823.45005478488099"/>
    <x v="1"/>
    <s v="03"/>
  </r>
  <r>
    <x v="2"/>
    <x v="1"/>
    <x v="18"/>
    <n v="757.95533395755308"/>
    <x v="1"/>
    <s v="03"/>
  </r>
  <r>
    <x v="2"/>
    <x v="1"/>
    <x v="19"/>
    <n v="930.96692169216897"/>
    <x v="1"/>
    <s v="03"/>
  </r>
  <r>
    <x v="2"/>
    <x v="1"/>
    <x v="20"/>
    <n v="942.84838178859798"/>
    <x v="1"/>
    <s v="03"/>
  </r>
  <r>
    <x v="2"/>
    <x v="1"/>
    <x v="21"/>
    <n v="722.87325243646103"/>
    <x v="1"/>
    <s v="03"/>
  </r>
  <r>
    <x v="2"/>
    <x v="1"/>
    <x v="22"/>
    <n v="845.89580725639701"/>
    <x v="2"/>
    <s v="13"/>
  </r>
  <r>
    <x v="2"/>
    <x v="1"/>
    <x v="23"/>
    <n v="959.15553911423808"/>
    <x v="2"/>
    <s v="13"/>
  </r>
  <r>
    <x v="2"/>
    <x v="1"/>
    <x v="24"/>
    <n v="885.97159467604195"/>
    <x v="3"/>
    <s v="01"/>
  </r>
  <r>
    <x v="2"/>
    <x v="1"/>
    <x v="25"/>
    <n v="887.35101632789099"/>
    <x v="2"/>
    <s v="13"/>
  </r>
  <r>
    <x v="2"/>
    <x v="1"/>
    <x v="26"/>
    <n v="1162.3460871156701"/>
    <x v="2"/>
    <s v="13"/>
  </r>
  <r>
    <x v="2"/>
    <x v="1"/>
    <x v="27"/>
    <n v="1119.6102760049901"/>
    <x v="2"/>
    <s v="13"/>
  </r>
  <r>
    <x v="2"/>
    <x v="1"/>
    <x v="28"/>
    <n v="1299.2125447819301"/>
    <x v="2"/>
    <s v="13"/>
  </r>
  <r>
    <x v="2"/>
    <x v="1"/>
    <x v="29"/>
    <n v="914.69319651976502"/>
    <x v="2"/>
    <s v="13"/>
  </r>
  <r>
    <x v="2"/>
    <x v="1"/>
    <x v="30"/>
    <n v="926.32281518426203"/>
    <x v="2"/>
    <s v="13"/>
  </r>
  <r>
    <x v="2"/>
    <x v="1"/>
    <x v="31"/>
    <n v="973.76913368785608"/>
    <x v="2"/>
    <s v="13"/>
  </r>
  <r>
    <x v="2"/>
    <x v="1"/>
    <x v="32"/>
    <n v="1026.2329910753199"/>
    <x v="2"/>
    <s v="13"/>
  </r>
  <r>
    <x v="2"/>
    <x v="1"/>
    <x v="33"/>
    <n v="734.82645796064401"/>
    <x v="3"/>
    <s v="01"/>
  </r>
  <r>
    <x v="2"/>
    <x v="1"/>
    <x v="34"/>
    <n v="729.75344586728806"/>
    <x v="1"/>
    <s v="03"/>
  </r>
  <r>
    <x v="2"/>
    <x v="1"/>
    <x v="35"/>
    <n v="730.8974776918501"/>
    <x v="1"/>
    <s v="03"/>
  </r>
  <r>
    <x v="2"/>
    <x v="1"/>
    <x v="36"/>
    <n v="832.44192666756908"/>
    <x v="2"/>
    <s v="13"/>
  </r>
  <r>
    <x v="2"/>
    <x v="1"/>
    <x v="37"/>
    <n v="741.47107208872501"/>
    <x v="2"/>
    <s v="13"/>
  </r>
  <r>
    <x v="2"/>
    <x v="1"/>
    <x v="38"/>
    <n v="711.6855277475521"/>
    <x v="2"/>
    <s v="13"/>
  </r>
  <r>
    <x v="2"/>
    <x v="1"/>
    <x v="39"/>
    <n v="696.84856155933903"/>
    <x v="2"/>
    <s v="13"/>
  </r>
  <r>
    <x v="2"/>
    <x v="1"/>
    <x v="40"/>
    <n v="823.03329262021111"/>
    <x v="2"/>
    <s v="13"/>
  </r>
  <r>
    <x v="2"/>
    <x v="1"/>
    <x v="41"/>
    <n v="712.851792021444"/>
    <x v="2"/>
    <s v="13"/>
  </r>
  <r>
    <x v="2"/>
    <x v="1"/>
    <x v="42"/>
    <n v="790.89312943479297"/>
    <x v="2"/>
    <s v="13"/>
  </r>
  <r>
    <x v="2"/>
    <x v="1"/>
    <x v="43"/>
    <n v="832.05894539078201"/>
    <x v="2"/>
    <s v="13"/>
  </r>
  <r>
    <x v="2"/>
    <x v="1"/>
    <x v="44"/>
    <n v="741.44083700440513"/>
    <x v="4"/>
    <s v="17"/>
  </r>
  <r>
    <x v="2"/>
    <x v="1"/>
    <x v="45"/>
    <n v="821.76643224699808"/>
    <x v="4"/>
    <s v="17"/>
  </r>
  <r>
    <x v="2"/>
    <x v="1"/>
    <x v="46"/>
    <n v="731.50805903398907"/>
    <x v="5"/>
    <s v="18"/>
  </r>
  <r>
    <x v="2"/>
    <x v="1"/>
    <x v="47"/>
    <n v="769.11694308943106"/>
    <x v="5"/>
    <s v="18"/>
  </r>
  <r>
    <x v="2"/>
    <x v="1"/>
    <x v="48"/>
    <n v="744.60227604318607"/>
    <x v="3"/>
    <s v="01"/>
  </r>
  <r>
    <x v="2"/>
    <x v="1"/>
    <x v="49"/>
    <n v="945.44634771251913"/>
    <x v="3"/>
    <s v="01"/>
  </r>
  <r>
    <x v="2"/>
    <x v="1"/>
    <x v="50"/>
    <n v="941.894961128707"/>
    <x v="3"/>
    <s v="01"/>
  </r>
  <r>
    <x v="2"/>
    <x v="1"/>
    <x v="51"/>
    <n v="935.35188745470998"/>
    <x v="3"/>
    <s v="01"/>
  </r>
  <r>
    <x v="2"/>
    <x v="1"/>
    <x v="52"/>
    <n v="1005.4971272401401"/>
    <x v="3"/>
    <s v="01"/>
  </r>
  <r>
    <x v="2"/>
    <x v="1"/>
    <x v="53"/>
    <n v="740.80333333333306"/>
    <x v="6"/>
    <s v="04"/>
  </r>
  <r>
    <x v="2"/>
    <x v="1"/>
    <x v="54"/>
    <n v="683.47645833333297"/>
    <x v="6"/>
    <s v="04"/>
  </r>
  <r>
    <x v="2"/>
    <x v="1"/>
    <x v="55"/>
    <n v="1149.1828655834602"/>
    <x v="6"/>
    <s v="04"/>
  </r>
  <r>
    <x v="2"/>
    <x v="1"/>
    <x v="56"/>
    <n v="774.71556927297706"/>
    <x v="6"/>
    <s v="04"/>
  </r>
  <r>
    <x v="2"/>
    <x v="1"/>
    <x v="57"/>
    <n v="828.85130376344102"/>
    <x v="7"/>
    <s v="09"/>
  </r>
  <r>
    <x v="2"/>
    <x v="1"/>
    <x v="58"/>
    <n v="896.20560618388902"/>
    <x v="4"/>
    <s v="17"/>
  </r>
  <r>
    <x v="2"/>
    <x v="1"/>
    <x v="59"/>
    <n v="753.97515358361807"/>
    <x v="4"/>
    <s v="17"/>
  </r>
  <r>
    <x v="2"/>
    <x v="1"/>
    <x v="60"/>
    <n v="881.60999527186812"/>
    <x v="4"/>
    <s v="17"/>
  </r>
  <r>
    <x v="2"/>
    <x v="1"/>
    <x v="61"/>
    <n v="958.12469483568111"/>
    <x v="4"/>
    <s v="17"/>
  </r>
  <r>
    <x v="2"/>
    <x v="1"/>
    <x v="62"/>
    <n v="743.56643478260912"/>
    <x v="4"/>
    <s v="17"/>
  </r>
  <r>
    <x v="2"/>
    <x v="1"/>
    <x v="63"/>
    <n v="947.46057510504204"/>
    <x v="4"/>
    <s v="17"/>
  </r>
  <r>
    <x v="2"/>
    <x v="1"/>
    <x v="64"/>
    <n v="748.18796711509697"/>
    <x v="5"/>
    <s v="18"/>
  </r>
  <r>
    <x v="2"/>
    <x v="1"/>
    <x v="65"/>
    <n v="829.88366634335603"/>
    <x v="5"/>
    <s v="18"/>
  </r>
  <r>
    <x v="2"/>
    <x v="1"/>
    <x v="66"/>
    <n v="734.55499162479111"/>
    <x v="5"/>
    <s v="18"/>
  </r>
  <r>
    <x v="2"/>
    <x v="1"/>
    <x v="67"/>
    <n v="948.121893939394"/>
    <x v="5"/>
    <s v="18"/>
  </r>
  <r>
    <x v="2"/>
    <x v="1"/>
    <x v="68"/>
    <n v="809.63560105680301"/>
    <x v="5"/>
    <s v="18"/>
  </r>
  <r>
    <x v="2"/>
    <x v="1"/>
    <x v="69"/>
    <n v="717.62254237288107"/>
    <x v="5"/>
    <s v="18"/>
  </r>
  <r>
    <x v="2"/>
    <x v="1"/>
    <x v="70"/>
    <n v="807.38351598173506"/>
    <x v="5"/>
    <s v="18"/>
  </r>
  <r>
    <x v="2"/>
    <x v="1"/>
    <x v="71"/>
    <n v="778.87643749999995"/>
    <x v="5"/>
    <s v="18"/>
  </r>
  <r>
    <x v="2"/>
    <x v="1"/>
    <x v="72"/>
    <n v="750.52838235294109"/>
    <x v="6"/>
    <s v="04"/>
  </r>
  <r>
    <x v="2"/>
    <x v="1"/>
    <x v="73"/>
    <n v="850.95874044180107"/>
    <x v="6"/>
    <s v="04"/>
  </r>
  <r>
    <x v="2"/>
    <x v="1"/>
    <x v="74"/>
    <n v="766.83358285348709"/>
    <x v="6"/>
    <s v="04"/>
  </r>
  <r>
    <x v="2"/>
    <x v="1"/>
    <x v="75"/>
    <n v="814.19731414868102"/>
    <x v="6"/>
    <s v="04"/>
  </r>
  <r>
    <x v="2"/>
    <x v="1"/>
    <x v="76"/>
    <n v="839.71989530564008"/>
    <x v="6"/>
    <s v="04"/>
  </r>
  <r>
    <x v="2"/>
    <x v="1"/>
    <x v="77"/>
    <n v="776.38908442330603"/>
    <x v="6"/>
    <s v="04"/>
  </r>
  <r>
    <x v="2"/>
    <x v="1"/>
    <x v="78"/>
    <n v="732.87441416893705"/>
    <x v="6"/>
    <s v="04"/>
  </r>
  <r>
    <x v="2"/>
    <x v="1"/>
    <x v="79"/>
    <n v="779.73559055118096"/>
    <x v="6"/>
    <s v="04"/>
  </r>
  <r>
    <x v="2"/>
    <x v="1"/>
    <x v="80"/>
    <n v="713.26053110773898"/>
    <x v="4"/>
    <s v="17"/>
  </r>
  <r>
    <x v="2"/>
    <x v="1"/>
    <x v="81"/>
    <n v="837.88761586723297"/>
    <x v="4"/>
    <s v="17"/>
  </r>
  <r>
    <x v="2"/>
    <x v="1"/>
    <x v="82"/>
    <n v="766.07964797914008"/>
    <x v="4"/>
    <s v="17"/>
  </r>
  <r>
    <x v="2"/>
    <x v="1"/>
    <x v="83"/>
    <n v="720.80909853249511"/>
    <x v="4"/>
    <s v="17"/>
  </r>
  <r>
    <x v="2"/>
    <x v="1"/>
    <x v="84"/>
    <n v="742.89612740989105"/>
    <x v="4"/>
    <s v="17"/>
  </r>
  <r>
    <x v="2"/>
    <x v="1"/>
    <x v="85"/>
    <n v="778.95971971066899"/>
    <x v="4"/>
    <s v="17"/>
  </r>
  <r>
    <x v="2"/>
    <x v="1"/>
    <x v="86"/>
    <n v="911.23751989492405"/>
    <x v="8"/>
    <s v="08"/>
  </r>
  <r>
    <x v="2"/>
    <x v="1"/>
    <x v="87"/>
    <n v="766.85799227799214"/>
    <x v="8"/>
    <s v="08"/>
  </r>
  <r>
    <x v="2"/>
    <x v="1"/>
    <x v="88"/>
    <n v="782.62388686131408"/>
    <x v="8"/>
    <s v="08"/>
  </r>
  <r>
    <x v="2"/>
    <x v="1"/>
    <x v="89"/>
    <n v="805.09500000000003"/>
    <x v="8"/>
    <s v="08"/>
  </r>
  <r>
    <x v="2"/>
    <x v="1"/>
    <x v="90"/>
    <n v="1058.87744543754"/>
    <x v="8"/>
    <s v="08"/>
  </r>
  <r>
    <x v="2"/>
    <x v="1"/>
    <x v="91"/>
    <n v="934.17871963230505"/>
    <x v="8"/>
    <s v="08"/>
  </r>
  <r>
    <x v="2"/>
    <x v="1"/>
    <x v="92"/>
    <n v="886.46615468409607"/>
    <x v="8"/>
    <s v="08"/>
  </r>
  <r>
    <x v="2"/>
    <x v="1"/>
    <x v="93"/>
    <n v="958.21426314519999"/>
    <x v="8"/>
    <s v="08"/>
  </r>
  <r>
    <x v="2"/>
    <x v="1"/>
    <x v="94"/>
    <n v="772.17873913043502"/>
    <x v="8"/>
    <s v="08"/>
  </r>
  <r>
    <x v="2"/>
    <x v="1"/>
    <x v="95"/>
    <n v="917.25832550192206"/>
    <x v="8"/>
    <s v="08"/>
  </r>
  <r>
    <x v="2"/>
    <x v="1"/>
    <x v="96"/>
    <n v="963.91834578345811"/>
    <x v="8"/>
    <s v="08"/>
  </r>
  <r>
    <x v="2"/>
    <x v="1"/>
    <x v="97"/>
    <n v="935.46780984719908"/>
    <x v="8"/>
    <s v="08"/>
  </r>
  <r>
    <x v="2"/>
    <x v="1"/>
    <x v="98"/>
    <n v="900.30936965550904"/>
    <x v="8"/>
    <s v="08"/>
  </r>
  <r>
    <x v="2"/>
    <x v="1"/>
    <x v="99"/>
    <n v="847.0273990398191"/>
    <x v="8"/>
    <s v="08"/>
  </r>
  <r>
    <x v="2"/>
    <x v="1"/>
    <x v="100"/>
    <n v="897.91878048780507"/>
    <x v="8"/>
    <s v="08"/>
  </r>
  <r>
    <x v="2"/>
    <x v="1"/>
    <x v="101"/>
    <n v="853.48118811881216"/>
    <x v="8"/>
    <s v="08"/>
  </r>
  <r>
    <x v="2"/>
    <x v="1"/>
    <x v="102"/>
    <n v="729.72775813953501"/>
    <x v="9"/>
    <s v="05"/>
  </r>
  <r>
    <x v="2"/>
    <x v="1"/>
    <x v="103"/>
    <n v="857.97916551464107"/>
    <x v="9"/>
    <s v="05"/>
  </r>
  <r>
    <x v="2"/>
    <x v="1"/>
    <x v="104"/>
    <n v="799.81821681624899"/>
    <x v="9"/>
    <s v="05"/>
  </r>
  <r>
    <x v="2"/>
    <x v="1"/>
    <x v="105"/>
    <n v="878.03929195316903"/>
    <x v="10"/>
    <s v="10"/>
  </r>
  <r>
    <x v="2"/>
    <x v="1"/>
    <x v="106"/>
    <n v="826.72610862619808"/>
    <x v="10"/>
    <s v="10"/>
  </r>
  <r>
    <x v="2"/>
    <x v="1"/>
    <x v="107"/>
    <n v="901.41920223516809"/>
    <x v="10"/>
    <s v="10"/>
  </r>
  <r>
    <x v="2"/>
    <x v="1"/>
    <x v="108"/>
    <n v="813.46912769311598"/>
    <x v="10"/>
    <s v="10"/>
  </r>
  <r>
    <x v="2"/>
    <x v="1"/>
    <x v="109"/>
    <n v="925.91947459086998"/>
    <x v="10"/>
    <s v="10"/>
  </r>
  <r>
    <x v="2"/>
    <x v="1"/>
    <x v="110"/>
    <n v="858.94748574262303"/>
    <x v="10"/>
    <s v="10"/>
  </r>
  <r>
    <x v="2"/>
    <x v="1"/>
    <x v="111"/>
    <n v="1025.34874448592"/>
    <x v="11"/>
    <s v="11"/>
  </r>
  <r>
    <x v="2"/>
    <x v="1"/>
    <x v="112"/>
    <n v="962.94214739517213"/>
    <x v="11"/>
    <s v="11"/>
  </r>
  <r>
    <x v="2"/>
    <x v="1"/>
    <x v="113"/>
    <n v="836.05381173736203"/>
    <x v="11"/>
    <s v="11"/>
  </r>
  <r>
    <x v="2"/>
    <x v="1"/>
    <x v="114"/>
    <n v="830.81147646877912"/>
    <x v="11"/>
    <s v="11"/>
  </r>
  <r>
    <x v="2"/>
    <x v="1"/>
    <x v="115"/>
    <n v="837.72811442385205"/>
    <x v="11"/>
    <s v="11"/>
  </r>
  <r>
    <x v="2"/>
    <x v="1"/>
    <x v="116"/>
    <n v="923.35425854405003"/>
    <x v="11"/>
    <s v="11"/>
  </r>
  <r>
    <x v="2"/>
    <x v="1"/>
    <x v="117"/>
    <n v="975.79056109265412"/>
    <x v="12"/>
    <s v="14"/>
  </r>
  <r>
    <x v="2"/>
    <x v="1"/>
    <x v="118"/>
    <n v="982.46805929919105"/>
    <x v="12"/>
    <s v="14"/>
  </r>
  <r>
    <x v="2"/>
    <x v="1"/>
    <x v="119"/>
    <n v="1118.2761529271199"/>
    <x v="12"/>
    <s v="14"/>
  </r>
  <r>
    <x v="2"/>
    <x v="1"/>
    <x v="120"/>
    <n v="1048.7242199856203"/>
    <x v="12"/>
    <s v="14"/>
  </r>
  <r>
    <x v="2"/>
    <x v="1"/>
    <x v="121"/>
    <n v="805.62331274131316"/>
    <x v="12"/>
    <s v="14"/>
  </r>
  <r>
    <x v="2"/>
    <x v="1"/>
    <x v="122"/>
    <n v="763.82679144385008"/>
    <x v="12"/>
    <s v="14"/>
  </r>
  <r>
    <x v="2"/>
    <x v="1"/>
    <x v="123"/>
    <n v="909.8078803202701"/>
    <x v="12"/>
    <s v="14"/>
  </r>
  <r>
    <x v="2"/>
    <x v="1"/>
    <x v="124"/>
    <n v="1004.3017699799001"/>
    <x v="12"/>
    <s v="14"/>
  </r>
  <r>
    <x v="2"/>
    <x v="1"/>
    <x v="125"/>
    <n v="840.74256198347109"/>
    <x v="12"/>
    <s v="14"/>
  </r>
  <r>
    <x v="2"/>
    <x v="1"/>
    <x v="126"/>
    <n v="903.60888044098112"/>
    <x v="12"/>
    <s v="14"/>
  </r>
  <r>
    <x v="2"/>
    <x v="1"/>
    <x v="127"/>
    <n v="925.5550366812231"/>
    <x v="3"/>
    <s v="01"/>
  </r>
  <r>
    <x v="2"/>
    <x v="1"/>
    <x v="128"/>
    <n v="948.36058597326507"/>
    <x v="3"/>
    <s v="01"/>
  </r>
  <r>
    <x v="2"/>
    <x v="1"/>
    <x v="129"/>
    <n v="925.28191945803508"/>
    <x v="3"/>
    <s v="01"/>
  </r>
  <r>
    <x v="2"/>
    <x v="1"/>
    <x v="130"/>
    <n v="1114.3873864714701"/>
    <x v="3"/>
    <s v="01"/>
  </r>
  <r>
    <x v="2"/>
    <x v="1"/>
    <x v="131"/>
    <n v="1073.1293236715001"/>
    <x v="3"/>
    <s v="01"/>
  </r>
  <r>
    <x v="2"/>
    <x v="1"/>
    <x v="132"/>
    <n v="983.580680284192"/>
    <x v="3"/>
    <s v="01"/>
  </r>
  <r>
    <x v="2"/>
    <x v="1"/>
    <x v="133"/>
    <n v="943.76187704918004"/>
    <x v="3"/>
    <s v="01"/>
  </r>
  <r>
    <x v="2"/>
    <x v="1"/>
    <x v="134"/>
    <n v="793.44277926720304"/>
    <x v="3"/>
    <s v="01"/>
  </r>
  <r>
    <x v="2"/>
    <x v="1"/>
    <x v="135"/>
    <n v="908.69869103773613"/>
    <x v="3"/>
    <s v="01"/>
  </r>
  <r>
    <x v="2"/>
    <x v="1"/>
    <x v="136"/>
    <n v="923.63325243976203"/>
    <x v="3"/>
    <s v="01"/>
  </r>
  <r>
    <x v="2"/>
    <x v="1"/>
    <x v="137"/>
    <n v="910.64375064935109"/>
    <x v="3"/>
    <s v="01"/>
  </r>
  <r>
    <x v="2"/>
    <x v="1"/>
    <x v="138"/>
    <n v="856.24837046467212"/>
    <x v="3"/>
    <s v="01"/>
  </r>
  <r>
    <x v="2"/>
    <x v="1"/>
    <x v="139"/>
    <n v="965.0966727632981"/>
    <x v="13"/>
    <s v="06"/>
  </r>
  <r>
    <x v="2"/>
    <x v="1"/>
    <x v="140"/>
    <n v="1065.95043276871"/>
    <x v="13"/>
    <s v="06"/>
  </r>
  <r>
    <x v="2"/>
    <x v="1"/>
    <x v="141"/>
    <n v="931.58662866449504"/>
    <x v="13"/>
    <s v="06"/>
  </r>
  <r>
    <x v="2"/>
    <x v="1"/>
    <x v="142"/>
    <n v="1073.7710112932"/>
    <x v="13"/>
    <s v="06"/>
  </r>
  <r>
    <x v="2"/>
    <x v="1"/>
    <x v="143"/>
    <n v="839.43492831541209"/>
    <x v="13"/>
    <s v="06"/>
  </r>
  <r>
    <x v="2"/>
    <x v="1"/>
    <x v="144"/>
    <n v="832.1057027788961"/>
    <x v="13"/>
    <s v="06"/>
  </r>
  <r>
    <x v="2"/>
    <x v="1"/>
    <x v="145"/>
    <n v="831.37750183688513"/>
    <x v="13"/>
    <s v="06"/>
  </r>
  <r>
    <x v="2"/>
    <x v="1"/>
    <x v="146"/>
    <n v="810.7330437219731"/>
    <x v="13"/>
    <s v="06"/>
  </r>
  <r>
    <x v="2"/>
    <x v="1"/>
    <x v="147"/>
    <n v="912.48870323030394"/>
    <x v="10"/>
    <s v="10"/>
  </r>
  <r>
    <x v="2"/>
    <x v="1"/>
    <x v="148"/>
    <n v="1001.9712738261301"/>
    <x v="10"/>
    <s v="10"/>
  </r>
  <r>
    <x v="2"/>
    <x v="1"/>
    <x v="149"/>
    <n v="1147.5736084749499"/>
    <x v="10"/>
    <s v="10"/>
  </r>
  <r>
    <x v="2"/>
    <x v="1"/>
    <x v="150"/>
    <n v="915.52167729011103"/>
    <x v="10"/>
    <s v="10"/>
  </r>
  <r>
    <x v="2"/>
    <x v="1"/>
    <x v="151"/>
    <n v="940.83323234624106"/>
    <x v="10"/>
    <s v="10"/>
  </r>
  <r>
    <x v="2"/>
    <x v="1"/>
    <x v="152"/>
    <n v="770.34585000000004"/>
    <x v="13"/>
    <s v="06"/>
  </r>
  <r>
    <x v="2"/>
    <x v="1"/>
    <x v="153"/>
    <n v="707.31975206611605"/>
    <x v="13"/>
    <s v="06"/>
  </r>
  <r>
    <x v="2"/>
    <x v="1"/>
    <x v="154"/>
    <n v="870.46234786557704"/>
    <x v="13"/>
    <s v="06"/>
  </r>
  <r>
    <x v="2"/>
    <x v="1"/>
    <x v="155"/>
    <n v="808.36285028790803"/>
    <x v="13"/>
    <s v="06"/>
  </r>
  <r>
    <x v="2"/>
    <x v="1"/>
    <x v="156"/>
    <n v="750.089348928974"/>
    <x v="13"/>
    <s v="06"/>
  </r>
  <r>
    <x v="2"/>
    <x v="1"/>
    <x v="157"/>
    <n v="782.80775510204114"/>
    <x v="13"/>
    <s v="06"/>
  </r>
  <r>
    <x v="2"/>
    <x v="1"/>
    <x v="158"/>
    <n v="962.66149762282112"/>
    <x v="13"/>
    <s v="06"/>
  </r>
  <r>
    <x v="2"/>
    <x v="1"/>
    <x v="159"/>
    <n v="743.22765131919311"/>
    <x v="13"/>
    <s v="06"/>
  </r>
  <r>
    <x v="2"/>
    <x v="1"/>
    <x v="160"/>
    <n v="800.48332078313297"/>
    <x v="13"/>
    <s v="06"/>
  </r>
  <r>
    <x v="2"/>
    <x v="1"/>
    <x v="161"/>
    <n v="834.36383365200811"/>
    <x v="10"/>
    <s v="10"/>
  </r>
  <r>
    <x v="2"/>
    <x v="1"/>
    <x v="162"/>
    <n v="829.19017653167202"/>
    <x v="10"/>
    <s v="10"/>
  </r>
  <r>
    <x v="2"/>
    <x v="1"/>
    <x v="163"/>
    <n v="906.65076923076901"/>
    <x v="10"/>
    <s v="10"/>
  </r>
  <r>
    <x v="2"/>
    <x v="1"/>
    <x v="164"/>
    <n v="801.87304418985309"/>
    <x v="10"/>
    <s v="10"/>
  </r>
  <r>
    <x v="2"/>
    <x v="1"/>
    <x v="165"/>
    <n v="755.356890951276"/>
    <x v="10"/>
    <s v="10"/>
  </r>
  <r>
    <x v="2"/>
    <x v="1"/>
    <x v="166"/>
    <n v="698.58687258687303"/>
    <x v="7"/>
    <s v="09"/>
  </r>
  <r>
    <x v="2"/>
    <x v="1"/>
    <x v="167"/>
    <n v="843.06904463586511"/>
    <x v="5"/>
    <s v="18"/>
  </r>
  <r>
    <x v="2"/>
    <x v="1"/>
    <x v="168"/>
    <n v="775.01764238410601"/>
    <x v="5"/>
    <s v="18"/>
  </r>
  <r>
    <x v="2"/>
    <x v="1"/>
    <x v="169"/>
    <n v="918.36131269769498"/>
    <x v="5"/>
    <s v="18"/>
  </r>
  <r>
    <x v="2"/>
    <x v="1"/>
    <x v="170"/>
    <n v="862.91372049689403"/>
    <x v="5"/>
    <s v="18"/>
  </r>
  <r>
    <x v="2"/>
    <x v="1"/>
    <x v="171"/>
    <n v="957.04874646559801"/>
    <x v="5"/>
    <s v="18"/>
  </r>
  <r>
    <x v="2"/>
    <x v="1"/>
    <x v="172"/>
    <n v="1140.79705448354"/>
    <x v="5"/>
    <s v="18"/>
  </r>
  <r>
    <x v="2"/>
    <x v="1"/>
    <x v="173"/>
    <n v="770.72540184453203"/>
    <x v="5"/>
    <s v="18"/>
  </r>
  <r>
    <x v="2"/>
    <x v="1"/>
    <x v="174"/>
    <n v="835.63166666666712"/>
    <x v="5"/>
    <s v="18"/>
  </r>
  <r>
    <x v="2"/>
    <x v="1"/>
    <x v="175"/>
    <n v="735.39883238194102"/>
    <x v="5"/>
    <s v="18"/>
  </r>
  <r>
    <x v="2"/>
    <x v="1"/>
    <x v="176"/>
    <n v="730.35692787177197"/>
    <x v="5"/>
    <s v="18"/>
  </r>
  <r>
    <x v="2"/>
    <x v="1"/>
    <x v="177"/>
    <n v="927.71032862814309"/>
    <x v="5"/>
    <s v="18"/>
  </r>
  <r>
    <x v="2"/>
    <x v="1"/>
    <x v="178"/>
    <n v="724.51689373296995"/>
    <x v="5"/>
    <s v="18"/>
  </r>
  <r>
    <x v="2"/>
    <x v="1"/>
    <x v="179"/>
    <n v="915.56544337974515"/>
    <x v="5"/>
    <s v="18"/>
  </r>
  <r>
    <x v="2"/>
    <x v="1"/>
    <x v="180"/>
    <n v="797.45210879785111"/>
    <x v="5"/>
    <s v="18"/>
  </r>
  <r>
    <x v="2"/>
    <x v="1"/>
    <x v="181"/>
    <n v="749.01916527545893"/>
    <x v="9"/>
    <s v="05"/>
  </r>
  <r>
    <x v="2"/>
    <x v="1"/>
    <x v="182"/>
    <n v="769.56321232123207"/>
    <x v="9"/>
    <s v="05"/>
  </r>
  <r>
    <x v="2"/>
    <x v="1"/>
    <x v="183"/>
    <n v="786.00501965924002"/>
    <x v="9"/>
    <s v="05"/>
  </r>
  <r>
    <x v="2"/>
    <x v="1"/>
    <x v="184"/>
    <n v="692.11977272727313"/>
    <x v="9"/>
    <s v="05"/>
  </r>
  <r>
    <x v="2"/>
    <x v="1"/>
    <x v="185"/>
    <n v="775.70490986214202"/>
    <x v="12"/>
    <s v="14"/>
  </r>
  <r>
    <x v="2"/>
    <x v="1"/>
    <x v="186"/>
    <n v="748.99680000000001"/>
    <x v="7"/>
    <s v="09"/>
  </r>
  <r>
    <x v="2"/>
    <x v="1"/>
    <x v="187"/>
    <n v="776.03637700534796"/>
    <x v="7"/>
    <s v="09"/>
  </r>
  <r>
    <x v="2"/>
    <x v="1"/>
    <x v="188"/>
    <n v="792.39004772599696"/>
    <x v="7"/>
    <s v="09"/>
  </r>
  <r>
    <x v="2"/>
    <x v="1"/>
    <x v="189"/>
    <n v="760.98820265380004"/>
    <x v="7"/>
    <s v="09"/>
  </r>
  <r>
    <x v="2"/>
    <x v="1"/>
    <x v="190"/>
    <n v="698.30801478352703"/>
    <x v="7"/>
    <s v="09"/>
  </r>
  <r>
    <x v="2"/>
    <x v="1"/>
    <x v="191"/>
    <n v="868.41923898531411"/>
    <x v="7"/>
    <s v="09"/>
  </r>
  <r>
    <x v="2"/>
    <x v="1"/>
    <x v="192"/>
    <n v="899.14244537485308"/>
    <x v="7"/>
    <s v="09"/>
  </r>
  <r>
    <x v="2"/>
    <x v="1"/>
    <x v="193"/>
    <n v="731.8000519480521"/>
    <x v="7"/>
    <s v="09"/>
  </r>
  <r>
    <x v="2"/>
    <x v="1"/>
    <x v="194"/>
    <n v="781.76501901140705"/>
    <x v="7"/>
    <s v="09"/>
  </r>
  <r>
    <x v="2"/>
    <x v="1"/>
    <x v="195"/>
    <n v="757.93888888888898"/>
    <x v="7"/>
    <s v="09"/>
  </r>
  <r>
    <x v="2"/>
    <x v="1"/>
    <x v="196"/>
    <n v="760.40869039623908"/>
    <x v="7"/>
    <s v="09"/>
  </r>
  <r>
    <x v="2"/>
    <x v="1"/>
    <x v="197"/>
    <n v="818.15289650037209"/>
    <x v="7"/>
    <s v="09"/>
  </r>
  <r>
    <x v="2"/>
    <x v="1"/>
    <x v="198"/>
    <n v="885.84557028070503"/>
    <x v="9"/>
    <s v="05"/>
  </r>
  <r>
    <x v="2"/>
    <x v="1"/>
    <x v="199"/>
    <n v="760.32145403377103"/>
    <x v="9"/>
    <s v="05"/>
  </r>
  <r>
    <x v="2"/>
    <x v="1"/>
    <x v="200"/>
    <n v="768.65241935483903"/>
    <x v="9"/>
    <s v="05"/>
  </r>
  <r>
    <x v="2"/>
    <x v="1"/>
    <x v="201"/>
    <n v="1121.8419186991903"/>
    <x v="9"/>
    <s v="05"/>
  </r>
  <r>
    <x v="2"/>
    <x v="1"/>
    <x v="202"/>
    <n v="1161.1979844594002"/>
    <x v="11"/>
    <s v="11"/>
  </r>
  <r>
    <x v="2"/>
    <x v="1"/>
    <x v="203"/>
    <n v="1590.60368526967"/>
    <x v="11"/>
    <s v="11"/>
  </r>
  <r>
    <x v="2"/>
    <x v="1"/>
    <x v="204"/>
    <n v="1137.7560160992"/>
    <x v="11"/>
    <s v="11"/>
  </r>
  <r>
    <x v="2"/>
    <x v="1"/>
    <x v="205"/>
    <n v="889.78996760184702"/>
    <x v="11"/>
    <s v="11"/>
  </r>
  <r>
    <x v="2"/>
    <x v="1"/>
    <x v="206"/>
    <n v="1704.8831478009699"/>
    <x v="11"/>
    <s v="11"/>
  </r>
  <r>
    <x v="2"/>
    <x v="1"/>
    <x v="207"/>
    <n v="1181.7921093668101"/>
    <x v="11"/>
    <s v="11"/>
  </r>
  <r>
    <x v="2"/>
    <x v="1"/>
    <x v="208"/>
    <n v="1148.50364860427"/>
    <x v="11"/>
    <s v="11"/>
  </r>
  <r>
    <x v="2"/>
    <x v="1"/>
    <x v="209"/>
    <n v="1279.4486027285402"/>
    <x v="11"/>
    <s v="11"/>
  </r>
  <r>
    <x v="2"/>
    <x v="1"/>
    <x v="210"/>
    <n v="926.21230147408505"/>
    <x v="11"/>
    <s v="11"/>
  </r>
  <r>
    <x v="2"/>
    <x v="1"/>
    <x v="211"/>
    <n v="1882.9501596688401"/>
    <x v="14"/>
    <s v="15"/>
  </r>
  <r>
    <x v="2"/>
    <x v="1"/>
    <x v="212"/>
    <n v="1034.9090835324801"/>
    <x v="14"/>
    <s v="15"/>
  </r>
  <r>
    <x v="2"/>
    <x v="1"/>
    <x v="213"/>
    <n v="1056.73287908577"/>
    <x v="14"/>
    <s v="15"/>
  </r>
  <r>
    <x v="2"/>
    <x v="1"/>
    <x v="214"/>
    <n v="949.44046713991304"/>
    <x v="14"/>
    <s v="15"/>
  </r>
  <r>
    <x v="2"/>
    <x v="1"/>
    <x v="215"/>
    <n v="987.54361107304408"/>
    <x v="14"/>
    <s v="15"/>
  </r>
  <r>
    <x v="2"/>
    <x v="1"/>
    <x v="216"/>
    <n v="1286.2018725365401"/>
    <x v="14"/>
    <s v="15"/>
  </r>
  <r>
    <x v="2"/>
    <x v="1"/>
    <x v="217"/>
    <n v="1172.7421194522103"/>
    <x v="14"/>
    <s v="15"/>
  </r>
  <r>
    <x v="2"/>
    <x v="1"/>
    <x v="218"/>
    <n v="922.05343850760005"/>
    <x v="14"/>
    <s v="15"/>
  </r>
  <r>
    <x v="2"/>
    <x v="1"/>
    <x v="219"/>
    <n v="1197.1216581261099"/>
    <x v="14"/>
    <s v="15"/>
  </r>
  <r>
    <x v="2"/>
    <x v="1"/>
    <x v="220"/>
    <n v="854.17237300985607"/>
    <x v="15"/>
    <s v="02"/>
  </r>
  <r>
    <x v="2"/>
    <x v="1"/>
    <x v="221"/>
    <n v="879.27611212675208"/>
    <x v="14"/>
    <s v="15"/>
  </r>
  <r>
    <x v="2"/>
    <x v="1"/>
    <x v="222"/>
    <n v="933.50689830508497"/>
    <x v="14"/>
    <s v="15"/>
  </r>
  <r>
    <x v="2"/>
    <x v="1"/>
    <x v="223"/>
    <n v="920.33325131810204"/>
    <x v="14"/>
    <s v="15"/>
  </r>
  <r>
    <x v="2"/>
    <x v="1"/>
    <x v="224"/>
    <n v="1790.0385346283801"/>
    <x v="14"/>
    <s v="15"/>
  </r>
  <r>
    <x v="2"/>
    <x v="1"/>
    <x v="225"/>
    <n v="822.38476923076905"/>
    <x v="16"/>
    <s v="07"/>
  </r>
  <r>
    <x v="2"/>
    <x v="1"/>
    <x v="226"/>
    <n v="801.34243107769396"/>
    <x v="17"/>
    <s v="12"/>
  </r>
  <r>
    <x v="2"/>
    <x v="1"/>
    <x v="227"/>
    <n v="829.23718157181611"/>
    <x v="17"/>
    <s v="12"/>
  </r>
  <r>
    <x v="2"/>
    <x v="1"/>
    <x v="228"/>
    <n v="855.36632075471709"/>
    <x v="17"/>
    <s v="12"/>
  </r>
  <r>
    <x v="2"/>
    <x v="1"/>
    <x v="229"/>
    <n v="1209.6451709401699"/>
    <x v="17"/>
    <s v="12"/>
  </r>
  <r>
    <x v="2"/>
    <x v="1"/>
    <x v="230"/>
    <n v="790.70237777777811"/>
    <x v="17"/>
    <s v="12"/>
  </r>
  <r>
    <x v="2"/>
    <x v="1"/>
    <x v="231"/>
    <n v="742.80533834586504"/>
    <x v="17"/>
    <s v="12"/>
  </r>
  <r>
    <x v="2"/>
    <x v="1"/>
    <x v="232"/>
    <n v="834.97178018018008"/>
    <x v="17"/>
    <s v="12"/>
  </r>
  <r>
    <x v="2"/>
    <x v="1"/>
    <x v="233"/>
    <n v="834.16705735660798"/>
    <x v="17"/>
    <s v="12"/>
  </r>
  <r>
    <x v="2"/>
    <x v="1"/>
    <x v="234"/>
    <n v="736.38234604105605"/>
    <x v="17"/>
    <s v="12"/>
  </r>
  <r>
    <x v="2"/>
    <x v="1"/>
    <x v="235"/>
    <n v="731.73489296636103"/>
    <x v="17"/>
    <s v="12"/>
  </r>
  <r>
    <x v="2"/>
    <x v="1"/>
    <x v="236"/>
    <n v="910.29117647058808"/>
    <x v="17"/>
    <s v="12"/>
  </r>
  <r>
    <x v="2"/>
    <x v="1"/>
    <x v="237"/>
    <n v="794.58763888888905"/>
    <x v="17"/>
    <s v="12"/>
  </r>
  <r>
    <x v="2"/>
    <x v="1"/>
    <x v="238"/>
    <n v="895.93944203944204"/>
    <x v="17"/>
    <s v="12"/>
  </r>
  <r>
    <x v="2"/>
    <x v="1"/>
    <x v="239"/>
    <n v="932.10170171012112"/>
    <x v="17"/>
    <s v="12"/>
  </r>
  <r>
    <x v="2"/>
    <x v="1"/>
    <x v="240"/>
    <n v="790.849036608863"/>
    <x v="16"/>
    <s v="07"/>
  </r>
  <r>
    <x v="2"/>
    <x v="1"/>
    <x v="241"/>
    <n v="838.27215976331399"/>
    <x v="16"/>
    <s v="07"/>
  </r>
  <r>
    <x v="2"/>
    <x v="1"/>
    <x v="242"/>
    <n v="916.28905529953897"/>
    <x v="16"/>
    <s v="07"/>
  </r>
  <r>
    <x v="2"/>
    <x v="1"/>
    <x v="243"/>
    <n v="860.01398169336403"/>
    <x v="16"/>
    <s v="07"/>
  </r>
  <r>
    <x v="2"/>
    <x v="1"/>
    <x v="244"/>
    <n v="1020.0868779714701"/>
    <x v="16"/>
    <s v="07"/>
  </r>
  <r>
    <x v="2"/>
    <x v="1"/>
    <x v="245"/>
    <n v="875.77040313949294"/>
    <x v="16"/>
    <s v="07"/>
  </r>
  <r>
    <x v="2"/>
    <x v="1"/>
    <x v="246"/>
    <n v="808.70051162790708"/>
    <x v="16"/>
    <s v="07"/>
  </r>
  <r>
    <x v="2"/>
    <x v="1"/>
    <x v="247"/>
    <n v="802.51953271028003"/>
    <x v="16"/>
    <s v="07"/>
  </r>
  <r>
    <x v="2"/>
    <x v="1"/>
    <x v="248"/>
    <n v="801.94408906882609"/>
    <x v="16"/>
    <s v="07"/>
  </r>
  <r>
    <x v="2"/>
    <x v="1"/>
    <x v="249"/>
    <n v="883.49859144542802"/>
    <x v="16"/>
    <s v="07"/>
  </r>
  <r>
    <x v="2"/>
    <x v="1"/>
    <x v="250"/>
    <n v="968.23761954262011"/>
    <x v="16"/>
    <s v="07"/>
  </r>
  <r>
    <x v="2"/>
    <x v="1"/>
    <x v="251"/>
    <n v="824.52234265734307"/>
    <x v="16"/>
    <s v="07"/>
  </r>
  <r>
    <x v="2"/>
    <x v="1"/>
    <x v="252"/>
    <n v="967.44574531835212"/>
    <x v="16"/>
    <s v="07"/>
  </r>
  <r>
    <x v="2"/>
    <x v="1"/>
    <x v="253"/>
    <n v="785.84740298507506"/>
    <x v="17"/>
    <s v="12"/>
  </r>
  <r>
    <x v="2"/>
    <x v="1"/>
    <x v="254"/>
    <n v="1021.6886959247601"/>
    <x v="15"/>
    <s v="02"/>
  </r>
  <r>
    <x v="2"/>
    <x v="1"/>
    <x v="255"/>
    <n v="780.78450424929213"/>
    <x v="15"/>
    <s v="02"/>
  </r>
  <r>
    <x v="2"/>
    <x v="1"/>
    <x v="256"/>
    <n v="894.41132743362812"/>
    <x v="15"/>
    <s v="02"/>
  </r>
  <r>
    <x v="2"/>
    <x v="1"/>
    <x v="257"/>
    <n v="772.47378787878802"/>
    <x v="15"/>
    <s v="02"/>
  </r>
  <r>
    <x v="2"/>
    <x v="1"/>
    <x v="258"/>
    <n v="978.34040792922701"/>
    <x v="15"/>
    <s v="02"/>
  </r>
  <r>
    <x v="2"/>
    <x v="1"/>
    <x v="259"/>
    <n v="1622.2827639155498"/>
    <x v="15"/>
    <s v="02"/>
  </r>
  <r>
    <x v="2"/>
    <x v="1"/>
    <x v="260"/>
    <n v="809.35101851851903"/>
    <x v="15"/>
    <s v="02"/>
  </r>
  <r>
    <x v="2"/>
    <x v="1"/>
    <x v="261"/>
    <n v="925.38367312552703"/>
    <x v="15"/>
    <s v="02"/>
  </r>
  <r>
    <x v="2"/>
    <x v="1"/>
    <x v="262"/>
    <n v="793.06207496653303"/>
    <x v="15"/>
    <s v="02"/>
  </r>
  <r>
    <x v="2"/>
    <x v="1"/>
    <x v="263"/>
    <n v="850.96167875069705"/>
    <x v="15"/>
    <s v="02"/>
  </r>
  <r>
    <x v="2"/>
    <x v="1"/>
    <x v="264"/>
    <n v="775.370512820513"/>
    <x v="15"/>
    <s v="02"/>
  </r>
  <r>
    <x v="2"/>
    <x v="1"/>
    <x v="265"/>
    <n v="802.15710563380298"/>
    <x v="15"/>
    <s v="02"/>
  </r>
  <r>
    <x v="2"/>
    <x v="1"/>
    <x v="266"/>
    <n v="838.320747508306"/>
    <x v="15"/>
    <s v="02"/>
  </r>
  <r>
    <x v="2"/>
    <x v="1"/>
    <x v="267"/>
    <n v="1118.9305286861202"/>
    <x v="11"/>
    <s v="11"/>
  </r>
  <r>
    <x v="2"/>
    <x v="1"/>
    <x v="268"/>
    <n v="920.80870056497201"/>
    <x v="12"/>
    <s v="14"/>
  </r>
  <r>
    <x v="2"/>
    <x v="1"/>
    <x v="269"/>
    <n v="891.744103982301"/>
    <x v="12"/>
    <s v="14"/>
  </r>
  <r>
    <x v="2"/>
    <x v="1"/>
    <x v="270"/>
    <n v="980.64575353871805"/>
    <x v="12"/>
    <s v="14"/>
  </r>
  <r>
    <x v="2"/>
    <x v="1"/>
    <x v="271"/>
    <n v="928.03699149539307"/>
    <x v="12"/>
    <s v="14"/>
  </r>
  <r>
    <x v="2"/>
    <x v="1"/>
    <x v="272"/>
    <n v="862.95498579545506"/>
    <x v="12"/>
    <s v="14"/>
  </r>
  <r>
    <x v="2"/>
    <x v="1"/>
    <x v="273"/>
    <n v="989.10860794337407"/>
    <x v="12"/>
    <s v="14"/>
  </r>
  <r>
    <x v="2"/>
    <x v="1"/>
    <x v="274"/>
    <n v="809.77126255380199"/>
    <x v="12"/>
    <s v="14"/>
  </r>
  <r>
    <x v="2"/>
    <x v="1"/>
    <x v="275"/>
    <n v="903.63987795575906"/>
    <x v="12"/>
    <s v="14"/>
  </r>
  <r>
    <x v="2"/>
    <x v="1"/>
    <x v="276"/>
    <n v="885.89454369682903"/>
    <x v="12"/>
    <s v="14"/>
  </r>
  <r>
    <x v="2"/>
    <x v="1"/>
    <x v="277"/>
    <n v="974.32102235525201"/>
    <x v="12"/>
    <s v="14"/>
  </r>
  <r>
    <x v="3"/>
    <x v="1"/>
    <x v="0"/>
    <n v="802.26696650124109"/>
    <x v="0"/>
    <s v="16"/>
  </r>
  <r>
    <x v="3"/>
    <x v="1"/>
    <x v="1"/>
    <n v="843.0858890794741"/>
    <x v="0"/>
    <s v="16"/>
  </r>
  <r>
    <x v="3"/>
    <x v="1"/>
    <x v="2"/>
    <n v="757.1523677248681"/>
    <x v="0"/>
    <s v="16"/>
  </r>
  <r>
    <x v="3"/>
    <x v="1"/>
    <x v="3"/>
    <n v="786.47931837791214"/>
    <x v="0"/>
    <s v="16"/>
  </r>
  <r>
    <x v="3"/>
    <x v="1"/>
    <x v="4"/>
    <n v="751.07437500000003"/>
    <x v="0"/>
    <s v="16"/>
  </r>
  <r>
    <x v="3"/>
    <x v="1"/>
    <x v="5"/>
    <n v="792.39358649789006"/>
    <x v="0"/>
    <s v="16"/>
  </r>
  <r>
    <x v="3"/>
    <x v="1"/>
    <x v="6"/>
    <n v="772.95701328609402"/>
    <x v="0"/>
    <s v="16"/>
  </r>
  <r>
    <x v="3"/>
    <x v="1"/>
    <x v="7"/>
    <n v="876.90793198213703"/>
    <x v="0"/>
    <s v="16"/>
  </r>
  <r>
    <x v="3"/>
    <x v="1"/>
    <x v="8"/>
    <n v="957.32763706070307"/>
    <x v="0"/>
    <s v="16"/>
  </r>
  <r>
    <x v="3"/>
    <x v="1"/>
    <x v="9"/>
    <n v="958.86583967935906"/>
    <x v="0"/>
    <s v="16"/>
  </r>
  <r>
    <x v="3"/>
    <x v="1"/>
    <x v="10"/>
    <n v="826.10204140587416"/>
    <x v="1"/>
    <s v="03"/>
  </r>
  <r>
    <x v="3"/>
    <x v="1"/>
    <x v="11"/>
    <n v="801.78678545811499"/>
    <x v="1"/>
    <s v="03"/>
  </r>
  <r>
    <x v="3"/>
    <x v="1"/>
    <x v="12"/>
    <n v="979.63018908629408"/>
    <x v="1"/>
    <s v="03"/>
  </r>
  <r>
    <x v="3"/>
    <x v="1"/>
    <x v="13"/>
    <n v="822.12745785966308"/>
    <x v="1"/>
    <s v="03"/>
  </r>
  <r>
    <x v="3"/>
    <x v="1"/>
    <x v="14"/>
    <n v="842.97566489361702"/>
    <x v="1"/>
    <s v="03"/>
  </r>
  <r>
    <x v="3"/>
    <x v="1"/>
    <x v="15"/>
    <n v="800.26451574468103"/>
    <x v="1"/>
    <s v="03"/>
  </r>
  <r>
    <x v="3"/>
    <x v="1"/>
    <x v="16"/>
    <n v="720.78611001048807"/>
    <x v="1"/>
    <s v="03"/>
  </r>
  <r>
    <x v="3"/>
    <x v="1"/>
    <x v="17"/>
    <n v="826.92301680651599"/>
    <x v="1"/>
    <s v="03"/>
  </r>
  <r>
    <x v="3"/>
    <x v="1"/>
    <x v="18"/>
    <n v="756.39601727447211"/>
    <x v="1"/>
    <s v="03"/>
  </r>
  <r>
    <x v="3"/>
    <x v="1"/>
    <x v="19"/>
    <n v="898.17096858638706"/>
    <x v="1"/>
    <s v="03"/>
  </r>
  <r>
    <x v="3"/>
    <x v="1"/>
    <x v="20"/>
    <n v="945.78681834873612"/>
    <x v="1"/>
    <s v="03"/>
  </r>
  <r>
    <x v="3"/>
    <x v="1"/>
    <x v="21"/>
    <n v="742.61537614678912"/>
    <x v="1"/>
    <s v="03"/>
  </r>
  <r>
    <x v="3"/>
    <x v="1"/>
    <x v="22"/>
    <n v="857.01912661033407"/>
    <x v="2"/>
    <s v="13"/>
  </r>
  <r>
    <x v="3"/>
    <x v="1"/>
    <x v="23"/>
    <n v="949.19930346272804"/>
    <x v="2"/>
    <s v="13"/>
  </r>
  <r>
    <x v="3"/>
    <x v="1"/>
    <x v="24"/>
    <n v="886.48241983292905"/>
    <x v="3"/>
    <s v="01"/>
  </r>
  <r>
    <x v="3"/>
    <x v="1"/>
    <x v="25"/>
    <n v="893.60709911925107"/>
    <x v="2"/>
    <s v="13"/>
  </r>
  <r>
    <x v="3"/>
    <x v="1"/>
    <x v="26"/>
    <n v="1176.0262095126102"/>
    <x v="2"/>
    <s v="13"/>
  </r>
  <r>
    <x v="3"/>
    <x v="1"/>
    <x v="27"/>
    <n v="1128.310670909"/>
    <x v="2"/>
    <s v="13"/>
  </r>
  <r>
    <x v="3"/>
    <x v="1"/>
    <x v="28"/>
    <n v="1324.8920279364402"/>
    <x v="2"/>
    <s v="13"/>
  </r>
  <r>
    <x v="3"/>
    <x v="1"/>
    <x v="29"/>
    <n v="871.60008754962803"/>
    <x v="2"/>
    <s v="13"/>
  </r>
  <r>
    <x v="3"/>
    <x v="1"/>
    <x v="30"/>
    <n v="968.65217915904907"/>
    <x v="2"/>
    <s v="13"/>
  </r>
  <r>
    <x v="3"/>
    <x v="1"/>
    <x v="31"/>
    <n v="973.75068249258209"/>
    <x v="2"/>
    <s v="13"/>
  </r>
  <r>
    <x v="3"/>
    <x v="1"/>
    <x v="32"/>
    <n v="1034.4980481384"/>
    <x v="2"/>
    <s v="13"/>
  </r>
  <r>
    <x v="3"/>
    <x v="1"/>
    <x v="33"/>
    <n v="728.86183456561901"/>
    <x v="3"/>
    <s v="01"/>
  </r>
  <r>
    <x v="3"/>
    <x v="1"/>
    <x v="34"/>
    <n v="728.05296811594201"/>
    <x v="1"/>
    <s v="03"/>
  </r>
  <r>
    <x v="3"/>
    <x v="1"/>
    <x v="35"/>
    <n v="756.29538869257999"/>
    <x v="1"/>
    <s v="03"/>
  </r>
  <r>
    <x v="3"/>
    <x v="1"/>
    <x v="36"/>
    <n v="845.6663568823451"/>
    <x v="2"/>
    <s v="13"/>
  </r>
  <r>
    <x v="3"/>
    <x v="1"/>
    <x v="37"/>
    <n v="711.59862391033607"/>
    <x v="2"/>
    <s v="13"/>
  </r>
  <r>
    <x v="3"/>
    <x v="1"/>
    <x v="38"/>
    <n v="714.871055642226"/>
    <x v="2"/>
    <s v="13"/>
  </r>
  <r>
    <x v="3"/>
    <x v="1"/>
    <x v="39"/>
    <n v="699.07709649767298"/>
    <x v="2"/>
    <s v="13"/>
  </r>
  <r>
    <x v="3"/>
    <x v="1"/>
    <x v="40"/>
    <n v="809.16565752128702"/>
    <x v="2"/>
    <s v="13"/>
  </r>
  <r>
    <x v="3"/>
    <x v="1"/>
    <x v="41"/>
    <n v="727.2884032935101"/>
    <x v="2"/>
    <s v="13"/>
  </r>
  <r>
    <x v="3"/>
    <x v="1"/>
    <x v="42"/>
    <n v="797.07790463727804"/>
    <x v="2"/>
    <s v="13"/>
  </r>
  <r>
    <x v="3"/>
    <x v="1"/>
    <x v="43"/>
    <n v="827.76774757603403"/>
    <x v="2"/>
    <s v="13"/>
  </r>
  <r>
    <x v="3"/>
    <x v="1"/>
    <x v="44"/>
    <n v="725.42462925851703"/>
    <x v="4"/>
    <s v="17"/>
  </r>
  <r>
    <x v="3"/>
    <x v="1"/>
    <x v="45"/>
    <n v="817.74969018932904"/>
    <x v="4"/>
    <s v="17"/>
  </r>
  <r>
    <x v="3"/>
    <x v="1"/>
    <x v="46"/>
    <n v="713.5758165548101"/>
    <x v="5"/>
    <s v="18"/>
  </r>
  <r>
    <x v="3"/>
    <x v="1"/>
    <x v="47"/>
    <n v="754.47135007849306"/>
    <x v="5"/>
    <s v="18"/>
  </r>
  <r>
    <x v="3"/>
    <x v="1"/>
    <x v="48"/>
    <n v="758.74339280575509"/>
    <x v="3"/>
    <s v="01"/>
  </r>
  <r>
    <x v="3"/>
    <x v="1"/>
    <x v="49"/>
    <n v="959.18582264551912"/>
    <x v="3"/>
    <s v="01"/>
  </r>
  <r>
    <x v="3"/>
    <x v="1"/>
    <x v="50"/>
    <n v="944.602765402709"/>
    <x v="3"/>
    <s v="01"/>
  </r>
  <r>
    <x v="3"/>
    <x v="1"/>
    <x v="51"/>
    <n v="935.98285584563007"/>
    <x v="3"/>
    <s v="01"/>
  </r>
  <r>
    <x v="3"/>
    <x v="1"/>
    <x v="52"/>
    <n v="1015.1105292132801"/>
    <x v="3"/>
    <s v="01"/>
  </r>
  <r>
    <x v="3"/>
    <x v="1"/>
    <x v="53"/>
    <n v="739.56182674199601"/>
    <x v="6"/>
    <s v="04"/>
  </r>
  <r>
    <x v="3"/>
    <x v="1"/>
    <x v="54"/>
    <n v="719.85867788461508"/>
    <x v="6"/>
    <s v="04"/>
  </r>
  <r>
    <x v="3"/>
    <x v="1"/>
    <x v="55"/>
    <n v="1110.6055307760901"/>
    <x v="6"/>
    <s v="04"/>
  </r>
  <r>
    <x v="3"/>
    <x v="1"/>
    <x v="56"/>
    <n v="773.18163346613505"/>
    <x v="6"/>
    <s v="04"/>
  </r>
  <r>
    <x v="3"/>
    <x v="1"/>
    <x v="57"/>
    <n v="840.33356115107904"/>
    <x v="7"/>
    <s v="09"/>
  </r>
  <r>
    <x v="3"/>
    <x v="1"/>
    <x v="58"/>
    <n v="885.4761658031091"/>
    <x v="4"/>
    <s v="17"/>
  </r>
  <r>
    <x v="3"/>
    <x v="1"/>
    <x v="59"/>
    <n v="710.64677871148501"/>
    <x v="4"/>
    <s v="17"/>
  </r>
  <r>
    <x v="3"/>
    <x v="1"/>
    <x v="60"/>
    <n v="896.455514285714"/>
    <x v="4"/>
    <s v="17"/>
  </r>
  <r>
    <x v="3"/>
    <x v="1"/>
    <x v="61"/>
    <n v="986.57398609501706"/>
    <x v="4"/>
    <s v="17"/>
  </r>
  <r>
    <x v="3"/>
    <x v="1"/>
    <x v="62"/>
    <n v="745.46950724637702"/>
    <x v="4"/>
    <s v="17"/>
  </r>
  <r>
    <x v="3"/>
    <x v="1"/>
    <x v="63"/>
    <n v="957.11643822393796"/>
    <x v="4"/>
    <s v="17"/>
  </r>
  <r>
    <x v="3"/>
    <x v="1"/>
    <x v="64"/>
    <n v="733.54300291545201"/>
    <x v="5"/>
    <s v="18"/>
  </r>
  <r>
    <x v="3"/>
    <x v="1"/>
    <x v="65"/>
    <n v="811.95520757223494"/>
    <x v="5"/>
    <s v="18"/>
  </r>
  <r>
    <x v="3"/>
    <x v="1"/>
    <x v="66"/>
    <n v="736.06627118644099"/>
    <x v="5"/>
    <s v="18"/>
  </r>
  <r>
    <x v="3"/>
    <x v="1"/>
    <x v="67"/>
    <n v="720.87862831858399"/>
    <x v="5"/>
    <s v="18"/>
  </r>
  <r>
    <x v="3"/>
    <x v="1"/>
    <x v="68"/>
    <n v="816.8711307420491"/>
    <x v="5"/>
    <s v="18"/>
  </r>
  <r>
    <x v="3"/>
    <x v="1"/>
    <x v="69"/>
    <n v="714.89597989949698"/>
    <x v="5"/>
    <s v="18"/>
  </r>
  <r>
    <x v="3"/>
    <x v="1"/>
    <x v="70"/>
    <n v="846.29950738916307"/>
    <x v="5"/>
    <s v="18"/>
  </r>
  <r>
    <x v="3"/>
    <x v="1"/>
    <x v="71"/>
    <n v="824.12969521045011"/>
    <x v="5"/>
    <s v="18"/>
  </r>
  <r>
    <x v="3"/>
    <x v="1"/>
    <x v="72"/>
    <n v="751.10840206185605"/>
    <x v="6"/>
    <s v="04"/>
  </r>
  <r>
    <x v="3"/>
    <x v="1"/>
    <x v="73"/>
    <n v="890.63302470461906"/>
    <x v="6"/>
    <s v="04"/>
  </r>
  <r>
    <x v="3"/>
    <x v="1"/>
    <x v="74"/>
    <n v="805.82395221843012"/>
    <x v="6"/>
    <s v="04"/>
  </r>
  <r>
    <x v="3"/>
    <x v="1"/>
    <x v="75"/>
    <n v="826.5111711711711"/>
    <x v="6"/>
    <s v="04"/>
  </r>
  <r>
    <x v="3"/>
    <x v="1"/>
    <x v="76"/>
    <n v="841.90002412129616"/>
    <x v="6"/>
    <s v="04"/>
  </r>
  <r>
    <x v="3"/>
    <x v="1"/>
    <x v="77"/>
    <n v="786.45850955414005"/>
    <x v="6"/>
    <s v="04"/>
  </r>
  <r>
    <x v="3"/>
    <x v="1"/>
    <x v="78"/>
    <n v="737.33404699738901"/>
    <x v="6"/>
    <s v="04"/>
  </r>
  <r>
    <x v="3"/>
    <x v="1"/>
    <x v="79"/>
    <n v="760.48701627486412"/>
    <x v="6"/>
    <s v="04"/>
  </r>
  <r>
    <x v="3"/>
    <x v="1"/>
    <x v="80"/>
    <n v="722.65641269841308"/>
    <x v="4"/>
    <s v="17"/>
  </r>
  <r>
    <x v="3"/>
    <x v="1"/>
    <x v="81"/>
    <n v="837.09877072968504"/>
    <x v="4"/>
    <s v="17"/>
  </r>
  <r>
    <x v="3"/>
    <x v="1"/>
    <x v="82"/>
    <n v="781.05423236514503"/>
    <x v="4"/>
    <s v="17"/>
  </r>
  <r>
    <x v="3"/>
    <x v="1"/>
    <x v="83"/>
    <n v="739.98746696035198"/>
    <x v="4"/>
    <s v="17"/>
  </r>
  <r>
    <x v="3"/>
    <x v="1"/>
    <x v="84"/>
    <n v="732.63442096365202"/>
    <x v="4"/>
    <s v="17"/>
  </r>
  <r>
    <x v="3"/>
    <x v="1"/>
    <x v="85"/>
    <n v="784.66148898678409"/>
    <x v="4"/>
    <s v="17"/>
  </r>
  <r>
    <x v="3"/>
    <x v="1"/>
    <x v="86"/>
    <n v="878.09964670433101"/>
    <x v="8"/>
    <s v="08"/>
  </r>
  <r>
    <x v="3"/>
    <x v="1"/>
    <x v="87"/>
    <n v="768.05101503759408"/>
    <x v="8"/>
    <s v="08"/>
  </r>
  <r>
    <x v="3"/>
    <x v="1"/>
    <x v="88"/>
    <n v="808.76801709401707"/>
    <x v="8"/>
    <s v="08"/>
  </r>
  <r>
    <x v="3"/>
    <x v="1"/>
    <x v="89"/>
    <n v="781.81779610194906"/>
    <x v="8"/>
    <s v="08"/>
  </r>
  <r>
    <x v="3"/>
    <x v="1"/>
    <x v="90"/>
    <n v="1060.0252714053802"/>
    <x v="8"/>
    <s v="08"/>
  </r>
  <r>
    <x v="3"/>
    <x v="1"/>
    <x v="91"/>
    <n v="919.48171523915505"/>
    <x v="8"/>
    <s v="08"/>
  </r>
  <r>
    <x v="3"/>
    <x v="1"/>
    <x v="92"/>
    <n v="866.17864592863714"/>
    <x v="8"/>
    <s v="08"/>
  </r>
  <r>
    <x v="3"/>
    <x v="1"/>
    <x v="93"/>
    <n v="949.3593137133671"/>
    <x v="8"/>
    <s v="08"/>
  </r>
  <r>
    <x v="3"/>
    <x v="1"/>
    <x v="94"/>
    <n v="772.319821428571"/>
    <x v="8"/>
    <s v="08"/>
  </r>
  <r>
    <x v="3"/>
    <x v="1"/>
    <x v="95"/>
    <n v="913.07893793412507"/>
    <x v="8"/>
    <s v="08"/>
  </r>
  <r>
    <x v="3"/>
    <x v="1"/>
    <x v="96"/>
    <n v="937.52904718024297"/>
    <x v="8"/>
    <s v="08"/>
  </r>
  <r>
    <x v="3"/>
    <x v="1"/>
    <x v="97"/>
    <n v="905.56051346801303"/>
    <x v="8"/>
    <s v="08"/>
  </r>
  <r>
    <x v="3"/>
    <x v="1"/>
    <x v="98"/>
    <n v="898.53850037679001"/>
    <x v="8"/>
    <s v="08"/>
  </r>
  <r>
    <x v="3"/>
    <x v="1"/>
    <x v="99"/>
    <n v="851.23261439732107"/>
    <x v="8"/>
    <s v="08"/>
  </r>
  <r>
    <x v="3"/>
    <x v="1"/>
    <x v="100"/>
    <n v="919.63303520456702"/>
    <x v="8"/>
    <s v="08"/>
  </r>
  <r>
    <x v="3"/>
    <x v="1"/>
    <x v="101"/>
    <n v="850.994938394938"/>
    <x v="8"/>
    <s v="08"/>
  </r>
  <r>
    <x v="3"/>
    <x v="1"/>
    <x v="102"/>
    <n v="733.98138651472004"/>
    <x v="9"/>
    <s v="05"/>
  </r>
  <r>
    <x v="3"/>
    <x v="1"/>
    <x v="103"/>
    <n v="854.54330870917602"/>
    <x v="9"/>
    <s v="05"/>
  </r>
  <r>
    <x v="3"/>
    <x v="1"/>
    <x v="104"/>
    <n v="789.22688766992599"/>
    <x v="9"/>
    <s v="05"/>
  </r>
  <r>
    <x v="3"/>
    <x v="1"/>
    <x v="105"/>
    <n v="866.67978671655806"/>
    <x v="10"/>
    <s v="10"/>
  </r>
  <r>
    <x v="3"/>
    <x v="1"/>
    <x v="106"/>
    <n v="826.43402377972507"/>
    <x v="10"/>
    <s v="10"/>
  </r>
  <r>
    <x v="3"/>
    <x v="1"/>
    <x v="107"/>
    <n v="887.01130710356404"/>
    <x v="10"/>
    <s v="10"/>
  </r>
  <r>
    <x v="3"/>
    <x v="1"/>
    <x v="108"/>
    <n v="813.36744778400407"/>
    <x v="10"/>
    <s v="10"/>
  </r>
  <r>
    <x v="3"/>
    <x v="1"/>
    <x v="109"/>
    <n v="933.50815958816008"/>
    <x v="10"/>
    <s v="10"/>
  </r>
  <r>
    <x v="3"/>
    <x v="1"/>
    <x v="110"/>
    <n v="847.53908973029002"/>
    <x v="10"/>
    <s v="10"/>
  </r>
  <r>
    <x v="3"/>
    <x v="1"/>
    <x v="111"/>
    <n v="1058.4863574385199"/>
    <x v="11"/>
    <s v="11"/>
  </r>
  <r>
    <x v="3"/>
    <x v="1"/>
    <x v="112"/>
    <n v="956.35063764292011"/>
    <x v="11"/>
    <s v="11"/>
  </r>
  <r>
    <x v="3"/>
    <x v="1"/>
    <x v="113"/>
    <n v="849.20907764156505"/>
    <x v="11"/>
    <s v="11"/>
  </r>
  <r>
    <x v="3"/>
    <x v="1"/>
    <x v="114"/>
    <n v="828.58137804471107"/>
    <x v="11"/>
    <s v="11"/>
  </r>
  <r>
    <x v="3"/>
    <x v="1"/>
    <x v="115"/>
    <n v="843.61983843537405"/>
    <x v="11"/>
    <s v="11"/>
  </r>
  <r>
    <x v="3"/>
    <x v="1"/>
    <x v="116"/>
    <n v="928.08492477940104"/>
    <x v="11"/>
    <s v="11"/>
  </r>
  <r>
    <x v="3"/>
    <x v="1"/>
    <x v="117"/>
    <n v="1000.75161165798"/>
    <x v="12"/>
    <s v="14"/>
  </r>
  <r>
    <x v="3"/>
    <x v="1"/>
    <x v="118"/>
    <n v="985.16805781866003"/>
    <x v="12"/>
    <s v="14"/>
  </r>
  <r>
    <x v="3"/>
    <x v="1"/>
    <x v="119"/>
    <n v="1132.9769560047603"/>
    <x v="12"/>
    <s v="14"/>
  </r>
  <r>
    <x v="3"/>
    <x v="1"/>
    <x v="120"/>
    <n v="1073.26791313949"/>
    <x v="12"/>
    <s v="14"/>
  </r>
  <r>
    <x v="3"/>
    <x v="1"/>
    <x v="121"/>
    <n v="795.36964506172797"/>
    <x v="12"/>
    <s v="14"/>
  </r>
  <r>
    <x v="3"/>
    <x v="1"/>
    <x v="122"/>
    <n v="758.36076219512211"/>
    <x v="12"/>
    <s v="14"/>
  </r>
  <r>
    <x v="3"/>
    <x v="1"/>
    <x v="123"/>
    <n v="915.96965456545706"/>
    <x v="12"/>
    <s v="14"/>
  </r>
  <r>
    <x v="3"/>
    <x v="1"/>
    <x v="124"/>
    <n v="973.57327398311611"/>
    <x v="12"/>
    <s v="14"/>
  </r>
  <r>
    <x v="3"/>
    <x v="1"/>
    <x v="125"/>
    <n v="784.11477157360412"/>
    <x v="12"/>
    <s v="14"/>
  </r>
  <r>
    <x v="3"/>
    <x v="1"/>
    <x v="126"/>
    <n v="907.84152709841499"/>
    <x v="12"/>
    <s v="14"/>
  </r>
  <r>
    <x v="3"/>
    <x v="1"/>
    <x v="127"/>
    <n v="931.41444771329202"/>
    <x v="3"/>
    <s v="01"/>
  </r>
  <r>
    <x v="3"/>
    <x v="1"/>
    <x v="128"/>
    <n v="949.40814220601601"/>
    <x v="3"/>
    <s v="01"/>
  </r>
  <r>
    <x v="3"/>
    <x v="1"/>
    <x v="129"/>
    <n v="925.70018978673397"/>
    <x v="3"/>
    <s v="01"/>
  </r>
  <r>
    <x v="3"/>
    <x v="1"/>
    <x v="130"/>
    <n v="1099.2708169904699"/>
    <x v="3"/>
    <s v="01"/>
  </r>
  <r>
    <x v="3"/>
    <x v="1"/>
    <x v="131"/>
    <n v="1084.3759867578001"/>
    <x v="3"/>
    <s v="01"/>
  </r>
  <r>
    <x v="3"/>
    <x v="1"/>
    <x v="132"/>
    <n v="996.94234756097603"/>
    <x v="3"/>
    <s v="01"/>
  </r>
  <r>
    <x v="3"/>
    <x v="1"/>
    <x v="133"/>
    <n v="959.85003885003903"/>
    <x v="3"/>
    <s v="01"/>
  </r>
  <r>
    <x v="3"/>
    <x v="1"/>
    <x v="134"/>
    <n v="782.52448136142607"/>
    <x v="3"/>
    <s v="01"/>
  </r>
  <r>
    <x v="3"/>
    <x v="1"/>
    <x v="135"/>
    <n v="919.54185823754813"/>
    <x v="3"/>
    <s v="01"/>
  </r>
  <r>
    <x v="3"/>
    <x v="1"/>
    <x v="136"/>
    <n v="913.84844868939513"/>
    <x v="3"/>
    <s v="01"/>
  </r>
  <r>
    <x v="3"/>
    <x v="1"/>
    <x v="137"/>
    <n v="915.03648678414106"/>
    <x v="3"/>
    <s v="01"/>
  </r>
  <r>
    <x v="3"/>
    <x v="1"/>
    <x v="138"/>
    <n v="866.33416384354803"/>
    <x v="3"/>
    <s v="01"/>
  </r>
  <r>
    <x v="3"/>
    <x v="1"/>
    <x v="139"/>
    <n v="960.93404564951015"/>
    <x v="13"/>
    <s v="06"/>
  </r>
  <r>
    <x v="3"/>
    <x v="1"/>
    <x v="140"/>
    <n v="1081.6541247002399"/>
    <x v="13"/>
    <s v="06"/>
  </r>
  <r>
    <x v="3"/>
    <x v="1"/>
    <x v="141"/>
    <n v="893.94342741935498"/>
    <x v="13"/>
    <s v="06"/>
  </r>
  <r>
    <x v="3"/>
    <x v="1"/>
    <x v="142"/>
    <n v="1059.0793223284102"/>
    <x v="13"/>
    <s v="06"/>
  </r>
  <r>
    <x v="3"/>
    <x v="1"/>
    <x v="143"/>
    <n v="833.87503492063502"/>
    <x v="13"/>
    <s v="06"/>
  </r>
  <r>
    <x v="3"/>
    <x v="1"/>
    <x v="144"/>
    <n v="818.2679645232821"/>
    <x v="13"/>
    <s v="06"/>
  </r>
  <r>
    <x v="3"/>
    <x v="1"/>
    <x v="145"/>
    <n v="807.43010566037708"/>
    <x v="13"/>
    <s v="06"/>
  </r>
  <r>
    <x v="3"/>
    <x v="1"/>
    <x v="146"/>
    <n v="817.48358104154511"/>
    <x v="13"/>
    <s v="06"/>
  </r>
  <r>
    <x v="3"/>
    <x v="1"/>
    <x v="147"/>
    <n v="899.44574022346399"/>
    <x v="10"/>
    <s v="10"/>
  </r>
  <r>
    <x v="3"/>
    <x v="1"/>
    <x v="148"/>
    <n v="990.08598067215701"/>
    <x v="10"/>
    <s v="10"/>
  </r>
  <r>
    <x v="3"/>
    <x v="1"/>
    <x v="149"/>
    <n v="1155.5746077716401"/>
    <x v="10"/>
    <s v="10"/>
  </r>
  <r>
    <x v="3"/>
    <x v="1"/>
    <x v="150"/>
    <n v="912.806105476673"/>
    <x v="10"/>
    <s v="10"/>
  </r>
  <r>
    <x v="3"/>
    <x v="1"/>
    <x v="151"/>
    <n v="933.0576206585481"/>
    <x v="10"/>
    <s v="10"/>
  </r>
  <r>
    <x v="3"/>
    <x v="1"/>
    <x v="152"/>
    <n v="780.53990888382702"/>
    <x v="13"/>
    <s v="06"/>
  </r>
  <r>
    <x v="3"/>
    <x v="1"/>
    <x v="153"/>
    <n v="713.7281973434541"/>
    <x v="13"/>
    <s v="06"/>
  </r>
  <r>
    <x v="3"/>
    <x v="1"/>
    <x v="154"/>
    <n v="880.06810620300814"/>
    <x v="13"/>
    <s v="06"/>
  </r>
  <r>
    <x v="3"/>
    <x v="1"/>
    <x v="155"/>
    <n v="786.63871668311913"/>
    <x v="13"/>
    <s v="06"/>
  </r>
  <r>
    <x v="3"/>
    <x v="1"/>
    <x v="156"/>
    <n v="761.87022021456812"/>
    <x v="13"/>
    <s v="06"/>
  </r>
  <r>
    <x v="3"/>
    <x v="1"/>
    <x v="157"/>
    <n v="846.19529865125196"/>
    <x v="13"/>
    <s v="06"/>
  </r>
  <r>
    <x v="3"/>
    <x v="1"/>
    <x v="158"/>
    <n v="835.157941767068"/>
    <x v="13"/>
    <s v="06"/>
  </r>
  <r>
    <x v="3"/>
    <x v="1"/>
    <x v="159"/>
    <n v="718.88261760596208"/>
    <x v="13"/>
    <s v="06"/>
  </r>
  <r>
    <x v="3"/>
    <x v="1"/>
    <x v="160"/>
    <n v="853.07251677852298"/>
    <x v="13"/>
    <s v="06"/>
  </r>
  <r>
    <x v="3"/>
    <x v="1"/>
    <x v="161"/>
    <n v="793.23983903420503"/>
    <x v="10"/>
    <s v="10"/>
  </r>
  <r>
    <x v="3"/>
    <x v="1"/>
    <x v="162"/>
    <n v="816.97353535353511"/>
    <x v="10"/>
    <s v="10"/>
  </r>
  <r>
    <x v="3"/>
    <x v="1"/>
    <x v="163"/>
    <n v="895.08570719603006"/>
    <x v="10"/>
    <s v="10"/>
  </r>
  <r>
    <x v="3"/>
    <x v="1"/>
    <x v="164"/>
    <n v="801.22870759289208"/>
    <x v="10"/>
    <s v="10"/>
  </r>
  <r>
    <x v="3"/>
    <x v="1"/>
    <x v="165"/>
    <n v="774.16556910569102"/>
    <x v="10"/>
    <s v="10"/>
  </r>
  <r>
    <x v="3"/>
    <x v="1"/>
    <x v="166"/>
    <n v="703.54435261707999"/>
    <x v="7"/>
    <s v="09"/>
  </r>
  <r>
    <x v="3"/>
    <x v="1"/>
    <x v="167"/>
    <n v="843.49288627451006"/>
    <x v="5"/>
    <s v="18"/>
  </r>
  <r>
    <x v="3"/>
    <x v="1"/>
    <x v="168"/>
    <n v="791.20486860304311"/>
    <x v="5"/>
    <s v="18"/>
  </r>
  <r>
    <x v="3"/>
    <x v="1"/>
    <x v="169"/>
    <n v="923.56515145051208"/>
    <x v="5"/>
    <s v="18"/>
  </r>
  <r>
    <x v="3"/>
    <x v="1"/>
    <x v="170"/>
    <n v="883.30774230330712"/>
    <x v="5"/>
    <s v="18"/>
  </r>
  <r>
    <x v="3"/>
    <x v="1"/>
    <x v="171"/>
    <n v="942.01617938552999"/>
    <x v="5"/>
    <s v="18"/>
  </r>
  <r>
    <x v="3"/>
    <x v="1"/>
    <x v="172"/>
    <n v="1068.80448357502"/>
    <x v="5"/>
    <s v="18"/>
  </r>
  <r>
    <x v="3"/>
    <x v="1"/>
    <x v="173"/>
    <n v="776.80889563106803"/>
    <x v="5"/>
    <s v="18"/>
  </r>
  <r>
    <x v="3"/>
    <x v="1"/>
    <x v="174"/>
    <n v="827.4399459041731"/>
    <x v="5"/>
    <s v="18"/>
  </r>
  <r>
    <x v="3"/>
    <x v="1"/>
    <x v="175"/>
    <n v="726.79842105263208"/>
    <x v="5"/>
    <s v="18"/>
  </r>
  <r>
    <x v="3"/>
    <x v="1"/>
    <x v="176"/>
    <n v="741.15356105892408"/>
    <x v="5"/>
    <s v="18"/>
  </r>
  <r>
    <x v="3"/>
    <x v="1"/>
    <x v="177"/>
    <n v="943.01857395533898"/>
    <x v="5"/>
    <s v="18"/>
  </r>
  <r>
    <x v="3"/>
    <x v="1"/>
    <x v="178"/>
    <n v="720.13034090909105"/>
    <x v="5"/>
    <s v="18"/>
  </r>
  <r>
    <x v="3"/>
    <x v="1"/>
    <x v="179"/>
    <n v="915.02719495698307"/>
    <x v="5"/>
    <s v="18"/>
  </r>
  <r>
    <x v="3"/>
    <x v="1"/>
    <x v="180"/>
    <n v="813.943335640138"/>
    <x v="5"/>
    <s v="18"/>
  </r>
  <r>
    <x v="3"/>
    <x v="1"/>
    <x v="181"/>
    <n v="820.38437168141604"/>
    <x v="9"/>
    <s v="05"/>
  </r>
  <r>
    <x v="3"/>
    <x v="1"/>
    <x v="182"/>
    <n v="777.58324647122708"/>
    <x v="9"/>
    <s v="05"/>
  </r>
  <r>
    <x v="3"/>
    <x v="1"/>
    <x v="183"/>
    <n v="777.04736132711207"/>
    <x v="9"/>
    <s v="05"/>
  </r>
  <r>
    <x v="3"/>
    <x v="1"/>
    <x v="184"/>
    <n v="700.34044585987306"/>
    <x v="9"/>
    <s v="05"/>
  </r>
  <r>
    <x v="3"/>
    <x v="1"/>
    <x v="185"/>
    <n v="776.11968783638304"/>
    <x v="12"/>
    <s v="14"/>
  </r>
  <r>
    <x v="3"/>
    <x v="1"/>
    <x v="186"/>
    <n v="703.49553149606299"/>
    <x v="7"/>
    <s v="09"/>
  </r>
  <r>
    <x v="3"/>
    <x v="1"/>
    <x v="187"/>
    <n v="783.39626464507205"/>
    <x v="7"/>
    <s v="09"/>
  </r>
  <r>
    <x v="3"/>
    <x v="1"/>
    <x v="188"/>
    <n v="792.94022720817895"/>
    <x v="7"/>
    <s v="09"/>
  </r>
  <r>
    <x v="3"/>
    <x v="1"/>
    <x v="189"/>
    <n v="764.68882731958809"/>
    <x v="7"/>
    <s v="09"/>
  </r>
  <r>
    <x v="3"/>
    <x v="1"/>
    <x v="190"/>
    <n v="685.60715336134513"/>
    <x v="7"/>
    <s v="09"/>
  </r>
  <r>
    <x v="3"/>
    <x v="1"/>
    <x v="191"/>
    <n v="721.67428093645503"/>
    <x v="7"/>
    <s v="09"/>
  </r>
  <r>
    <x v="3"/>
    <x v="1"/>
    <x v="192"/>
    <n v="908.9161553398061"/>
    <x v="7"/>
    <s v="09"/>
  </r>
  <r>
    <x v="3"/>
    <x v="1"/>
    <x v="193"/>
    <n v="759.2444278606971"/>
    <x v="7"/>
    <s v="09"/>
  </r>
  <r>
    <x v="3"/>
    <x v="1"/>
    <x v="194"/>
    <n v="775.13615541922309"/>
    <x v="7"/>
    <s v="09"/>
  </r>
  <r>
    <x v="3"/>
    <x v="1"/>
    <x v="195"/>
    <n v="736.23491691104607"/>
    <x v="7"/>
    <s v="09"/>
  </r>
  <r>
    <x v="3"/>
    <x v="1"/>
    <x v="196"/>
    <n v="751.01757575757608"/>
    <x v="7"/>
    <s v="09"/>
  </r>
  <r>
    <x v="3"/>
    <x v="1"/>
    <x v="197"/>
    <n v="808.11704081632706"/>
    <x v="7"/>
    <s v="09"/>
  </r>
  <r>
    <x v="3"/>
    <x v="1"/>
    <x v="198"/>
    <n v="884.47090831647301"/>
    <x v="9"/>
    <s v="05"/>
  </r>
  <r>
    <x v="3"/>
    <x v="1"/>
    <x v="199"/>
    <n v="757.41530852105802"/>
    <x v="9"/>
    <s v="05"/>
  </r>
  <r>
    <x v="3"/>
    <x v="1"/>
    <x v="200"/>
    <n v="781.47891891891913"/>
    <x v="9"/>
    <s v="05"/>
  </r>
  <r>
    <x v="3"/>
    <x v="1"/>
    <x v="201"/>
    <n v="1179.2322638436501"/>
    <x v="9"/>
    <s v="05"/>
  </r>
  <r>
    <x v="3"/>
    <x v="1"/>
    <x v="202"/>
    <n v="1161.1442757965699"/>
    <x v="11"/>
    <s v="11"/>
  </r>
  <r>
    <x v="3"/>
    <x v="1"/>
    <x v="203"/>
    <n v="1574.9259648103803"/>
    <x v="11"/>
    <s v="11"/>
  </r>
  <r>
    <x v="3"/>
    <x v="1"/>
    <x v="204"/>
    <n v="1125.4773976067399"/>
    <x v="11"/>
    <s v="11"/>
  </r>
  <r>
    <x v="3"/>
    <x v="1"/>
    <x v="205"/>
    <n v="892.47431707665908"/>
    <x v="11"/>
    <s v="11"/>
  </r>
  <r>
    <x v="3"/>
    <x v="1"/>
    <x v="206"/>
    <n v="1679.9585521111203"/>
    <x v="11"/>
    <s v="11"/>
  </r>
  <r>
    <x v="3"/>
    <x v="1"/>
    <x v="207"/>
    <n v="1189.1438085036602"/>
    <x v="11"/>
    <s v="11"/>
  </r>
  <r>
    <x v="3"/>
    <x v="1"/>
    <x v="208"/>
    <n v="1148.7921053127402"/>
    <x v="11"/>
    <s v="11"/>
  </r>
  <r>
    <x v="3"/>
    <x v="1"/>
    <x v="209"/>
    <n v="1270.2915366633401"/>
    <x v="11"/>
    <s v="11"/>
  </r>
  <r>
    <x v="3"/>
    <x v="1"/>
    <x v="210"/>
    <n v="914.44421517878504"/>
    <x v="11"/>
    <s v="11"/>
  </r>
  <r>
    <x v="3"/>
    <x v="1"/>
    <x v="211"/>
    <n v="1542.1815111378701"/>
    <x v="14"/>
    <s v="15"/>
  </r>
  <r>
    <x v="3"/>
    <x v="1"/>
    <x v="212"/>
    <n v="1029.1010860572203"/>
    <x v="14"/>
    <s v="15"/>
  </r>
  <r>
    <x v="3"/>
    <x v="1"/>
    <x v="213"/>
    <n v="1058.20464958159"/>
    <x v="14"/>
    <s v="15"/>
  </r>
  <r>
    <x v="3"/>
    <x v="1"/>
    <x v="214"/>
    <n v="935.0795973154361"/>
    <x v="14"/>
    <s v="15"/>
  </r>
  <r>
    <x v="3"/>
    <x v="1"/>
    <x v="215"/>
    <n v="976.55137987233513"/>
    <x v="14"/>
    <s v="15"/>
  </r>
  <r>
    <x v="3"/>
    <x v="1"/>
    <x v="216"/>
    <n v="1299.1057527571199"/>
    <x v="14"/>
    <s v="15"/>
  </r>
  <r>
    <x v="3"/>
    <x v="1"/>
    <x v="217"/>
    <n v="1164.6761158724703"/>
    <x v="14"/>
    <s v="15"/>
  </r>
  <r>
    <x v="3"/>
    <x v="1"/>
    <x v="218"/>
    <n v="897.50465878948614"/>
    <x v="14"/>
    <s v="15"/>
  </r>
  <r>
    <x v="3"/>
    <x v="1"/>
    <x v="219"/>
    <n v="1193.85070928394"/>
    <x v="14"/>
    <s v="15"/>
  </r>
  <r>
    <x v="3"/>
    <x v="1"/>
    <x v="220"/>
    <n v="860.85415668423605"/>
    <x v="15"/>
    <s v="02"/>
  </r>
  <r>
    <x v="3"/>
    <x v="1"/>
    <x v="221"/>
    <n v="900.46390171699204"/>
    <x v="14"/>
    <s v="15"/>
  </r>
  <r>
    <x v="3"/>
    <x v="1"/>
    <x v="222"/>
    <n v="871.66108851674608"/>
    <x v="14"/>
    <s v="15"/>
  </r>
  <r>
    <x v="3"/>
    <x v="1"/>
    <x v="223"/>
    <n v="936.98620961173003"/>
    <x v="14"/>
    <s v="15"/>
  </r>
  <r>
    <x v="3"/>
    <x v="1"/>
    <x v="224"/>
    <n v="1787.9730976431001"/>
    <x v="14"/>
    <s v="15"/>
  </r>
  <r>
    <x v="3"/>
    <x v="1"/>
    <x v="225"/>
    <n v="838.63846262341303"/>
    <x v="16"/>
    <s v="07"/>
  </r>
  <r>
    <x v="3"/>
    <x v="1"/>
    <x v="226"/>
    <n v="790.78640096618415"/>
    <x v="17"/>
    <s v="12"/>
  </r>
  <r>
    <x v="3"/>
    <x v="1"/>
    <x v="227"/>
    <n v="775.61244949494915"/>
    <x v="17"/>
    <s v="12"/>
  </r>
  <r>
    <x v="3"/>
    <x v="1"/>
    <x v="228"/>
    <n v="864.06498652291111"/>
    <x v="17"/>
    <s v="12"/>
  </r>
  <r>
    <x v="3"/>
    <x v="1"/>
    <x v="229"/>
    <n v="1180.2023864836301"/>
    <x v="17"/>
    <s v="12"/>
  </r>
  <r>
    <x v="3"/>
    <x v="1"/>
    <x v="230"/>
    <n v="790.90505694760805"/>
    <x v="17"/>
    <s v="12"/>
  </r>
  <r>
    <x v="3"/>
    <x v="1"/>
    <x v="231"/>
    <n v="750.72343065693406"/>
    <x v="17"/>
    <s v="12"/>
  </r>
  <r>
    <x v="3"/>
    <x v="1"/>
    <x v="232"/>
    <n v="828.50908321060399"/>
    <x v="17"/>
    <s v="12"/>
  </r>
  <r>
    <x v="3"/>
    <x v="1"/>
    <x v="233"/>
    <n v="820.13725995316202"/>
    <x v="17"/>
    <s v="12"/>
  </r>
  <r>
    <x v="3"/>
    <x v="1"/>
    <x v="234"/>
    <n v="735.47915540540498"/>
    <x v="17"/>
    <s v="12"/>
  </r>
  <r>
    <x v="3"/>
    <x v="1"/>
    <x v="235"/>
    <n v="707.41561604584501"/>
    <x v="17"/>
    <s v="12"/>
  </r>
  <r>
    <x v="3"/>
    <x v="1"/>
    <x v="236"/>
    <n v="918.63945578231301"/>
    <x v="17"/>
    <s v="12"/>
  </r>
  <r>
    <x v="3"/>
    <x v="1"/>
    <x v="237"/>
    <n v="791.78637142857099"/>
    <x v="17"/>
    <s v="12"/>
  </r>
  <r>
    <x v="3"/>
    <x v="1"/>
    <x v="238"/>
    <n v="890.54772040915702"/>
    <x v="17"/>
    <s v="12"/>
  </r>
  <r>
    <x v="3"/>
    <x v="1"/>
    <x v="239"/>
    <n v="942.28012639181509"/>
    <x v="17"/>
    <s v="12"/>
  </r>
  <r>
    <x v="3"/>
    <x v="1"/>
    <x v="240"/>
    <n v="837.37721689059504"/>
    <x v="16"/>
    <s v="07"/>
  </r>
  <r>
    <x v="3"/>
    <x v="1"/>
    <x v="241"/>
    <n v="872.38580745341596"/>
    <x v="16"/>
    <s v="07"/>
  </r>
  <r>
    <x v="3"/>
    <x v="1"/>
    <x v="242"/>
    <n v="898.75852300242104"/>
    <x v="16"/>
    <s v="07"/>
  </r>
  <r>
    <x v="3"/>
    <x v="1"/>
    <x v="243"/>
    <n v="877.36425672487007"/>
    <x v="16"/>
    <s v="07"/>
  </r>
  <r>
    <x v="3"/>
    <x v="1"/>
    <x v="244"/>
    <n v="1035.3450481197599"/>
    <x v="16"/>
    <s v="07"/>
  </r>
  <r>
    <x v="3"/>
    <x v="1"/>
    <x v="245"/>
    <n v="878.73233584905699"/>
    <x v="16"/>
    <s v="07"/>
  </r>
  <r>
    <x v="3"/>
    <x v="1"/>
    <x v="246"/>
    <n v="786.72918552036208"/>
    <x v="16"/>
    <s v="07"/>
  </r>
  <r>
    <x v="3"/>
    <x v="1"/>
    <x v="247"/>
    <n v="841.0364403669721"/>
    <x v="16"/>
    <s v="07"/>
  </r>
  <r>
    <x v="3"/>
    <x v="1"/>
    <x v="248"/>
    <n v="823.88608458390206"/>
    <x v="16"/>
    <s v="07"/>
  </r>
  <r>
    <x v="3"/>
    <x v="1"/>
    <x v="249"/>
    <n v="873.92880171184004"/>
    <x v="16"/>
    <s v="07"/>
  </r>
  <r>
    <x v="3"/>
    <x v="1"/>
    <x v="250"/>
    <n v="970.40128578865199"/>
    <x v="16"/>
    <s v="07"/>
  </r>
  <r>
    <x v="3"/>
    <x v="1"/>
    <x v="251"/>
    <n v="822.29244741873799"/>
    <x v="16"/>
    <s v="07"/>
  </r>
  <r>
    <x v="3"/>
    <x v="1"/>
    <x v="252"/>
    <n v="1016.34762199313"/>
    <x v="16"/>
    <s v="07"/>
  </r>
  <r>
    <x v="3"/>
    <x v="1"/>
    <x v="253"/>
    <n v="758.43804985337204"/>
    <x v="17"/>
    <s v="12"/>
  </r>
  <r>
    <x v="3"/>
    <x v="1"/>
    <x v="254"/>
    <n v="1038.7926525529301"/>
    <x v="15"/>
    <s v="02"/>
  </r>
  <r>
    <x v="3"/>
    <x v="1"/>
    <x v="255"/>
    <n v="799.06483827493298"/>
    <x v="15"/>
    <s v="02"/>
  </r>
  <r>
    <x v="3"/>
    <x v="1"/>
    <x v="256"/>
    <n v="970.53549107142908"/>
    <x v="15"/>
    <s v="02"/>
  </r>
  <r>
    <x v="3"/>
    <x v="1"/>
    <x v="257"/>
    <n v="752.83517543859602"/>
    <x v="15"/>
    <s v="02"/>
  </r>
  <r>
    <x v="3"/>
    <x v="1"/>
    <x v="258"/>
    <n v="1004.1255061141301"/>
    <x v="15"/>
    <s v="02"/>
  </r>
  <r>
    <x v="3"/>
    <x v="1"/>
    <x v="259"/>
    <n v="1605.6049981405699"/>
    <x v="15"/>
    <s v="02"/>
  </r>
  <r>
    <x v="3"/>
    <x v="1"/>
    <x v="260"/>
    <n v="854.86598726114596"/>
    <x v="15"/>
    <s v="02"/>
  </r>
  <r>
    <x v="3"/>
    <x v="1"/>
    <x v="261"/>
    <n v="884.67536685902701"/>
    <x v="15"/>
    <s v="02"/>
  </r>
  <r>
    <x v="3"/>
    <x v="1"/>
    <x v="262"/>
    <n v="792.10811944091506"/>
    <x v="15"/>
    <s v="02"/>
  </r>
  <r>
    <x v="3"/>
    <x v="1"/>
    <x v="263"/>
    <n v="859.12611398963702"/>
    <x v="15"/>
    <s v="02"/>
  </r>
  <r>
    <x v="3"/>
    <x v="1"/>
    <x v="264"/>
    <n v="759.66864506627405"/>
    <x v="15"/>
    <s v="02"/>
  </r>
  <r>
    <x v="3"/>
    <x v="1"/>
    <x v="265"/>
    <n v="803.06746944644101"/>
    <x v="15"/>
    <s v="02"/>
  </r>
  <r>
    <x v="3"/>
    <x v="1"/>
    <x v="266"/>
    <n v="852.74199294532593"/>
    <x v="15"/>
    <s v="02"/>
  </r>
  <r>
    <x v="3"/>
    <x v="1"/>
    <x v="267"/>
    <n v="1135.73425491439"/>
    <x v="11"/>
    <s v="11"/>
  </r>
  <r>
    <x v="3"/>
    <x v="1"/>
    <x v="268"/>
    <n v="889.81637201365209"/>
    <x v="12"/>
    <s v="14"/>
  </r>
  <r>
    <x v="3"/>
    <x v="1"/>
    <x v="269"/>
    <n v="897.40964932126712"/>
    <x v="12"/>
    <s v="14"/>
  </r>
  <r>
    <x v="3"/>
    <x v="1"/>
    <x v="270"/>
    <n v="999.87007393064596"/>
    <x v="12"/>
    <s v="14"/>
  </r>
  <r>
    <x v="3"/>
    <x v="1"/>
    <x v="271"/>
    <n v="932.56639148300303"/>
    <x v="12"/>
    <s v="14"/>
  </r>
  <r>
    <x v="3"/>
    <x v="1"/>
    <x v="272"/>
    <n v="853.76746310611406"/>
    <x v="12"/>
    <s v="14"/>
  </r>
  <r>
    <x v="3"/>
    <x v="1"/>
    <x v="273"/>
    <n v="954.48746666666716"/>
    <x v="12"/>
    <s v="14"/>
  </r>
  <r>
    <x v="3"/>
    <x v="1"/>
    <x v="274"/>
    <n v="841.7370792767731"/>
    <x v="12"/>
    <s v="14"/>
  </r>
  <r>
    <x v="3"/>
    <x v="1"/>
    <x v="275"/>
    <n v="901.60140554156203"/>
    <x v="12"/>
    <s v="14"/>
  </r>
  <r>
    <x v="3"/>
    <x v="1"/>
    <x v="276"/>
    <n v="893.06039511201607"/>
    <x v="12"/>
    <s v="14"/>
  </r>
  <r>
    <x v="3"/>
    <x v="1"/>
    <x v="277"/>
    <n v="974.92136599706009"/>
    <x v="12"/>
    <s v="14"/>
  </r>
  <r>
    <x v="4"/>
    <x v="1"/>
    <x v="48"/>
    <n v="768.90608719646809"/>
    <x v="3"/>
    <s v="01"/>
  </r>
  <r>
    <x v="4"/>
    <x v="1"/>
    <x v="24"/>
    <n v="856.43370963212612"/>
    <x v="3"/>
    <s v="01"/>
  </r>
  <r>
    <x v="4"/>
    <x v="1"/>
    <x v="49"/>
    <n v="965.38459417898105"/>
    <x v="3"/>
    <s v="01"/>
  </r>
  <r>
    <x v="4"/>
    <x v="1"/>
    <x v="50"/>
    <n v="959.97276099894304"/>
    <x v="3"/>
    <s v="01"/>
  </r>
  <r>
    <x v="4"/>
    <x v="1"/>
    <x v="51"/>
    <n v="950.1122357812161"/>
    <x v="3"/>
    <s v="01"/>
  </r>
  <r>
    <x v="4"/>
    <x v="1"/>
    <x v="52"/>
    <n v="1031.7426420010399"/>
    <x v="3"/>
    <s v="01"/>
  </r>
  <r>
    <x v="4"/>
    <x v="1"/>
    <x v="25"/>
    <n v="906.50166655287808"/>
    <x v="2"/>
    <s v="13"/>
  </r>
  <r>
    <x v="4"/>
    <x v="1"/>
    <x v="26"/>
    <n v="1173.5813856556899"/>
    <x v="2"/>
    <s v="13"/>
  </r>
  <r>
    <x v="4"/>
    <x v="1"/>
    <x v="27"/>
    <n v="1123.8582948247301"/>
    <x v="2"/>
    <s v="13"/>
  </r>
  <r>
    <x v="4"/>
    <x v="1"/>
    <x v="42"/>
    <n v="798.19265425089009"/>
    <x v="2"/>
    <s v="13"/>
  </r>
  <r>
    <x v="4"/>
    <x v="1"/>
    <x v="28"/>
    <n v="1307.1854485491299"/>
    <x v="2"/>
    <s v="13"/>
  </r>
  <r>
    <x v="4"/>
    <x v="1"/>
    <x v="29"/>
    <n v="862.68047303315211"/>
    <x v="2"/>
    <s v="13"/>
  </r>
  <r>
    <x v="4"/>
    <x v="1"/>
    <x v="22"/>
    <n v="866.41889028213211"/>
    <x v="2"/>
    <s v="13"/>
  </r>
  <r>
    <x v="4"/>
    <x v="1"/>
    <x v="30"/>
    <n v="977.53447823332397"/>
    <x v="2"/>
    <s v="13"/>
  </r>
  <r>
    <x v="4"/>
    <x v="1"/>
    <x v="31"/>
    <n v="993.76840610578608"/>
    <x v="2"/>
    <s v="13"/>
  </r>
  <r>
    <x v="4"/>
    <x v="1"/>
    <x v="32"/>
    <n v="1049.8440806073202"/>
    <x v="2"/>
    <s v="13"/>
  </r>
  <r>
    <x v="4"/>
    <x v="1"/>
    <x v="23"/>
    <n v="963.15388021082902"/>
    <x v="2"/>
    <s v="13"/>
  </r>
  <r>
    <x v="4"/>
    <x v="1"/>
    <x v="80"/>
    <n v="724.63163204747809"/>
    <x v="4"/>
    <s v="17"/>
  </r>
  <r>
    <x v="4"/>
    <x v="1"/>
    <x v="81"/>
    <n v="840.211977296182"/>
    <x v="4"/>
    <s v="17"/>
  </r>
  <r>
    <x v="4"/>
    <x v="1"/>
    <x v="82"/>
    <n v="778.30377171215912"/>
    <x v="4"/>
    <s v="17"/>
  </r>
  <r>
    <x v="4"/>
    <x v="1"/>
    <x v="45"/>
    <n v="802.76"/>
    <x v="4"/>
    <s v="17"/>
  </r>
  <r>
    <x v="4"/>
    <x v="1"/>
    <x v="84"/>
    <n v="814.50157294213511"/>
    <x v="4"/>
    <s v="17"/>
  </r>
  <r>
    <x v="4"/>
    <x v="1"/>
    <x v="85"/>
    <n v="793.04762981574504"/>
    <x v="4"/>
    <s v="17"/>
  </r>
  <r>
    <x v="4"/>
    <x v="1"/>
    <x v="33"/>
    <n v="741.73661460957214"/>
    <x v="3"/>
    <s v="01"/>
  </r>
  <r>
    <x v="4"/>
    <x v="1"/>
    <x v="35"/>
    <n v="780.25680533333298"/>
    <x v="1"/>
    <s v="03"/>
  </r>
  <r>
    <x v="4"/>
    <x v="1"/>
    <x v="36"/>
    <n v="845.26340023458908"/>
    <x v="2"/>
    <s v="13"/>
  </r>
  <r>
    <x v="4"/>
    <x v="1"/>
    <x v="37"/>
    <n v="728.10450000000003"/>
    <x v="2"/>
    <s v="13"/>
  </r>
  <r>
    <x v="4"/>
    <x v="1"/>
    <x v="38"/>
    <n v="735.95713137608709"/>
    <x v="2"/>
    <s v="13"/>
  </r>
  <r>
    <x v="4"/>
    <x v="1"/>
    <x v="39"/>
    <n v="708.3914040052241"/>
    <x v="2"/>
    <s v="13"/>
  </r>
  <r>
    <x v="4"/>
    <x v="1"/>
    <x v="40"/>
    <n v="799.57814293166405"/>
    <x v="2"/>
    <s v="13"/>
  </r>
  <r>
    <x v="4"/>
    <x v="1"/>
    <x v="41"/>
    <n v="745.23061184874598"/>
    <x v="2"/>
    <s v="13"/>
  </r>
  <r>
    <x v="4"/>
    <x v="1"/>
    <x v="43"/>
    <n v="854.77548631009199"/>
    <x v="2"/>
    <s v="13"/>
  </r>
  <r>
    <x v="4"/>
    <x v="1"/>
    <x v="46"/>
    <n v="796.52181936322302"/>
    <x v="5"/>
    <s v="18"/>
  </r>
  <r>
    <x v="4"/>
    <x v="1"/>
    <x v="47"/>
    <n v="773.34109907120705"/>
    <x v="5"/>
    <s v="18"/>
  </r>
  <r>
    <x v="4"/>
    <x v="1"/>
    <x v="53"/>
    <n v="757.06731285988508"/>
    <x v="6"/>
    <s v="04"/>
  </r>
  <r>
    <x v="4"/>
    <x v="1"/>
    <x v="54"/>
    <n v="736.06588235294112"/>
    <x v="6"/>
    <s v="04"/>
  </r>
  <r>
    <x v="4"/>
    <x v="1"/>
    <x v="55"/>
    <n v="978.40299487179504"/>
    <x v="6"/>
    <s v="04"/>
  </r>
  <r>
    <x v="4"/>
    <x v="1"/>
    <x v="57"/>
    <n v="845.46547215496412"/>
    <x v="7"/>
    <s v="09"/>
  </r>
  <r>
    <x v="4"/>
    <x v="1"/>
    <x v="58"/>
    <n v="900.55992258972606"/>
    <x v="4"/>
    <s v="17"/>
  </r>
  <r>
    <x v="4"/>
    <x v="1"/>
    <x v="59"/>
    <n v="743.64987012987001"/>
    <x v="4"/>
    <s v="17"/>
  </r>
  <r>
    <x v="4"/>
    <x v="1"/>
    <x v="83"/>
    <n v="788.13632754342404"/>
    <x v="4"/>
    <s v="17"/>
  </r>
  <r>
    <x v="4"/>
    <x v="1"/>
    <x v="60"/>
    <n v="909.30634056299004"/>
    <x v="4"/>
    <s v="17"/>
  </r>
  <r>
    <x v="4"/>
    <x v="1"/>
    <x v="61"/>
    <n v="973.65870159453311"/>
    <x v="4"/>
    <s v="17"/>
  </r>
  <r>
    <x v="4"/>
    <x v="1"/>
    <x v="62"/>
    <n v="785.9282151589241"/>
    <x v="4"/>
    <s v="17"/>
  </r>
  <r>
    <x v="4"/>
    <x v="1"/>
    <x v="63"/>
    <n v="968.27218291512406"/>
    <x v="4"/>
    <s v="17"/>
  </r>
  <r>
    <x v="4"/>
    <x v="1"/>
    <x v="64"/>
    <n v="762.36635276532104"/>
    <x v="5"/>
    <s v="18"/>
  </r>
  <r>
    <x v="4"/>
    <x v="1"/>
    <x v="65"/>
    <n v="812.45087948976209"/>
    <x v="5"/>
    <s v="18"/>
  </r>
  <r>
    <x v="4"/>
    <x v="1"/>
    <x v="66"/>
    <n v="733.22085543199307"/>
    <x v="5"/>
    <s v="18"/>
  </r>
  <r>
    <x v="4"/>
    <x v="1"/>
    <x v="67"/>
    <n v="751.36504464285701"/>
    <x v="5"/>
    <s v="18"/>
  </r>
  <r>
    <x v="4"/>
    <x v="1"/>
    <x v="68"/>
    <n v="844.90320046893305"/>
    <x v="5"/>
    <s v="18"/>
  </r>
  <r>
    <x v="4"/>
    <x v="1"/>
    <x v="69"/>
    <n v="712.12050161812306"/>
    <x v="5"/>
    <s v="18"/>
  </r>
  <r>
    <x v="4"/>
    <x v="1"/>
    <x v="70"/>
    <n v="856.52544217687102"/>
    <x v="5"/>
    <s v="18"/>
  </r>
  <r>
    <x v="4"/>
    <x v="1"/>
    <x v="71"/>
    <n v="787.05139500734208"/>
    <x v="5"/>
    <s v="18"/>
  </r>
  <r>
    <x v="4"/>
    <x v="1"/>
    <x v="72"/>
    <n v="745.68791878172601"/>
    <x v="6"/>
    <s v="04"/>
  </r>
  <r>
    <x v="4"/>
    <x v="1"/>
    <x v="73"/>
    <n v="892.47095505618006"/>
    <x v="6"/>
    <s v="04"/>
  </r>
  <r>
    <x v="4"/>
    <x v="1"/>
    <x v="74"/>
    <n v="789.29688888888904"/>
    <x v="6"/>
    <s v="04"/>
  </r>
  <r>
    <x v="4"/>
    <x v="1"/>
    <x v="75"/>
    <n v="825.74162870159512"/>
    <x v="6"/>
    <s v="04"/>
  </r>
  <r>
    <x v="4"/>
    <x v="1"/>
    <x v="76"/>
    <n v="832.32127042347406"/>
    <x v="6"/>
    <s v="04"/>
  </r>
  <r>
    <x v="4"/>
    <x v="1"/>
    <x v="77"/>
    <n v="784.31046424090312"/>
    <x v="6"/>
    <s v="04"/>
  </r>
  <r>
    <x v="4"/>
    <x v="1"/>
    <x v="56"/>
    <n v="795.06368283093104"/>
    <x v="6"/>
    <s v="04"/>
  </r>
  <r>
    <x v="4"/>
    <x v="1"/>
    <x v="78"/>
    <n v="756.17929113924106"/>
    <x v="6"/>
    <s v="04"/>
  </r>
  <r>
    <x v="4"/>
    <x v="1"/>
    <x v="79"/>
    <n v="743.07694915254206"/>
    <x v="6"/>
    <s v="04"/>
  </r>
  <r>
    <x v="4"/>
    <x v="1"/>
    <x v="0"/>
    <n v="797.29253996447596"/>
    <x v="0"/>
    <s v="16"/>
  </r>
  <r>
    <x v="4"/>
    <x v="1"/>
    <x v="1"/>
    <n v="833.35303532008811"/>
    <x v="0"/>
    <s v="16"/>
  </r>
  <r>
    <x v="4"/>
    <x v="1"/>
    <x v="2"/>
    <n v="782.53256377550997"/>
    <x v="0"/>
    <s v="16"/>
  </r>
  <r>
    <x v="4"/>
    <x v="1"/>
    <x v="3"/>
    <n v="800.86396092362304"/>
    <x v="0"/>
    <s v="16"/>
  </r>
  <r>
    <x v="4"/>
    <x v="1"/>
    <x v="4"/>
    <n v="738.21691387559804"/>
    <x v="0"/>
    <s v="16"/>
  </r>
  <r>
    <x v="4"/>
    <x v="1"/>
    <x v="5"/>
    <n v="793.50220756376405"/>
    <x v="0"/>
    <s v="16"/>
  </r>
  <r>
    <x v="4"/>
    <x v="1"/>
    <x v="6"/>
    <n v="789.51696397941714"/>
    <x v="0"/>
    <s v="16"/>
  </r>
  <r>
    <x v="4"/>
    <x v="1"/>
    <x v="7"/>
    <n v="853.94719258295413"/>
    <x v="0"/>
    <s v="16"/>
  </r>
  <r>
    <x v="4"/>
    <x v="1"/>
    <x v="8"/>
    <n v="949.59034308656203"/>
    <x v="0"/>
    <s v="16"/>
  </r>
  <r>
    <x v="4"/>
    <x v="1"/>
    <x v="9"/>
    <n v="1013.2953992987899"/>
    <x v="0"/>
    <s v="16"/>
  </r>
  <r>
    <x v="4"/>
    <x v="1"/>
    <x v="10"/>
    <n v="778.94993221870811"/>
    <x v="1"/>
    <s v="03"/>
  </r>
  <r>
    <x v="4"/>
    <x v="1"/>
    <x v="11"/>
    <n v="815.32338404710504"/>
    <x v="1"/>
    <s v="03"/>
  </r>
  <r>
    <x v="4"/>
    <x v="1"/>
    <x v="12"/>
    <n v="985.71193946243397"/>
    <x v="1"/>
    <s v="03"/>
  </r>
  <r>
    <x v="4"/>
    <x v="1"/>
    <x v="13"/>
    <n v="805.78460352800107"/>
    <x v="1"/>
    <s v="03"/>
  </r>
  <r>
    <x v="4"/>
    <x v="1"/>
    <x v="14"/>
    <n v="846.26086624203799"/>
    <x v="1"/>
    <s v="03"/>
  </r>
  <r>
    <x v="4"/>
    <x v="1"/>
    <x v="15"/>
    <n v="798.53777289734808"/>
    <x v="1"/>
    <s v="03"/>
  </r>
  <r>
    <x v="4"/>
    <x v="1"/>
    <x v="34"/>
    <n v="753.26808749298903"/>
    <x v="1"/>
    <s v="03"/>
  </r>
  <r>
    <x v="4"/>
    <x v="1"/>
    <x v="16"/>
    <n v="741.19237050441109"/>
    <x v="1"/>
    <s v="03"/>
  </r>
  <r>
    <x v="4"/>
    <x v="1"/>
    <x v="17"/>
    <n v="843.698806797462"/>
    <x v="1"/>
    <s v="03"/>
  </r>
  <r>
    <x v="4"/>
    <x v="1"/>
    <x v="18"/>
    <n v="752.05788510101002"/>
    <x v="1"/>
    <s v="03"/>
  </r>
  <r>
    <x v="4"/>
    <x v="1"/>
    <x v="19"/>
    <n v="902.05677922077905"/>
    <x v="1"/>
    <s v="03"/>
  </r>
  <r>
    <x v="4"/>
    <x v="1"/>
    <x v="20"/>
    <n v="944.15391827555004"/>
    <x v="1"/>
    <s v="03"/>
  </r>
  <r>
    <x v="4"/>
    <x v="1"/>
    <x v="21"/>
    <n v="753.23983071553209"/>
    <x v="1"/>
    <s v="03"/>
  </r>
  <r>
    <x v="4"/>
    <x v="1"/>
    <x v="44"/>
    <n v="734.19366863905304"/>
    <x v="4"/>
    <s v="17"/>
  </r>
  <r>
    <x v="4"/>
    <x v="1"/>
    <x v="86"/>
    <n v="875.19602030602005"/>
    <x v="8"/>
    <s v="08"/>
  </r>
  <r>
    <x v="4"/>
    <x v="1"/>
    <x v="87"/>
    <n v="821.9716896551721"/>
    <x v="8"/>
    <s v="08"/>
  </r>
  <r>
    <x v="4"/>
    <x v="1"/>
    <x v="88"/>
    <n v="796.08049284578703"/>
    <x v="8"/>
    <s v="08"/>
  </r>
  <r>
    <x v="4"/>
    <x v="1"/>
    <x v="89"/>
    <n v="771.39747887323904"/>
    <x v="8"/>
    <s v="08"/>
  </r>
  <r>
    <x v="4"/>
    <x v="1"/>
    <x v="90"/>
    <n v="1068.7424022662901"/>
    <x v="8"/>
    <s v="08"/>
  </r>
  <r>
    <x v="4"/>
    <x v="1"/>
    <x v="91"/>
    <n v="929.979557428872"/>
    <x v="8"/>
    <s v="08"/>
  </r>
  <r>
    <x v="4"/>
    <x v="1"/>
    <x v="92"/>
    <n v="866.90677995491603"/>
    <x v="8"/>
    <s v="08"/>
  </r>
  <r>
    <x v="4"/>
    <x v="1"/>
    <x v="93"/>
    <n v="946.77159974320114"/>
    <x v="8"/>
    <s v="08"/>
  </r>
  <r>
    <x v="4"/>
    <x v="1"/>
    <x v="94"/>
    <n v="750.839260504202"/>
    <x v="8"/>
    <s v="08"/>
  </r>
  <r>
    <x v="4"/>
    <x v="1"/>
    <x v="95"/>
    <n v="884.69654897015607"/>
    <x v="8"/>
    <s v="08"/>
  </r>
  <r>
    <x v="4"/>
    <x v="1"/>
    <x v="96"/>
    <n v="939.32120819748513"/>
    <x v="8"/>
    <s v="08"/>
  </r>
  <r>
    <x v="4"/>
    <x v="1"/>
    <x v="97"/>
    <n v="844.19947971781312"/>
    <x v="8"/>
    <s v="08"/>
  </r>
  <r>
    <x v="4"/>
    <x v="1"/>
    <x v="98"/>
    <n v="876.40221691678005"/>
    <x v="8"/>
    <s v="08"/>
  </r>
  <r>
    <x v="4"/>
    <x v="1"/>
    <x v="99"/>
    <n v="846.48663464035303"/>
    <x v="8"/>
    <s v="08"/>
  </r>
  <r>
    <x v="4"/>
    <x v="1"/>
    <x v="100"/>
    <n v="921.99314508276507"/>
    <x v="8"/>
    <s v="08"/>
  </r>
  <r>
    <x v="4"/>
    <x v="1"/>
    <x v="101"/>
    <n v="858.80990651085108"/>
    <x v="8"/>
    <s v="08"/>
  </r>
  <r>
    <x v="4"/>
    <x v="1"/>
    <x v="105"/>
    <n v="877.01217278656304"/>
    <x v="10"/>
    <s v="10"/>
  </r>
  <r>
    <x v="4"/>
    <x v="1"/>
    <x v="106"/>
    <n v="826.07493371757903"/>
    <x v="10"/>
    <s v="10"/>
  </r>
  <r>
    <x v="4"/>
    <x v="1"/>
    <x v="107"/>
    <n v="898.34879246632499"/>
    <x v="10"/>
    <s v="10"/>
  </r>
  <r>
    <x v="4"/>
    <x v="1"/>
    <x v="108"/>
    <n v="811.64341599190311"/>
    <x v="10"/>
    <s v="10"/>
  </r>
  <r>
    <x v="4"/>
    <x v="1"/>
    <x v="109"/>
    <n v="923.61870448772197"/>
    <x v="10"/>
    <s v="10"/>
  </r>
  <r>
    <x v="4"/>
    <x v="1"/>
    <x v="110"/>
    <n v="839.03079378068708"/>
    <x v="10"/>
    <s v="10"/>
  </r>
  <r>
    <x v="4"/>
    <x v="1"/>
    <x v="111"/>
    <n v="1076.28564609053"/>
    <x v="11"/>
    <s v="11"/>
  </r>
  <r>
    <x v="4"/>
    <x v="1"/>
    <x v="112"/>
    <n v="894.44990463215311"/>
    <x v="11"/>
    <s v="11"/>
  </r>
  <r>
    <x v="4"/>
    <x v="1"/>
    <x v="113"/>
    <n v="865.97906040268504"/>
    <x v="11"/>
    <s v="11"/>
  </r>
  <r>
    <x v="4"/>
    <x v="1"/>
    <x v="114"/>
    <n v="832.09602509179899"/>
    <x v="11"/>
    <s v="11"/>
  </r>
  <r>
    <x v="4"/>
    <x v="1"/>
    <x v="115"/>
    <n v="858.56026315789506"/>
    <x v="11"/>
    <s v="11"/>
  </r>
  <r>
    <x v="4"/>
    <x v="1"/>
    <x v="116"/>
    <n v="953.55391026946302"/>
    <x v="11"/>
    <s v="11"/>
  </r>
  <r>
    <x v="4"/>
    <x v="1"/>
    <x v="127"/>
    <n v="936.448482284948"/>
    <x v="3"/>
    <s v="01"/>
  </r>
  <r>
    <x v="4"/>
    <x v="1"/>
    <x v="128"/>
    <n v="969.14502001740607"/>
    <x v="3"/>
    <s v="01"/>
  </r>
  <r>
    <x v="4"/>
    <x v="1"/>
    <x v="129"/>
    <n v="945.37618394914614"/>
    <x v="3"/>
    <s v="01"/>
  </r>
  <r>
    <x v="4"/>
    <x v="1"/>
    <x v="130"/>
    <n v="1122.4196821071801"/>
    <x v="3"/>
    <s v="01"/>
  </r>
  <r>
    <x v="4"/>
    <x v="1"/>
    <x v="131"/>
    <n v="1044.0887937422799"/>
    <x v="3"/>
    <s v="01"/>
  </r>
  <r>
    <x v="4"/>
    <x v="1"/>
    <x v="132"/>
    <n v="993.8403515489041"/>
    <x v="3"/>
    <s v="01"/>
  </r>
  <r>
    <x v="4"/>
    <x v="1"/>
    <x v="134"/>
    <n v="801.90097701149409"/>
    <x v="3"/>
    <s v="01"/>
  </r>
  <r>
    <x v="4"/>
    <x v="1"/>
    <x v="135"/>
    <n v="935.82561364553908"/>
    <x v="3"/>
    <s v="01"/>
  </r>
  <r>
    <x v="4"/>
    <x v="1"/>
    <x v="136"/>
    <n v="930.25955173269404"/>
    <x v="3"/>
    <s v="01"/>
  </r>
  <r>
    <x v="4"/>
    <x v="1"/>
    <x v="137"/>
    <n v="932.76378277153606"/>
    <x v="3"/>
    <s v="01"/>
  </r>
  <r>
    <x v="4"/>
    <x v="1"/>
    <x v="138"/>
    <n v="875.06262976770915"/>
    <x v="3"/>
    <s v="01"/>
  </r>
  <r>
    <x v="4"/>
    <x v="1"/>
    <x v="133"/>
    <n v="954.06076765608998"/>
    <x v="3"/>
    <s v="01"/>
  </r>
  <r>
    <x v="4"/>
    <x v="1"/>
    <x v="152"/>
    <n v="768.66205717837204"/>
    <x v="13"/>
    <s v="06"/>
  </r>
  <r>
    <x v="4"/>
    <x v="1"/>
    <x v="139"/>
    <n v="966.70122115237712"/>
    <x v="13"/>
    <s v="06"/>
  </r>
  <r>
    <x v="4"/>
    <x v="1"/>
    <x v="140"/>
    <n v="1052.6586464684001"/>
    <x v="13"/>
    <s v="06"/>
  </r>
  <r>
    <x v="4"/>
    <x v="1"/>
    <x v="141"/>
    <n v="906.0479905715971"/>
    <x v="13"/>
    <s v="06"/>
  </r>
  <r>
    <x v="4"/>
    <x v="1"/>
    <x v="142"/>
    <n v="1065.7156129428299"/>
    <x v="13"/>
    <s v="06"/>
  </r>
  <r>
    <x v="4"/>
    <x v="1"/>
    <x v="153"/>
    <n v="725.39504892367893"/>
    <x v="13"/>
    <s v="06"/>
  </r>
  <r>
    <x v="4"/>
    <x v="1"/>
    <x v="154"/>
    <n v="878.11796221322504"/>
    <x v="13"/>
    <s v="06"/>
  </r>
  <r>
    <x v="4"/>
    <x v="1"/>
    <x v="143"/>
    <n v="831.87265306122401"/>
    <x v="13"/>
    <s v="06"/>
  </r>
  <r>
    <x v="4"/>
    <x v="1"/>
    <x v="155"/>
    <n v="802.73657446808511"/>
    <x v="13"/>
    <s v="06"/>
  </r>
  <r>
    <x v="4"/>
    <x v="1"/>
    <x v="144"/>
    <n v="833.65713808927796"/>
    <x v="13"/>
    <s v="06"/>
  </r>
  <r>
    <x v="4"/>
    <x v="1"/>
    <x v="156"/>
    <n v="767.83637645782505"/>
    <x v="13"/>
    <s v="06"/>
  </r>
  <r>
    <x v="4"/>
    <x v="1"/>
    <x v="157"/>
    <n v="829.55573800738"/>
    <x v="13"/>
    <s v="06"/>
  </r>
  <r>
    <x v="4"/>
    <x v="1"/>
    <x v="145"/>
    <n v="816.362268346924"/>
    <x v="13"/>
    <s v="06"/>
  </r>
  <r>
    <x v="4"/>
    <x v="1"/>
    <x v="158"/>
    <n v="817.51483778626005"/>
    <x v="13"/>
    <s v="06"/>
  </r>
  <r>
    <x v="4"/>
    <x v="1"/>
    <x v="146"/>
    <n v="828.06069832402204"/>
    <x v="13"/>
    <s v="06"/>
  </r>
  <r>
    <x v="4"/>
    <x v="1"/>
    <x v="159"/>
    <n v="731.58710151380205"/>
    <x v="13"/>
    <s v="06"/>
  </r>
  <r>
    <x v="4"/>
    <x v="1"/>
    <x v="160"/>
    <n v="879.32105496453903"/>
    <x v="13"/>
    <s v="06"/>
  </r>
  <r>
    <x v="4"/>
    <x v="1"/>
    <x v="170"/>
    <n v="881.12991120976699"/>
    <x v="5"/>
    <s v="18"/>
  </r>
  <r>
    <x v="4"/>
    <x v="1"/>
    <x v="161"/>
    <n v="801.19880612244901"/>
    <x v="10"/>
    <s v="10"/>
  </r>
  <r>
    <x v="4"/>
    <x v="1"/>
    <x v="162"/>
    <n v="805.61509208103098"/>
    <x v="10"/>
    <s v="10"/>
  </r>
  <r>
    <x v="4"/>
    <x v="1"/>
    <x v="147"/>
    <n v="917.75997255888399"/>
    <x v="10"/>
    <s v="10"/>
  </r>
  <r>
    <x v="4"/>
    <x v="1"/>
    <x v="163"/>
    <n v="918.74955990219996"/>
    <x v="10"/>
    <s v="10"/>
  </r>
  <r>
    <x v="4"/>
    <x v="1"/>
    <x v="164"/>
    <n v="802.47188679245301"/>
    <x v="10"/>
    <s v="10"/>
  </r>
  <r>
    <x v="4"/>
    <x v="1"/>
    <x v="148"/>
    <n v="1002.4942169966001"/>
    <x v="10"/>
    <s v="10"/>
  </r>
  <r>
    <x v="4"/>
    <x v="1"/>
    <x v="149"/>
    <n v="1178.6857603544199"/>
    <x v="10"/>
    <s v="10"/>
  </r>
  <r>
    <x v="4"/>
    <x v="1"/>
    <x v="165"/>
    <n v="800.08978571428599"/>
    <x v="10"/>
    <s v="10"/>
  </r>
  <r>
    <x v="4"/>
    <x v="1"/>
    <x v="150"/>
    <n v="905.33181826450812"/>
    <x v="10"/>
    <s v="10"/>
  </r>
  <r>
    <x v="4"/>
    <x v="1"/>
    <x v="151"/>
    <n v="937.93928447903204"/>
    <x v="10"/>
    <s v="10"/>
  </r>
  <r>
    <x v="4"/>
    <x v="1"/>
    <x v="166"/>
    <n v="716.94874835309599"/>
    <x v="7"/>
    <s v="09"/>
  </r>
  <r>
    <x v="4"/>
    <x v="1"/>
    <x v="167"/>
    <n v="873.64248131539603"/>
    <x v="5"/>
    <s v="18"/>
  </r>
  <r>
    <x v="4"/>
    <x v="1"/>
    <x v="168"/>
    <n v="772.01515457413211"/>
    <x v="5"/>
    <s v="18"/>
  </r>
  <r>
    <x v="4"/>
    <x v="1"/>
    <x v="169"/>
    <n v="938.23661662558811"/>
    <x v="5"/>
    <s v="18"/>
  </r>
  <r>
    <x v="4"/>
    <x v="1"/>
    <x v="171"/>
    <n v="934.06189814814809"/>
    <x v="5"/>
    <s v="18"/>
  </r>
  <r>
    <x v="4"/>
    <x v="1"/>
    <x v="172"/>
    <n v="1057.3714884001199"/>
    <x v="5"/>
    <s v="18"/>
  </r>
  <r>
    <x v="4"/>
    <x v="1"/>
    <x v="173"/>
    <n v="787.63286227544904"/>
    <x v="5"/>
    <s v="18"/>
  </r>
  <r>
    <x v="4"/>
    <x v="1"/>
    <x v="174"/>
    <n v="826.46194847020899"/>
    <x v="5"/>
    <s v="18"/>
  </r>
  <r>
    <x v="4"/>
    <x v="1"/>
    <x v="175"/>
    <n v="743.941514856308"/>
    <x v="5"/>
    <s v="18"/>
  </r>
  <r>
    <x v="4"/>
    <x v="1"/>
    <x v="176"/>
    <n v="743.58254545454497"/>
    <x v="5"/>
    <s v="18"/>
  </r>
  <r>
    <x v="4"/>
    <x v="1"/>
    <x v="177"/>
    <n v="933.00998893315602"/>
    <x v="5"/>
    <s v="18"/>
  </r>
  <r>
    <x v="4"/>
    <x v="1"/>
    <x v="178"/>
    <n v="731.34038167938911"/>
    <x v="5"/>
    <s v="18"/>
  </r>
  <r>
    <x v="4"/>
    <x v="1"/>
    <x v="179"/>
    <n v="924.81688038533605"/>
    <x v="5"/>
    <s v="18"/>
  </r>
  <r>
    <x v="4"/>
    <x v="1"/>
    <x v="180"/>
    <n v="811.264128187457"/>
    <x v="5"/>
    <s v="18"/>
  </r>
  <r>
    <x v="4"/>
    <x v="1"/>
    <x v="198"/>
    <n v="886.66058841810809"/>
    <x v="9"/>
    <s v="05"/>
  </r>
  <r>
    <x v="4"/>
    <x v="1"/>
    <x v="199"/>
    <n v="781.90699906803411"/>
    <x v="9"/>
    <s v="05"/>
  </r>
  <r>
    <x v="4"/>
    <x v="1"/>
    <x v="181"/>
    <n v="819.17847826087007"/>
    <x v="9"/>
    <s v="05"/>
  </r>
  <r>
    <x v="4"/>
    <x v="1"/>
    <x v="200"/>
    <n v="784.84391203703706"/>
    <x v="9"/>
    <s v="05"/>
  </r>
  <r>
    <x v="4"/>
    <x v="1"/>
    <x v="182"/>
    <n v="803.05057239057203"/>
    <x v="9"/>
    <s v="05"/>
  </r>
  <r>
    <x v="4"/>
    <x v="1"/>
    <x v="201"/>
    <n v="1141.4798945783102"/>
    <x v="9"/>
    <s v="05"/>
  </r>
  <r>
    <x v="4"/>
    <x v="1"/>
    <x v="183"/>
    <n v="783.80689162561612"/>
    <x v="9"/>
    <s v="05"/>
  </r>
  <r>
    <x v="4"/>
    <x v="1"/>
    <x v="184"/>
    <n v="709.4482183908051"/>
    <x v="9"/>
    <s v="05"/>
  </r>
  <r>
    <x v="4"/>
    <x v="1"/>
    <x v="117"/>
    <n v="1016.2899529544601"/>
    <x v="12"/>
    <s v="14"/>
  </r>
  <r>
    <x v="4"/>
    <x v="1"/>
    <x v="118"/>
    <n v="979.34367185506505"/>
    <x v="12"/>
    <s v="14"/>
  </r>
  <r>
    <x v="4"/>
    <x v="1"/>
    <x v="119"/>
    <n v="1144.6228066037702"/>
    <x v="12"/>
    <s v="14"/>
  </r>
  <r>
    <x v="4"/>
    <x v="1"/>
    <x v="120"/>
    <n v="1093.77009879254"/>
    <x v="12"/>
    <s v="14"/>
  </r>
  <r>
    <x v="4"/>
    <x v="1"/>
    <x v="121"/>
    <n v="798.91583207261704"/>
    <x v="12"/>
    <s v="14"/>
  </r>
  <r>
    <x v="4"/>
    <x v="1"/>
    <x v="185"/>
    <n v="789.09565789473697"/>
    <x v="12"/>
    <s v="14"/>
  </r>
  <r>
    <x v="4"/>
    <x v="1"/>
    <x v="122"/>
    <n v="778.76467236467204"/>
    <x v="12"/>
    <s v="14"/>
  </r>
  <r>
    <x v="4"/>
    <x v="1"/>
    <x v="123"/>
    <n v="924.250827645051"/>
    <x v="12"/>
    <s v="14"/>
  </r>
  <r>
    <x v="4"/>
    <x v="1"/>
    <x v="124"/>
    <n v="989.26827518203913"/>
    <x v="12"/>
    <s v="14"/>
  </r>
  <r>
    <x v="4"/>
    <x v="1"/>
    <x v="125"/>
    <n v="764.89281927710806"/>
    <x v="12"/>
    <s v="14"/>
  </r>
  <r>
    <x v="4"/>
    <x v="1"/>
    <x v="126"/>
    <n v="891.07122826195007"/>
    <x v="12"/>
    <s v="14"/>
  </r>
  <r>
    <x v="4"/>
    <x v="1"/>
    <x v="102"/>
    <n v="730.92497321428596"/>
    <x v="9"/>
    <s v="05"/>
  </r>
  <r>
    <x v="4"/>
    <x v="1"/>
    <x v="103"/>
    <n v="875.49492357805104"/>
    <x v="9"/>
    <s v="05"/>
  </r>
  <r>
    <x v="4"/>
    <x v="1"/>
    <x v="104"/>
    <n v="815.10233447099006"/>
    <x v="9"/>
    <s v="05"/>
  </r>
  <r>
    <x v="4"/>
    <x v="1"/>
    <x v="189"/>
    <n v="787.56547368421104"/>
    <x v="7"/>
    <s v="09"/>
  </r>
  <r>
    <x v="4"/>
    <x v="1"/>
    <x v="190"/>
    <n v="712.73583072100303"/>
    <x v="7"/>
    <s v="09"/>
  </r>
  <r>
    <x v="4"/>
    <x v="1"/>
    <x v="191"/>
    <n v="750.31502057613204"/>
    <x v="7"/>
    <s v="09"/>
  </r>
  <r>
    <x v="4"/>
    <x v="1"/>
    <x v="186"/>
    <n v="716.65160000000003"/>
    <x v="7"/>
    <s v="09"/>
  </r>
  <r>
    <x v="4"/>
    <x v="1"/>
    <x v="187"/>
    <n v="797.07839223839198"/>
    <x v="7"/>
    <s v="09"/>
  </r>
  <r>
    <x v="4"/>
    <x v="1"/>
    <x v="192"/>
    <n v="926.2030272290441"/>
    <x v="7"/>
    <s v="09"/>
  </r>
  <r>
    <x v="4"/>
    <x v="1"/>
    <x v="193"/>
    <n v="728.28133720930202"/>
    <x v="7"/>
    <s v="09"/>
  </r>
  <r>
    <x v="4"/>
    <x v="1"/>
    <x v="194"/>
    <n v="793.98327083333299"/>
    <x v="7"/>
    <s v="09"/>
  </r>
  <r>
    <x v="4"/>
    <x v="1"/>
    <x v="195"/>
    <n v="747.33811229428807"/>
    <x v="7"/>
    <s v="09"/>
  </r>
  <r>
    <x v="4"/>
    <x v="1"/>
    <x v="196"/>
    <n v="766.28390982503402"/>
    <x v="7"/>
    <s v="09"/>
  </r>
  <r>
    <x v="4"/>
    <x v="1"/>
    <x v="188"/>
    <n v="807.53536091060505"/>
    <x v="7"/>
    <s v="09"/>
  </r>
  <r>
    <x v="4"/>
    <x v="1"/>
    <x v="197"/>
    <n v="798.74143776823996"/>
    <x v="7"/>
    <s v="09"/>
  </r>
  <r>
    <x v="4"/>
    <x v="1"/>
    <x v="202"/>
    <n v="1157.2228382067601"/>
    <x v="11"/>
    <s v="11"/>
  </r>
  <r>
    <x v="4"/>
    <x v="1"/>
    <x v="203"/>
    <n v="1560.57481254559"/>
    <x v="11"/>
    <s v="11"/>
  </r>
  <r>
    <x v="4"/>
    <x v="1"/>
    <x v="204"/>
    <n v="1128.30363033403"/>
    <x v="11"/>
    <s v="11"/>
  </r>
  <r>
    <x v="4"/>
    <x v="1"/>
    <x v="205"/>
    <n v="896.51342815884504"/>
    <x v="11"/>
    <s v="11"/>
  </r>
  <r>
    <x v="4"/>
    <x v="1"/>
    <x v="206"/>
    <n v="1673.9069327762102"/>
    <x v="11"/>
    <s v="11"/>
  </r>
  <r>
    <x v="4"/>
    <x v="1"/>
    <x v="207"/>
    <n v="1187.9119627011901"/>
    <x v="11"/>
    <s v="11"/>
  </r>
  <r>
    <x v="4"/>
    <x v="1"/>
    <x v="208"/>
    <n v="1113.1345610910801"/>
    <x v="11"/>
    <s v="11"/>
  </r>
  <r>
    <x v="4"/>
    <x v="1"/>
    <x v="209"/>
    <n v="1289.36849570149"/>
    <x v="11"/>
    <s v="11"/>
  </r>
  <r>
    <x v="4"/>
    <x v="1"/>
    <x v="210"/>
    <n v="915.73897269076303"/>
    <x v="11"/>
    <s v="11"/>
  </r>
  <r>
    <x v="4"/>
    <x v="1"/>
    <x v="211"/>
    <n v="1439.55539260617"/>
    <x v="14"/>
    <s v="15"/>
  </r>
  <r>
    <x v="4"/>
    <x v="1"/>
    <x v="212"/>
    <n v="1025.3029576152801"/>
    <x v="14"/>
    <s v="15"/>
  </r>
  <r>
    <x v="4"/>
    <x v="1"/>
    <x v="213"/>
    <n v="1080.73411628505"/>
    <x v="14"/>
    <s v="15"/>
  </r>
  <r>
    <x v="4"/>
    <x v="1"/>
    <x v="214"/>
    <n v="941.83111965618605"/>
    <x v="14"/>
    <s v="15"/>
  </r>
  <r>
    <x v="4"/>
    <x v="1"/>
    <x v="215"/>
    <n v="970.11904233080702"/>
    <x v="14"/>
    <s v="15"/>
  </r>
  <r>
    <x v="4"/>
    <x v="1"/>
    <x v="216"/>
    <n v="1328.6531391565102"/>
    <x v="14"/>
    <s v="15"/>
  </r>
  <r>
    <x v="4"/>
    <x v="1"/>
    <x v="217"/>
    <n v="1138.47257286996"/>
    <x v="14"/>
    <s v="15"/>
  </r>
  <r>
    <x v="4"/>
    <x v="1"/>
    <x v="218"/>
    <n v="900.97495153061209"/>
    <x v="14"/>
    <s v="15"/>
  </r>
  <r>
    <x v="4"/>
    <x v="1"/>
    <x v="219"/>
    <n v="1196.52470925851"/>
    <x v="14"/>
    <s v="15"/>
  </r>
  <r>
    <x v="4"/>
    <x v="1"/>
    <x v="220"/>
    <n v="850.550607623318"/>
    <x v="15"/>
    <s v="02"/>
  </r>
  <r>
    <x v="4"/>
    <x v="1"/>
    <x v="221"/>
    <n v="885.29809552599806"/>
    <x v="14"/>
    <s v="15"/>
  </r>
  <r>
    <x v="4"/>
    <x v="1"/>
    <x v="222"/>
    <n v="891.20573693482106"/>
    <x v="14"/>
    <s v="15"/>
  </r>
  <r>
    <x v="4"/>
    <x v="1"/>
    <x v="223"/>
    <n v="929.21172458172509"/>
    <x v="14"/>
    <s v="15"/>
  </r>
  <r>
    <x v="4"/>
    <x v="1"/>
    <x v="224"/>
    <n v="1776.3207004353001"/>
    <x v="14"/>
    <s v="15"/>
  </r>
  <r>
    <x v="4"/>
    <x v="1"/>
    <x v="254"/>
    <n v="1038.3192075015102"/>
    <x v="15"/>
    <s v="02"/>
  </r>
  <r>
    <x v="4"/>
    <x v="1"/>
    <x v="255"/>
    <n v="806.36711864406811"/>
    <x v="15"/>
    <s v="02"/>
  </r>
  <r>
    <x v="4"/>
    <x v="1"/>
    <x v="256"/>
    <n v="937.26395918367302"/>
    <x v="15"/>
    <s v="02"/>
  </r>
  <r>
    <x v="4"/>
    <x v="1"/>
    <x v="257"/>
    <n v="741.76093877551"/>
    <x v="15"/>
    <s v="02"/>
  </r>
  <r>
    <x v="4"/>
    <x v="1"/>
    <x v="258"/>
    <n v="995.26721663313197"/>
    <x v="15"/>
    <s v="02"/>
  </r>
  <r>
    <x v="4"/>
    <x v="1"/>
    <x v="259"/>
    <n v="1613.0300913937499"/>
    <x v="15"/>
    <s v="02"/>
  </r>
  <r>
    <x v="4"/>
    <x v="1"/>
    <x v="260"/>
    <n v="921.12062500000002"/>
    <x v="15"/>
    <s v="02"/>
  </r>
  <r>
    <x v="4"/>
    <x v="1"/>
    <x v="261"/>
    <n v="867.96557270511801"/>
    <x v="15"/>
    <s v="02"/>
  </r>
  <r>
    <x v="4"/>
    <x v="1"/>
    <x v="262"/>
    <n v="782.61451776649699"/>
    <x v="15"/>
    <s v="02"/>
  </r>
  <r>
    <x v="4"/>
    <x v="1"/>
    <x v="263"/>
    <n v="872.32461824953407"/>
    <x v="15"/>
    <s v="02"/>
  </r>
  <r>
    <x v="4"/>
    <x v="1"/>
    <x v="264"/>
    <n v="779.228237704918"/>
    <x v="15"/>
    <s v="02"/>
  </r>
  <r>
    <x v="4"/>
    <x v="1"/>
    <x v="265"/>
    <n v="798.09233557047003"/>
    <x v="15"/>
    <s v="02"/>
  </r>
  <r>
    <x v="4"/>
    <x v="1"/>
    <x v="266"/>
    <n v="849.15692567567612"/>
    <x v="15"/>
    <s v="02"/>
  </r>
  <r>
    <x v="4"/>
    <x v="1"/>
    <x v="267"/>
    <n v="1113.7086692759301"/>
    <x v="11"/>
    <s v="11"/>
  </r>
  <r>
    <x v="4"/>
    <x v="1"/>
    <x v="268"/>
    <n v="886.28689873417704"/>
    <x v="12"/>
    <s v="14"/>
  </r>
  <r>
    <x v="4"/>
    <x v="1"/>
    <x v="269"/>
    <n v="903.78928728070207"/>
    <x v="12"/>
    <s v="14"/>
  </r>
  <r>
    <x v="4"/>
    <x v="1"/>
    <x v="270"/>
    <n v="987.45938488576405"/>
    <x v="12"/>
    <s v="14"/>
  </r>
  <r>
    <x v="4"/>
    <x v="1"/>
    <x v="271"/>
    <n v="946.56450018719613"/>
    <x v="12"/>
    <s v="14"/>
  </r>
  <r>
    <x v="4"/>
    <x v="1"/>
    <x v="272"/>
    <n v="876.02864418938304"/>
    <x v="12"/>
    <s v="14"/>
  </r>
  <r>
    <x v="4"/>
    <x v="1"/>
    <x v="273"/>
    <n v="954.13665117941412"/>
    <x v="12"/>
    <s v="14"/>
  </r>
  <r>
    <x v="4"/>
    <x v="1"/>
    <x v="274"/>
    <n v="809.45890137328308"/>
    <x v="12"/>
    <s v="14"/>
  </r>
  <r>
    <x v="4"/>
    <x v="1"/>
    <x v="275"/>
    <n v="920.18477683049105"/>
    <x v="12"/>
    <s v="14"/>
  </r>
  <r>
    <x v="4"/>
    <x v="1"/>
    <x v="276"/>
    <n v="875.12337066069404"/>
    <x v="12"/>
    <s v="14"/>
  </r>
  <r>
    <x v="4"/>
    <x v="1"/>
    <x v="277"/>
    <n v="982.90861132586008"/>
    <x v="12"/>
    <s v="14"/>
  </r>
  <r>
    <x v="4"/>
    <x v="1"/>
    <x v="226"/>
    <n v="781.98974554707411"/>
    <x v="17"/>
    <s v="12"/>
  </r>
  <r>
    <x v="4"/>
    <x v="1"/>
    <x v="227"/>
    <n v="778.20496277915606"/>
    <x v="17"/>
    <s v="12"/>
  </r>
  <r>
    <x v="4"/>
    <x v="1"/>
    <x v="228"/>
    <n v="848.91198701298708"/>
    <x v="17"/>
    <s v="12"/>
  </r>
  <r>
    <x v="4"/>
    <x v="1"/>
    <x v="229"/>
    <n v="1191.49459527401"/>
    <x v="17"/>
    <s v="12"/>
  </r>
  <r>
    <x v="4"/>
    <x v="1"/>
    <x v="230"/>
    <n v="783.06334782608701"/>
    <x v="17"/>
    <s v="12"/>
  </r>
  <r>
    <x v="4"/>
    <x v="1"/>
    <x v="231"/>
    <n v="775.06506329113904"/>
    <x v="17"/>
    <s v="12"/>
  </r>
  <r>
    <x v="4"/>
    <x v="1"/>
    <x v="232"/>
    <n v="842.21321184510305"/>
    <x v="17"/>
    <s v="12"/>
  </r>
  <r>
    <x v="4"/>
    <x v="1"/>
    <x v="233"/>
    <n v="823.84316831683202"/>
    <x v="17"/>
    <s v="12"/>
  </r>
  <r>
    <x v="4"/>
    <x v="1"/>
    <x v="234"/>
    <n v="759.52180645161297"/>
    <x v="17"/>
    <s v="12"/>
  </r>
  <r>
    <x v="4"/>
    <x v="1"/>
    <x v="235"/>
    <n v="693.00003236246005"/>
    <x v="17"/>
    <s v="12"/>
  </r>
  <r>
    <x v="4"/>
    <x v="1"/>
    <x v="236"/>
    <n v="922.84858369098708"/>
    <x v="17"/>
    <s v="12"/>
  </r>
  <r>
    <x v="4"/>
    <x v="1"/>
    <x v="237"/>
    <n v="785.59810966811006"/>
    <x v="17"/>
    <s v="12"/>
  </r>
  <r>
    <x v="4"/>
    <x v="1"/>
    <x v="238"/>
    <n v="888.19831573896408"/>
    <x v="17"/>
    <s v="12"/>
  </r>
  <r>
    <x v="4"/>
    <x v="1"/>
    <x v="239"/>
    <n v="925.709758681577"/>
    <x v="17"/>
    <s v="12"/>
  </r>
  <r>
    <x v="4"/>
    <x v="1"/>
    <x v="253"/>
    <n v="780.58295454545498"/>
    <x v="17"/>
    <s v="12"/>
  </r>
  <r>
    <x v="4"/>
    <x v="1"/>
    <x v="240"/>
    <n v="825.10634799235208"/>
    <x v="16"/>
    <s v="07"/>
  </r>
  <r>
    <x v="4"/>
    <x v="1"/>
    <x v="241"/>
    <n v="861.53521825396808"/>
    <x v="16"/>
    <s v="07"/>
  </r>
  <r>
    <x v="4"/>
    <x v="1"/>
    <x v="242"/>
    <n v="888.05645125958404"/>
    <x v="16"/>
    <s v="07"/>
  </r>
  <r>
    <x v="4"/>
    <x v="1"/>
    <x v="243"/>
    <n v="869.93182561307901"/>
    <x v="16"/>
    <s v="07"/>
  </r>
  <r>
    <x v="4"/>
    <x v="1"/>
    <x v="244"/>
    <n v="1038.6206706816301"/>
    <x v="16"/>
    <s v="07"/>
  </r>
  <r>
    <x v="4"/>
    <x v="1"/>
    <x v="245"/>
    <n v="891.10290957245616"/>
    <x v="16"/>
    <s v="07"/>
  </r>
  <r>
    <x v="4"/>
    <x v="1"/>
    <x v="225"/>
    <n v="826.51512160228913"/>
    <x v="16"/>
    <s v="07"/>
  </r>
  <r>
    <x v="4"/>
    <x v="1"/>
    <x v="246"/>
    <n v="842.09505208333303"/>
    <x v="16"/>
    <s v="07"/>
  </r>
  <r>
    <x v="4"/>
    <x v="1"/>
    <x v="247"/>
    <n v="822.96718120805406"/>
    <x v="16"/>
    <s v="07"/>
  </r>
  <r>
    <x v="4"/>
    <x v="1"/>
    <x v="248"/>
    <n v="816.54198630137012"/>
    <x v="16"/>
    <s v="07"/>
  </r>
  <r>
    <x v="4"/>
    <x v="1"/>
    <x v="249"/>
    <n v="863.66492494638999"/>
    <x v="16"/>
    <s v="07"/>
  </r>
  <r>
    <x v="4"/>
    <x v="1"/>
    <x v="250"/>
    <n v="1005.12917435897"/>
    <x v="16"/>
    <s v="07"/>
  </r>
  <r>
    <x v="4"/>
    <x v="1"/>
    <x v="251"/>
    <n v="814.60508571428602"/>
    <x v="16"/>
    <s v="07"/>
  </r>
  <r>
    <x v="4"/>
    <x v="1"/>
    <x v="252"/>
    <n v="1005.3711357526901"/>
    <x v="16"/>
    <s v="07"/>
  </r>
  <r>
    <x v="5"/>
    <x v="1"/>
    <x v="48"/>
    <n v="788.22096179535106"/>
    <x v="3"/>
    <s v="01"/>
  </r>
  <r>
    <x v="5"/>
    <x v="1"/>
    <x v="24"/>
    <n v="896.29497016861205"/>
    <x v="3"/>
    <s v="01"/>
  </r>
  <r>
    <x v="5"/>
    <x v="1"/>
    <x v="49"/>
    <n v="977.381341262717"/>
    <x v="3"/>
    <s v="01"/>
  </r>
  <r>
    <x v="5"/>
    <x v="1"/>
    <x v="50"/>
    <n v="981.02238557941814"/>
    <x v="3"/>
    <s v="01"/>
  </r>
  <r>
    <x v="5"/>
    <x v="1"/>
    <x v="51"/>
    <n v="963.54424134419605"/>
    <x v="3"/>
    <s v="01"/>
  </r>
  <r>
    <x v="5"/>
    <x v="1"/>
    <x v="52"/>
    <n v="1038.0494825531903"/>
    <x v="3"/>
    <s v="01"/>
  </r>
  <r>
    <x v="5"/>
    <x v="1"/>
    <x v="25"/>
    <n v="902.11375699851999"/>
    <x v="2"/>
    <s v="13"/>
  </r>
  <r>
    <x v="5"/>
    <x v="1"/>
    <x v="26"/>
    <n v="1179.8413434275801"/>
    <x v="2"/>
    <s v="13"/>
  </r>
  <r>
    <x v="5"/>
    <x v="1"/>
    <x v="27"/>
    <n v="1142.6896812267903"/>
    <x v="2"/>
    <s v="13"/>
  </r>
  <r>
    <x v="5"/>
    <x v="1"/>
    <x v="42"/>
    <n v="805.5558653437281"/>
    <x v="2"/>
    <s v="13"/>
  </r>
  <r>
    <x v="5"/>
    <x v="1"/>
    <x v="28"/>
    <n v="1318.34072607493"/>
    <x v="2"/>
    <s v="13"/>
  </r>
  <r>
    <x v="5"/>
    <x v="1"/>
    <x v="29"/>
    <n v="875.94240593685004"/>
    <x v="2"/>
    <s v="13"/>
  </r>
  <r>
    <x v="5"/>
    <x v="1"/>
    <x v="22"/>
    <n v="869.83791557995903"/>
    <x v="2"/>
    <s v="13"/>
  </r>
  <r>
    <x v="5"/>
    <x v="1"/>
    <x v="30"/>
    <n v="950.62717049686603"/>
    <x v="2"/>
    <s v="13"/>
  </r>
  <r>
    <x v="5"/>
    <x v="1"/>
    <x v="31"/>
    <n v="995.58898438840311"/>
    <x v="2"/>
    <s v="13"/>
  </r>
  <r>
    <x v="5"/>
    <x v="1"/>
    <x v="32"/>
    <n v="1050.2390418846001"/>
    <x v="2"/>
    <s v="13"/>
  </r>
  <r>
    <x v="5"/>
    <x v="1"/>
    <x v="23"/>
    <n v="976.17549469641608"/>
    <x v="2"/>
    <s v="13"/>
  </r>
  <r>
    <x v="5"/>
    <x v="1"/>
    <x v="80"/>
    <n v="743.8839777468711"/>
    <x v="4"/>
    <s v="17"/>
  </r>
  <r>
    <x v="5"/>
    <x v="1"/>
    <x v="81"/>
    <n v="832.33334259626804"/>
    <x v="4"/>
    <s v="17"/>
  </r>
  <r>
    <x v="5"/>
    <x v="1"/>
    <x v="82"/>
    <n v="784.91631778058013"/>
    <x v="4"/>
    <s v="17"/>
  </r>
  <r>
    <x v="5"/>
    <x v="1"/>
    <x v="45"/>
    <n v="825.57863344051407"/>
    <x v="4"/>
    <s v="17"/>
  </r>
  <r>
    <x v="5"/>
    <x v="1"/>
    <x v="84"/>
    <n v="786.96542857142902"/>
    <x v="4"/>
    <s v="17"/>
  </r>
  <r>
    <x v="5"/>
    <x v="1"/>
    <x v="85"/>
    <n v="794.59184764991903"/>
    <x v="4"/>
    <s v="17"/>
  </r>
  <r>
    <x v="5"/>
    <x v="1"/>
    <x v="33"/>
    <n v="756.50418807139704"/>
    <x v="3"/>
    <s v="01"/>
  </r>
  <r>
    <x v="5"/>
    <x v="1"/>
    <x v="35"/>
    <n v="702.17245920089999"/>
    <x v="1"/>
    <s v="03"/>
  </r>
  <r>
    <x v="5"/>
    <x v="1"/>
    <x v="36"/>
    <n v="842.23438075742115"/>
    <x v="2"/>
    <s v="13"/>
  </r>
  <r>
    <x v="5"/>
    <x v="1"/>
    <x v="37"/>
    <n v="736.62904789053607"/>
    <x v="2"/>
    <s v="13"/>
  </r>
  <r>
    <x v="5"/>
    <x v="1"/>
    <x v="38"/>
    <n v="763.47816569937709"/>
    <x v="2"/>
    <s v="13"/>
  </r>
  <r>
    <x v="5"/>
    <x v="1"/>
    <x v="39"/>
    <n v="714.75611450864608"/>
    <x v="2"/>
    <s v="13"/>
  </r>
  <r>
    <x v="5"/>
    <x v="1"/>
    <x v="40"/>
    <n v="820.28525435872905"/>
    <x v="2"/>
    <s v="13"/>
  </r>
  <r>
    <x v="5"/>
    <x v="1"/>
    <x v="41"/>
    <n v="753.74527262096206"/>
    <x v="2"/>
    <s v="13"/>
  </r>
  <r>
    <x v="5"/>
    <x v="1"/>
    <x v="43"/>
    <n v="851.64386900584805"/>
    <x v="2"/>
    <s v="13"/>
  </r>
  <r>
    <x v="5"/>
    <x v="1"/>
    <x v="46"/>
    <n v="766.86413169319803"/>
    <x v="5"/>
    <s v="18"/>
  </r>
  <r>
    <x v="5"/>
    <x v="1"/>
    <x v="47"/>
    <n v="756.82612403100802"/>
    <x v="5"/>
    <s v="18"/>
  </r>
  <r>
    <x v="5"/>
    <x v="1"/>
    <x v="53"/>
    <n v="736.4504135338351"/>
    <x v="6"/>
    <s v="04"/>
  </r>
  <r>
    <x v="5"/>
    <x v="1"/>
    <x v="54"/>
    <n v="766.37676020408207"/>
    <x v="6"/>
    <s v="04"/>
  </r>
  <r>
    <x v="5"/>
    <x v="1"/>
    <x v="55"/>
    <n v="835.60588456712708"/>
    <x v="6"/>
    <s v="04"/>
  </r>
  <r>
    <x v="5"/>
    <x v="1"/>
    <x v="57"/>
    <n v="848.31778979907313"/>
    <x v="7"/>
    <s v="09"/>
  </r>
  <r>
    <x v="5"/>
    <x v="1"/>
    <x v="58"/>
    <n v="913.57291720569197"/>
    <x v="4"/>
    <s v="17"/>
  </r>
  <r>
    <x v="5"/>
    <x v="1"/>
    <x v="59"/>
    <n v="770.56575757575797"/>
    <x v="4"/>
    <s v="17"/>
  </r>
  <r>
    <x v="5"/>
    <x v="1"/>
    <x v="83"/>
    <n v="792.42347345132703"/>
    <x v="4"/>
    <s v="17"/>
  </r>
  <r>
    <x v="5"/>
    <x v="1"/>
    <x v="60"/>
    <n v="998.81936610013804"/>
    <x v="4"/>
    <s v="17"/>
  </r>
  <r>
    <x v="5"/>
    <x v="1"/>
    <x v="61"/>
    <n v="956.65334545454505"/>
    <x v="4"/>
    <s v="17"/>
  </r>
  <r>
    <x v="5"/>
    <x v="1"/>
    <x v="62"/>
    <n v="803.46394299287408"/>
    <x v="4"/>
    <s v="17"/>
  </r>
  <r>
    <x v="5"/>
    <x v="1"/>
    <x v="63"/>
    <n v="982.56012395648906"/>
    <x v="4"/>
    <s v="17"/>
  </r>
  <r>
    <x v="5"/>
    <x v="1"/>
    <x v="64"/>
    <n v="779.85629870129912"/>
    <x v="5"/>
    <s v="18"/>
  </r>
  <r>
    <x v="5"/>
    <x v="1"/>
    <x v="65"/>
    <n v="822.38695987654307"/>
    <x v="5"/>
    <s v="18"/>
  </r>
  <r>
    <x v="5"/>
    <x v="1"/>
    <x v="66"/>
    <n v="733.65558086560407"/>
    <x v="5"/>
    <s v="18"/>
  </r>
  <r>
    <x v="5"/>
    <x v="1"/>
    <x v="67"/>
    <n v="763.10295019157115"/>
    <x v="5"/>
    <s v="18"/>
  </r>
  <r>
    <x v="5"/>
    <x v="1"/>
    <x v="68"/>
    <n v="840.92941958887502"/>
    <x v="5"/>
    <s v="18"/>
  </r>
  <r>
    <x v="5"/>
    <x v="1"/>
    <x v="69"/>
    <n v="703.07933234421398"/>
    <x v="5"/>
    <s v="18"/>
  </r>
  <r>
    <x v="5"/>
    <x v="1"/>
    <x v="70"/>
    <n v="853.46327981651405"/>
    <x v="5"/>
    <s v="18"/>
  </r>
  <r>
    <x v="5"/>
    <x v="1"/>
    <x v="71"/>
    <n v="750.75351758794011"/>
    <x v="5"/>
    <s v="18"/>
  </r>
  <r>
    <x v="5"/>
    <x v="1"/>
    <x v="72"/>
    <n v="744.87207161125309"/>
    <x v="6"/>
    <s v="04"/>
  </r>
  <r>
    <x v="5"/>
    <x v="1"/>
    <x v="73"/>
    <n v="901.35284131381104"/>
    <x v="6"/>
    <s v="04"/>
  </r>
  <r>
    <x v="5"/>
    <x v="1"/>
    <x v="74"/>
    <n v="794.41472924187701"/>
    <x v="6"/>
    <s v="04"/>
  </r>
  <r>
    <x v="5"/>
    <x v="1"/>
    <x v="75"/>
    <n v="819.94282051282107"/>
    <x v="6"/>
    <s v="04"/>
  </r>
  <r>
    <x v="5"/>
    <x v="1"/>
    <x v="76"/>
    <n v="855.16598835328409"/>
    <x v="6"/>
    <s v="04"/>
  </r>
  <r>
    <x v="5"/>
    <x v="1"/>
    <x v="77"/>
    <n v="782.456814371257"/>
    <x v="6"/>
    <s v="04"/>
  </r>
  <r>
    <x v="5"/>
    <x v="1"/>
    <x v="56"/>
    <n v="794.31160593792197"/>
    <x v="6"/>
    <s v="04"/>
  </r>
  <r>
    <x v="5"/>
    <x v="1"/>
    <x v="78"/>
    <n v="768.42989501312297"/>
    <x v="6"/>
    <s v="04"/>
  </r>
  <r>
    <x v="5"/>
    <x v="1"/>
    <x v="79"/>
    <n v="757.75747810858104"/>
    <x v="6"/>
    <s v="04"/>
  </r>
  <r>
    <x v="5"/>
    <x v="1"/>
    <x v="0"/>
    <n v="801.25311040339705"/>
    <x v="0"/>
    <s v="16"/>
  </r>
  <r>
    <x v="5"/>
    <x v="1"/>
    <x v="1"/>
    <n v="850.49925373134306"/>
    <x v="0"/>
    <s v="16"/>
  </r>
  <r>
    <x v="5"/>
    <x v="1"/>
    <x v="2"/>
    <n v="774.49057873485901"/>
    <x v="0"/>
    <s v="16"/>
  </r>
  <r>
    <x v="5"/>
    <x v="1"/>
    <x v="3"/>
    <n v="795.70491480996111"/>
    <x v="0"/>
    <s v="16"/>
  </r>
  <r>
    <x v="5"/>
    <x v="1"/>
    <x v="4"/>
    <n v="779.02629048086408"/>
    <x v="0"/>
    <s v="16"/>
  </r>
  <r>
    <x v="5"/>
    <x v="1"/>
    <x v="5"/>
    <n v="797.68586148648603"/>
    <x v="0"/>
    <s v="16"/>
  </r>
  <r>
    <x v="5"/>
    <x v="1"/>
    <x v="6"/>
    <n v="797.98007354116703"/>
    <x v="0"/>
    <s v="16"/>
  </r>
  <r>
    <x v="5"/>
    <x v="1"/>
    <x v="7"/>
    <n v="824.3878405315611"/>
    <x v="0"/>
    <s v="16"/>
  </r>
  <r>
    <x v="5"/>
    <x v="1"/>
    <x v="8"/>
    <n v="984.24112705635309"/>
    <x v="0"/>
    <s v="16"/>
  </r>
  <r>
    <x v="5"/>
    <x v="1"/>
    <x v="9"/>
    <n v="1003.18902018349"/>
    <x v="0"/>
    <s v="16"/>
  </r>
  <r>
    <x v="5"/>
    <x v="1"/>
    <x v="10"/>
    <n v="819.79763522012604"/>
    <x v="1"/>
    <s v="03"/>
  </r>
  <r>
    <x v="5"/>
    <x v="1"/>
    <x v="11"/>
    <n v="821.81562300207304"/>
    <x v="1"/>
    <s v="03"/>
  </r>
  <r>
    <x v="5"/>
    <x v="1"/>
    <x v="12"/>
    <n v="984.38411582362107"/>
    <x v="1"/>
    <s v="03"/>
  </r>
  <r>
    <x v="5"/>
    <x v="1"/>
    <x v="13"/>
    <n v="831.44427103718203"/>
    <x v="1"/>
    <s v="03"/>
  </r>
  <r>
    <x v="5"/>
    <x v="1"/>
    <x v="14"/>
    <n v="859.6741656365881"/>
    <x v="1"/>
    <s v="03"/>
  </r>
  <r>
    <x v="5"/>
    <x v="1"/>
    <x v="15"/>
    <n v="800.57924812030103"/>
    <x v="1"/>
    <s v="03"/>
  </r>
  <r>
    <x v="5"/>
    <x v="1"/>
    <x v="34"/>
    <n v="730.70628004179707"/>
    <x v="1"/>
    <s v="03"/>
  </r>
  <r>
    <x v="5"/>
    <x v="1"/>
    <x v="16"/>
    <n v="747.21721509097006"/>
    <x v="1"/>
    <s v="03"/>
  </r>
  <r>
    <x v="5"/>
    <x v="1"/>
    <x v="17"/>
    <n v="856.27178244468007"/>
    <x v="1"/>
    <s v="03"/>
  </r>
  <r>
    <x v="5"/>
    <x v="1"/>
    <x v="18"/>
    <n v="755.32314901593304"/>
    <x v="1"/>
    <s v="03"/>
  </r>
  <r>
    <x v="5"/>
    <x v="1"/>
    <x v="19"/>
    <n v="858.48733118971097"/>
    <x v="1"/>
    <s v="03"/>
  </r>
  <r>
    <x v="5"/>
    <x v="1"/>
    <x v="20"/>
    <n v="947.15450095753113"/>
    <x v="1"/>
    <s v="03"/>
  </r>
  <r>
    <x v="5"/>
    <x v="1"/>
    <x v="21"/>
    <n v="751.51276797828996"/>
    <x v="1"/>
    <s v="03"/>
  </r>
  <r>
    <x v="5"/>
    <x v="1"/>
    <x v="44"/>
    <n v="720.95569872958299"/>
    <x v="4"/>
    <s v="17"/>
  </r>
  <r>
    <x v="5"/>
    <x v="1"/>
    <x v="86"/>
    <n v="883.56056338028202"/>
    <x v="8"/>
    <s v="08"/>
  </r>
  <r>
    <x v="5"/>
    <x v="1"/>
    <x v="87"/>
    <n v="834.28861842105312"/>
    <x v="8"/>
    <s v="08"/>
  </r>
  <r>
    <x v="5"/>
    <x v="1"/>
    <x v="88"/>
    <n v="780.40657812500001"/>
    <x v="8"/>
    <s v="08"/>
  </r>
  <r>
    <x v="5"/>
    <x v="1"/>
    <x v="89"/>
    <n v="772.12122961104103"/>
    <x v="8"/>
    <s v="08"/>
  </r>
  <r>
    <x v="5"/>
    <x v="1"/>
    <x v="90"/>
    <n v="1082.9696508541501"/>
    <x v="8"/>
    <s v="08"/>
  </r>
  <r>
    <x v="5"/>
    <x v="1"/>
    <x v="91"/>
    <n v="911.46339223265204"/>
    <x v="8"/>
    <s v="08"/>
  </r>
  <r>
    <x v="5"/>
    <x v="1"/>
    <x v="92"/>
    <n v="869.55119790815502"/>
    <x v="8"/>
    <s v="08"/>
  </r>
  <r>
    <x v="5"/>
    <x v="1"/>
    <x v="93"/>
    <n v="942.44787684516803"/>
    <x v="8"/>
    <s v="08"/>
  </r>
  <r>
    <x v="5"/>
    <x v="1"/>
    <x v="94"/>
    <n v="744.58506493506502"/>
    <x v="8"/>
    <s v="08"/>
  </r>
  <r>
    <x v="5"/>
    <x v="1"/>
    <x v="95"/>
    <n v="866.55448001631294"/>
    <x v="8"/>
    <s v="08"/>
  </r>
  <r>
    <x v="5"/>
    <x v="1"/>
    <x v="96"/>
    <n v="937.37789947227316"/>
    <x v="8"/>
    <s v="08"/>
  </r>
  <r>
    <x v="5"/>
    <x v="1"/>
    <x v="97"/>
    <n v="861.54936026936002"/>
    <x v="8"/>
    <s v="08"/>
  </r>
  <r>
    <x v="5"/>
    <x v="1"/>
    <x v="98"/>
    <n v="867.97505790645903"/>
    <x v="8"/>
    <s v="08"/>
  </r>
  <r>
    <x v="5"/>
    <x v="1"/>
    <x v="99"/>
    <n v="837.54486418511101"/>
    <x v="8"/>
    <s v="08"/>
  </r>
  <r>
    <x v="5"/>
    <x v="1"/>
    <x v="100"/>
    <n v="895.53220292504602"/>
    <x v="8"/>
    <s v="08"/>
  </r>
  <r>
    <x v="5"/>
    <x v="1"/>
    <x v="101"/>
    <n v="836.67369151826108"/>
    <x v="8"/>
    <s v="08"/>
  </r>
  <r>
    <x v="5"/>
    <x v="1"/>
    <x v="105"/>
    <n v="877.34564886815303"/>
    <x v="10"/>
    <s v="10"/>
  </r>
  <r>
    <x v="5"/>
    <x v="1"/>
    <x v="106"/>
    <n v="832.06853151010705"/>
    <x v="10"/>
    <s v="10"/>
  </r>
  <r>
    <x v="5"/>
    <x v="1"/>
    <x v="107"/>
    <n v="899.19090555237608"/>
    <x v="10"/>
    <s v="10"/>
  </r>
  <r>
    <x v="5"/>
    <x v="1"/>
    <x v="108"/>
    <n v="787.78618302513007"/>
    <x v="10"/>
    <s v="10"/>
  </r>
  <r>
    <x v="5"/>
    <x v="1"/>
    <x v="109"/>
    <n v="909.935008149959"/>
    <x v="10"/>
    <s v="10"/>
  </r>
  <r>
    <x v="5"/>
    <x v="1"/>
    <x v="110"/>
    <n v="845.27381235461405"/>
    <x v="10"/>
    <s v="10"/>
  </r>
  <r>
    <x v="5"/>
    <x v="1"/>
    <x v="111"/>
    <n v="1072.7811002389401"/>
    <x v="11"/>
    <s v="11"/>
  </r>
  <r>
    <x v="5"/>
    <x v="1"/>
    <x v="112"/>
    <n v="904.11012762078406"/>
    <x v="11"/>
    <s v="11"/>
  </r>
  <r>
    <x v="5"/>
    <x v="1"/>
    <x v="113"/>
    <n v="864.46325454545502"/>
    <x v="11"/>
    <s v="11"/>
  </r>
  <r>
    <x v="5"/>
    <x v="1"/>
    <x v="114"/>
    <n v="838.954337276312"/>
    <x v="11"/>
    <s v="11"/>
  </r>
  <r>
    <x v="5"/>
    <x v="1"/>
    <x v="115"/>
    <n v="845.14842679127707"/>
    <x v="11"/>
    <s v="11"/>
  </r>
  <r>
    <x v="5"/>
    <x v="1"/>
    <x v="116"/>
    <n v="936.43731420693302"/>
    <x v="11"/>
    <s v="11"/>
  </r>
  <r>
    <x v="5"/>
    <x v="1"/>
    <x v="127"/>
    <n v="947.78531102095997"/>
    <x v="3"/>
    <s v="01"/>
  </r>
  <r>
    <x v="5"/>
    <x v="1"/>
    <x v="128"/>
    <n v="988.4953554987211"/>
    <x v="3"/>
    <s v="01"/>
  </r>
  <r>
    <x v="5"/>
    <x v="1"/>
    <x v="129"/>
    <n v="944.84697727706703"/>
    <x v="3"/>
    <s v="01"/>
  </r>
  <r>
    <x v="5"/>
    <x v="1"/>
    <x v="130"/>
    <n v="1124.1012601519501"/>
    <x v="3"/>
    <s v="01"/>
  </r>
  <r>
    <x v="5"/>
    <x v="1"/>
    <x v="131"/>
    <n v="1080.7535582456801"/>
    <x v="3"/>
    <s v="01"/>
  </r>
  <r>
    <x v="5"/>
    <x v="1"/>
    <x v="132"/>
    <n v="994.44672878535812"/>
    <x v="3"/>
    <s v="01"/>
  </r>
  <r>
    <x v="5"/>
    <x v="1"/>
    <x v="134"/>
    <n v="803.26717100078804"/>
    <x v="3"/>
    <s v="01"/>
  </r>
  <r>
    <x v="5"/>
    <x v="1"/>
    <x v="135"/>
    <n v="933.62506518404905"/>
    <x v="3"/>
    <s v="01"/>
  </r>
  <r>
    <x v="5"/>
    <x v="1"/>
    <x v="136"/>
    <n v="958.28826442931313"/>
    <x v="3"/>
    <s v="01"/>
  </r>
  <r>
    <x v="5"/>
    <x v="1"/>
    <x v="137"/>
    <n v="907.80850974196915"/>
    <x v="3"/>
    <s v="01"/>
  </r>
  <r>
    <x v="5"/>
    <x v="1"/>
    <x v="138"/>
    <n v="909.58000539228908"/>
    <x v="3"/>
    <s v="01"/>
  </r>
  <r>
    <x v="5"/>
    <x v="1"/>
    <x v="133"/>
    <n v="939.600840040241"/>
    <x v="3"/>
    <s v="01"/>
  </r>
  <r>
    <x v="5"/>
    <x v="1"/>
    <x v="152"/>
    <n v="750.19119648737706"/>
    <x v="13"/>
    <s v="06"/>
  </r>
  <r>
    <x v="5"/>
    <x v="1"/>
    <x v="139"/>
    <n v="944.80773537297011"/>
    <x v="13"/>
    <s v="06"/>
  </r>
  <r>
    <x v="5"/>
    <x v="1"/>
    <x v="140"/>
    <n v="1053.55633760963"/>
    <x v="13"/>
    <s v="06"/>
  </r>
  <r>
    <x v="5"/>
    <x v="1"/>
    <x v="141"/>
    <n v="901.60540437158511"/>
    <x v="13"/>
    <s v="06"/>
  </r>
  <r>
    <x v="5"/>
    <x v="1"/>
    <x v="142"/>
    <n v="1078.3488466071699"/>
    <x v="13"/>
    <s v="06"/>
  </r>
  <r>
    <x v="5"/>
    <x v="1"/>
    <x v="153"/>
    <n v="713.58063670412002"/>
    <x v="13"/>
    <s v="06"/>
  </r>
  <r>
    <x v="5"/>
    <x v="1"/>
    <x v="154"/>
    <n v="867.80274136403909"/>
    <x v="13"/>
    <s v="06"/>
  </r>
  <r>
    <x v="5"/>
    <x v="1"/>
    <x v="143"/>
    <n v="835.19934283943007"/>
    <x v="13"/>
    <s v="06"/>
  </r>
  <r>
    <x v="5"/>
    <x v="1"/>
    <x v="155"/>
    <n v="791.33193888303504"/>
    <x v="13"/>
    <s v="06"/>
  </r>
  <r>
    <x v="5"/>
    <x v="1"/>
    <x v="144"/>
    <n v="844.50539408867007"/>
    <x v="13"/>
    <s v="06"/>
  </r>
  <r>
    <x v="5"/>
    <x v="1"/>
    <x v="156"/>
    <n v="778.90498713329896"/>
    <x v="13"/>
    <s v="06"/>
  </r>
  <r>
    <x v="5"/>
    <x v="1"/>
    <x v="157"/>
    <n v="791.90476923076903"/>
    <x v="13"/>
    <s v="06"/>
  </r>
  <r>
    <x v="5"/>
    <x v="1"/>
    <x v="145"/>
    <n v="843.18363576594311"/>
    <x v="13"/>
    <s v="06"/>
  </r>
  <r>
    <x v="5"/>
    <x v="1"/>
    <x v="158"/>
    <n v="854.11123626373603"/>
    <x v="13"/>
    <s v="06"/>
  </r>
  <r>
    <x v="5"/>
    <x v="1"/>
    <x v="146"/>
    <n v="851.38327922077895"/>
    <x v="13"/>
    <s v="06"/>
  </r>
  <r>
    <x v="5"/>
    <x v="1"/>
    <x v="159"/>
    <n v="746.19054334798204"/>
    <x v="13"/>
    <s v="06"/>
  </r>
  <r>
    <x v="5"/>
    <x v="1"/>
    <x v="160"/>
    <n v="867.87074228523807"/>
    <x v="13"/>
    <s v="06"/>
  </r>
  <r>
    <x v="5"/>
    <x v="1"/>
    <x v="170"/>
    <n v="905.85375548245599"/>
    <x v="5"/>
    <s v="18"/>
  </r>
  <r>
    <x v="5"/>
    <x v="1"/>
    <x v="161"/>
    <n v="811.90179460580896"/>
    <x v="10"/>
    <s v="10"/>
  </r>
  <r>
    <x v="5"/>
    <x v="1"/>
    <x v="162"/>
    <n v="802.96355862069004"/>
    <x v="10"/>
    <s v="10"/>
  </r>
  <r>
    <x v="5"/>
    <x v="1"/>
    <x v="147"/>
    <n v="932.70161664392913"/>
    <x v="10"/>
    <s v="10"/>
  </r>
  <r>
    <x v="5"/>
    <x v="1"/>
    <x v="163"/>
    <n v="909.3490954773871"/>
    <x v="10"/>
    <s v="10"/>
  </r>
  <r>
    <x v="5"/>
    <x v="1"/>
    <x v="164"/>
    <n v="771.29795853269502"/>
    <x v="10"/>
    <s v="10"/>
  </r>
  <r>
    <x v="5"/>
    <x v="1"/>
    <x v="148"/>
    <n v="1004.5391836302601"/>
    <x v="10"/>
    <s v="10"/>
  </r>
  <r>
    <x v="5"/>
    <x v="1"/>
    <x v="149"/>
    <n v="1219.9938949275402"/>
    <x v="10"/>
    <s v="10"/>
  </r>
  <r>
    <x v="5"/>
    <x v="1"/>
    <x v="165"/>
    <n v="767.39480215827302"/>
    <x v="10"/>
    <s v="10"/>
  </r>
  <r>
    <x v="5"/>
    <x v="1"/>
    <x v="150"/>
    <n v="905.44364322285105"/>
    <x v="10"/>
    <s v="10"/>
  </r>
  <r>
    <x v="5"/>
    <x v="1"/>
    <x v="151"/>
    <n v="954.81398587933199"/>
    <x v="10"/>
    <s v="10"/>
  </r>
  <r>
    <x v="5"/>
    <x v="1"/>
    <x v="166"/>
    <n v="724.81888604353401"/>
    <x v="7"/>
    <s v="09"/>
  </r>
  <r>
    <x v="5"/>
    <x v="1"/>
    <x v="167"/>
    <n v="883.40450564971809"/>
    <x v="5"/>
    <s v="18"/>
  </r>
  <r>
    <x v="5"/>
    <x v="1"/>
    <x v="168"/>
    <n v="770.20254914004897"/>
    <x v="5"/>
    <s v="18"/>
  </r>
  <r>
    <x v="5"/>
    <x v="1"/>
    <x v="169"/>
    <n v="962.144493954322"/>
    <x v="5"/>
    <s v="18"/>
  </r>
  <r>
    <x v="5"/>
    <x v="1"/>
    <x v="171"/>
    <n v="924.26547973531797"/>
    <x v="5"/>
    <s v="18"/>
  </r>
  <r>
    <x v="5"/>
    <x v="1"/>
    <x v="172"/>
    <n v="1020.4079521724501"/>
    <x v="5"/>
    <s v="18"/>
  </r>
  <r>
    <x v="5"/>
    <x v="1"/>
    <x v="173"/>
    <n v="806.21775604142704"/>
    <x v="5"/>
    <s v="18"/>
  </r>
  <r>
    <x v="5"/>
    <x v="1"/>
    <x v="174"/>
    <n v="833.69983981693417"/>
    <x v="5"/>
    <s v="18"/>
  </r>
  <r>
    <x v="5"/>
    <x v="1"/>
    <x v="175"/>
    <n v="738.38728266033309"/>
    <x v="5"/>
    <s v="18"/>
  </r>
  <r>
    <x v="5"/>
    <x v="1"/>
    <x v="176"/>
    <n v="749.50088210347803"/>
    <x v="5"/>
    <s v="18"/>
  </r>
  <r>
    <x v="5"/>
    <x v="1"/>
    <x v="177"/>
    <n v="949.9491322495611"/>
    <x v="5"/>
    <s v="18"/>
  </r>
  <r>
    <x v="5"/>
    <x v="1"/>
    <x v="178"/>
    <n v="746.38250000000005"/>
    <x v="5"/>
    <s v="18"/>
  </r>
  <r>
    <x v="5"/>
    <x v="1"/>
    <x v="179"/>
    <n v="931.97353172601606"/>
    <x v="5"/>
    <s v="18"/>
  </r>
  <r>
    <x v="5"/>
    <x v="1"/>
    <x v="180"/>
    <n v="815.77214507129599"/>
    <x v="5"/>
    <s v="18"/>
  </r>
  <r>
    <x v="5"/>
    <x v="1"/>
    <x v="198"/>
    <n v="890.99453277399107"/>
    <x v="9"/>
    <s v="05"/>
  </r>
  <r>
    <x v="5"/>
    <x v="1"/>
    <x v="199"/>
    <n v="765.63231420507998"/>
    <x v="9"/>
    <s v="05"/>
  </r>
  <r>
    <x v="5"/>
    <x v="1"/>
    <x v="181"/>
    <n v="842.90244262295107"/>
    <x v="9"/>
    <s v="05"/>
  </r>
  <r>
    <x v="5"/>
    <x v="1"/>
    <x v="200"/>
    <n v="773.28055137844603"/>
    <x v="9"/>
    <s v="05"/>
  </r>
  <r>
    <x v="5"/>
    <x v="1"/>
    <x v="182"/>
    <n v="816.83412205567504"/>
    <x v="9"/>
    <s v="05"/>
  </r>
  <r>
    <x v="5"/>
    <x v="1"/>
    <x v="201"/>
    <n v="1112.7211030479"/>
    <x v="9"/>
    <s v="05"/>
  </r>
  <r>
    <x v="5"/>
    <x v="1"/>
    <x v="183"/>
    <n v="800.84066460587303"/>
    <x v="9"/>
    <s v="05"/>
  </r>
  <r>
    <x v="5"/>
    <x v="1"/>
    <x v="184"/>
    <n v="704.07457407407401"/>
    <x v="9"/>
    <s v="05"/>
  </r>
  <r>
    <x v="5"/>
    <x v="1"/>
    <x v="117"/>
    <n v="997.22820443482999"/>
    <x v="12"/>
    <s v="14"/>
  </r>
  <r>
    <x v="5"/>
    <x v="1"/>
    <x v="118"/>
    <n v="978.51450348899596"/>
    <x v="12"/>
    <s v="14"/>
  </r>
  <r>
    <x v="5"/>
    <x v="1"/>
    <x v="119"/>
    <n v="1141.62598843931"/>
    <x v="12"/>
    <s v="14"/>
  </r>
  <r>
    <x v="5"/>
    <x v="1"/>
    <x v="120"/>
    <n v="1091.74093761269"/>
    <x v="12"/>
    <s v="14"/>
  </r>
  <r>
    <x v="5"/>
    <x v="1"/>
    <x v="121"/>
    <n v="843.3258770614691"/>
    <x v="12"/>
    <s v="14"/>
  </r>
  <r>
    <x v="5"/>
    <x v="1"/>
    <x v="185"/>
    <n v="787.48770022883309"/>
    <x v="12"/>
    <s v="14"/>
  </r>
  <r>
    <x v="5"/>
    <x v="1"/>
    <x v="122"/>
    <n v="775.83662049861516"/>
    <x v="12"/>
    <s v="14"/>
  </r>
  <r>
    <x v="5"/>
    <x v="1"/>
    <x v="123"/>
    <n v="924.16004595780203"/>
    <x v="12"/>
    <s v="14"/>
  </r>
  <r>
    <x v="5"/>
    <x v="1"/>
    <x v="124"/>
    <n v="998.66976927747407"/>
    <x v="12"/>
    <s v="14"/>
  </r>
  <r>
    <x v="5"/>
    <x v="1"/>
    <x v="125"/>
    <n v="776.91008264462812"/>
    <x v="12"/>
    <s v="14"/>
  </r>
  <r>
    <x v="5"/>
    <x v="1"/>
    <x v="126"/>
    <n v="912.494004925642"/>
    <x v="12"/>
    <s v="14"/>
  </r>
  <r>
    <x v="5"/>
    <x v="1"/>
    <x v="102"/>
    <n v="734.275926573427"/>
    <x v="9"/>
    <s v="05"/>
  </r>
  <r>
    <x v="5"/>
    <x v="1"/>
    <x v="103"/>
    <n v="877.88946568688505"/>
    <x v="9"/>
    <s v="05"/>
  </r>
  <r>
    <x v="5"/>
    <x v="1"/>
    <x v="104"/>
    <n v="831.45688950149304"/>
    <x v="9"/>
    <s v="05"/>
  </r>
  <r>
    <x v="5"/>
    <x v="1"/>
    <x v="189"/>
    <n v="758.35548523206808"/>
    <x v="7"/>
    <s v="09"/>
  </r>
  <r>
    <x v="5"/>
    <x v="1"/>
    <x v="190"/>
    <n v="734.96677966101709"/>
    <x v="7"/>
    <s v="09"/>
  </r>
  <r>
    <x v="5"/>
    <x v="1"/>
    <x v="191"/>
    <n v="740.35975221238914"/>
    <x v="7"/>
    <s v="09"/>
  </r>
  <r>
    <x v="5"/>
    <x v="1"/>
    <x v="186"/>
    <n v="730.54845261121909"/>
    <x v="7"/>
    <s v="09"/>
  </r>
  <r>
    <x v="5"/>
    <x v="1"/>
    <x v="187"/>
    <n v="794.07122326203205"/>
    <x v="7"/>
    <s v="09"/>
  </r>
  <r>
    <x v="5"/>
    <x v="1"/>
    <x v="192"/>
    <n v="940.44770010261709"/>
    <x v="7"/>
    <s v="09"/>
  </r>
  <r>
    <x v="5"/>
    <x v="1"/>
    <x v="193"/>
    <n v="734.5513259668511"/>
    <x v="7"/>
    <s v="09"/>
  </r>
  <r>
    <x v="5"/>
    <x v="1"/>
    <x v="194"/>
    <n v="794.535448577681"/>
    <x v="7"/>
    <s v="09"/>
  </r>
  <r>
    <x v="5"/>
    <x v="1"/>
    <x v="195"/>
    <n v="748.01081081081099"/>
    <x v="7"/>
    <s v="09"/>
  </r>
  <r>
    <x v="5"/>
    <x v="1"/>
    <x v="196"/>
    <n v="782.49100138121503"/>
    <x v="7"/>
    <s v="09"/>
  </r>
  <r>
    <x v="5"/>
    <x v="1"/>
    <x v="188"/>
    <n v="797.34670315002711"/>
    <x v="7"/>
    <s v="09"/>
  </r>
  <r>
    <x v="5"/>
    <x v="1"/>
    <x v="197"/>
    <n v="822.08932273669711"/>
    <x v="7"/>
    <s v="09"/>
  </r>
  <r>
    <x v="5"/>
    <x v="1"/>
    <x v="202"/>
    <n v="1151.87421924092"/>
    <x v="11"/>
    <s v="11"/>
  </r>
  <r>
    <x v="5"/>
    <x v="1"/>
    <x v="203"/>
    <n v="1548.8827894652402"/>
    <x v="11"/>
    <s v="11"/>
  </r>
  <r>
    <x v="5"/>
    <x v="1"/>
    <x v="204"/>
    <n v="1138.4809196515"/>
    <x v="11"/>
    <s v="11"/>
  </r>
  <r>
    <x v="5"/>
    <x v="1"/>
    <x v="205"/>
    <n v="893.88569911120703"/>
    <x v="11"/>
    <s v="11"/>
  </r>
  <r>
    <x v="5"/>
    <x v="1"/>
    <x v="206"/>
    <n v="1732.4797606745401"/>
    <x v="11"/>
    <s v="11"/>
  </r>
  <r>
    <x v="5"/>
    <x v="1"/>
    <x v="207"/>
    <n v="1160.6509849439401"/>
    <x v="11"/>
    <s v="11"/>
  </r>
  <r>
    <x v="5"/>
    <x v="1"/>
    <x v="208"/>
    <n v="1126.7226012535102"/>
    <x v="11"/>
    <s v="11"/>
  </r>
  <r>
    <x v="5"/>
    <x v="1"/>
    <x v="209"/>
    <n v="1283.63660990224"/>
    <x v="11"/>
    <s v="11"/>
  </r>
  <r>
    <x v="5"/>
    <x v="1"/>
    <x v="210"/>
    <n v="893.95054556399998"/>
    <x v="11"/>
    <s v="11"/>
  </r>
  <r>
    <x v="5"/>
    <x v="1"/>
    <x v="211"/>
    <n v="1775.8702128263301"/>
    <x v="14"/>
    <s v="15"/>
  </r>
  <r>
    <x v="5"/>
    <x v="1"/>
    <x v="212"/>
    <n v="1051.9557516037701"/>
    <x v="14"/>
    <s v="15"/>
  </r>
  <r>
    <x v="5"/>
    <x v="1"/>
    <x v="213"/>
    <n v="1079.7206276582001"/>
    <x v="14"/>
    <s v="15"/>
  </r>
  <r>
    <x v="5"/>
    <x v="1"/>
    <x v="214"/>
    <n v="952.62678410311503"/>
    <x v="14"/>
    <s v="15"/>
  </r>
  <r>
    <x v="5"/>
    <x v="1"/>
    <x v="215"/>
    <n v="972.48064670961207"/>
    <x v="14"/>
    <s v="15"/>
  </r>
  <r>
    <x v="5"/>
    <x v="1"/>
    <x v="216"/>
    <n v="1342.23545684637"/>
    <x v="14"/>
    <s v="15"/>
  </r>
  <r>
    <x v="5"/>
    <x v="1"/>
    <x v="217"/>
    <n v="1131.6112895801402"/>
    <x v="14"/>
    <s v="15"/>
  </r>
  <r>
    <x v="5"/>
    <x v="1"/>
    <x v="218"/>
    <n v="937.352363207547"/>
    <x v="14"/>
    <s v="15"/>
  </r>
  <r>
    <x v="5"/>
    <x v="1"/>
    <x v="219"/>
    <n v="1171.96070511723"/>
    <x v="14"/>
    <s v="15"/>
  </r>
  <r>
    <x v="5"/>
    <x v="1"/>
    <x v="220"/>
    <n v="825.92998803827811"/>
    <x v="15"/>
    <s v="02"/>
  </r>
  <r>
    <x v="5"/>
    <x v="1"/>
    <x v="221"/>
    <n v="890.12578823529407"/>
    <x v="14"/>
    <s v="15"/>
  </r>
  <r>
    <x v="5"/>
    <x v="1"/>
    <x v="222"/>
    <n v="878.95057043073302"/>
    <x v="14"/>
    <s v="15"/>
  </r>
  <r>
    <x v="5"/>
    <x v="1"/>
    <x v="223"/>
    <n v="936.41003846153808"/>
    <x v="14"/>
    <s v="15"/>
  </r>
  <r>
    <x v="5"/>
    <x v="1"/>
    <x v="224"/>
    <n v="1750.97674580742"/>
    <x v="14"/>
    <s v="15"/>
  </r>
  <r>
    <x v="5"/>
    <x v="1"/>
    <x v="254"/>
    <n v="1084.3515460910201"/>
    <x v="15"/>
    <s v="02"/>
  </r>
  <r>
    <x v="5"/>
    <x v="1"/>
    <x v="255"/>
    <n v="815.78939470365708"/>
    <x v="15"/>
    <s v="02"/>
  </r>
  <r>
    <x v="5"/>
    <x v="1"/>
    <x v="256"/>
    <n v="899.04976284585007"/>
    <x v="15"/>
    <s v="02"/>
  </r>
  <r>
    <x v="5"/>
    <x v="1"/>
    <x v="257"/>
    <n v="770.02813636363601"/>
    <x v="15"/>
    <s v="02"/>
  </r>
  <r>
    <x v="5"/>
    <x v="1"/>
    <x v="258"/>
    <n v="1008.38502004169"/>
    <x v="15"/>
    <s v="02"/>
  </r>
  <r>
    <x v="5"/>
    <x v="1"/>
    <x v="259"/>
    <n v="1620.64691932458"/>
    <x v="15"/>
    <s v="02"/>
  </r>
  <r>
    <x v="5"/>
    <x v="1"/>
    <x v="260"/>
    <n v="880.46752021563304"/>
    <x v="15"/>
    <s v="02"/>
  </r>
  <r>
    <x v="5"/>
    <x v="1"/>
    <x v="261"/>
    <n v="871.67840754717008"/>
    <x v="15"/>
    <s v="02"/>
  </r>
  <r>
    <x v="5"/>
    <x v="1"/>
    <x v="262"/>
    <n v="790.97802597402608"/>
    <x v="15"/>
    <s v="02"/>
  </r>
  <r>
    <x v="5"/>
    <x v="1"/>
    <x v="263"/>
    <n v="863.47517281780904"/>
    <x v="15"/>
    <s v="02"/>
  </r>
  <r>
    <x v="5"/>
    <x v="1"/>
    <x v="264"/>
    <n v="777.7284112149531"/>
    <x v="15"/>
    <s v="02"/>
  </r>
  <r>
    <x v="5"/>
    <x v="1"/>
    <x v="265"/>
    <n v="817.13605108055003"/>
    <x v="15"/>
    <s v="02"/>
  </r>
  <r>
    <x v="5"/>
    <x v="1"/>
    <x v="266"/>
    <n v="862.42203278688498"/>
    <x v="15"/>
    <s v="02"/>
  </r>
  <r>
    <x v="5"/>
    <x v="1"/>
    <x v="267"/>
    <n v="1121.1141092176599"/>
    <x v="11"/>
    <s v="11"/>
  </r>
  <r>
    <x v="5"/>
    <x v="1"/>
    <x v="268"/>
    <n v="903.70474963181096"/>
    <x v="12"/>
    <s v="14"/>
  </r>
  <r>
    <x v="5"/>
    <x v="1"/>
    <x v="269"/>
    <n v="882.15881745120612"/>
    <x v="12"/>
    <s v="14"/>
  </r>
  <r>
    <x v="5"/>
    <x v="1"/>
    <x v="270"/>
    <n v="1025.0782572324902"/>
    <x v="12"/>
    <s v="14"/>
  </r>
  <r>
    <x v="5"/>
    <x v="1"/>
    <x v="271"/>
    <n v="934.21806178742213"/>
    <x v="12"/>
    <s v="14"/>
  </r>
  <r>
    <x v="5"/>
    <x v="1"/>
    <x v="272"/>
    <n v="876.57186261558809"/>
    <x v="12"/>
    <s v="14"/>
  </r>
  <r>
    <x v="5"/>
    <x v="1"/>
    <x v="273"/>
    <n v="983.32017190929002"/>
    <x v="12"/>
    <s v="14"/>
  </r>
  <r>
    <x v="5"/>
    <x v="1"/>
    <x v="274"/>
    <n v="819.28296875000001"/>
    <x v="12"/>
    <s v="14"/>
  </r>
  <r>
    <x v="5"/>
    <x v="1"/>
    <x v="275"/>
    <n v="923.97042919495607"/>
    <x v="12"/>
    <s v="14"/>
  </r>
  <r>
    <x v="5"/>
    <x v="1"/>
    <x v="276"/>
    <n v="879.883901198692"/>
    <x v="12"/>
    <s v="14"/>
  </r>
  <r>
    <x v="5"/>
    <x v="1"/>
    <x v="277"/>
    <n v="992.81576802804898"/>
    <x v="12"/>
    <s v="14"/>
  </r>
  <r>
    <x v="5"/>
    <x v="1"/>
    <x v="226"/>
    <n v="813.92932160804003"/>
    <x v="17"/>
    <s v="12"/>
  </r>
  <r>
    <x v="5"/>
    <x v="1"/>
    <x v="227"/>
    <n v="796.16205513784507"/>
    <x v="17"/>
    <s v="12"/>
  </r>
  <r>
    <x v="5"/>
    <x v="1"/>
    <x v="228"/>
    <n v="840.75404915911997"/>
    <x v="17"/>
    <s v="12"/>
  </r>
  <r>
    <x v="5"/>
    <x v="1"/>
    <x v="229"/>
    <n v="1185.2983581373003"/>
    <x v="17"/>
    <s v="12"/>
  </r>
  <r>
    <x v="5"/>
    <x v="1"/>
    <x v="230"/>
    <n v="795.14828375286004"/>
    <x v="17"/>
    <s v="12"/>
  </r>
  <r>
    <x v="5"/>
    <x v="1"/>
    <x v="231"/>
    <n v="714.98630588235301"/>
    <x v="17"/>
    <s v="12"/>
  </r>
  <r>
    <x v="5"/>
    <x v="1"/>
    <x v="232"/>
    <n v="852.68175056348605"/>
    <x v="17"/>
    <s v="12"/>
  </r>
  <r>
    <x v="5"/>
    <x v="1"/>
    <x v="233"/>
    <n v="820.06899297423899"/>
    <x v="17"/>
    <s v="12"/>
  </r>
  <r>
    <x v="5"/>
    <x v="1"/>
    <x v="234"/>
    <n v="765.36772727272705"/>
    <x v="17"/>
    <s v="12"/>
  </r>
  <r>
    <x v="5"/>
    <x v="1"/>
    <x v="235"/>
    <n v="727.38292592592609"/>
    <x v="17"/>
    <s v="12"/>
  </r>
  <r>
    <x v="5"/>
    <x v="1"/>
    <x v="236"/>
    <n v="944.91647450110906"/>
    <x v="17"/>
    <s v="12"/>
  </r>
  <r>
    <x v="5"/>
    <x v="1"/>
    <x v="237"/>
    <n v="769.22592375366605"/>
    <x v="17"/>
    <s v="12"/>
  </r>
  <r>
    <x v="5"/>
    <x v="1"/>
    <x v="238"/>
    <n v="866.94539310344805"/>
    <x v="17"/>
    <s v="12"/>
  </r>
  <r>
    <x v="5"/>
    <x v="1"/>
    <x v="239"/>
    <n v="943.24049701789306"/>
    <x v="17"/>
    <s v="12"/>
  </r>
  <r>
    <x v="5"/>
    <x v="1"/>
    <x v="253"/>
    <n v="778.85350515463904"/>
    <x v="17"/>
    <s v="12"/>
  </r>
  <r>
    <x v="5"/>
    <x v="1"/>
    <x v="240"/>
    <n v="827.62001703577505"/>
    <x v="16"/>
    <s v="07"/>
  </r>
  <r>
    <x v="5"/>
    <x v="1"/>
    <x v="241"/>
    <n v="870.70033497536906"/>
    <x v="16"/>
    <s v="07"/>
  </r>
  <r>
    <x v="5"/>
    <x v="1"/>
    <x v="242"/>
    <n v="889.03905432595604"/>
    <x v="16"/>
    <s v="07"/>
  </r>
  <r>
    <x v="5"/>
    <x v="1"/>
    <x v="243"/>
    <n v="870.28479300042704"/>
    <x v="16"/>
    <s v="07"/>
  </r>
  <r>
    <x v="5"/>
    <x v="1"/>
    <x v="244"/>
    <n v="1037.28556023589"/>
    <x v="16"/>
    <s v="07"/>
  </r>
  <r>
    <x v="5"/>
    <x v="1"/>
    <x v="245"/>
    <n v="896.50014857142912"/>
    <x v="16"/>
    <s v="07"/>
  </r>
  <r>
    <x v="5"/>
    <x v="1"/>
    <x v="225"/>
    <n v="819.78531506849299"/>
    <x v="16"/>
    <s v="07"/>
  </r>
  <r>
    <x v="5"/>
    <x v="1"/>
    <x v="246"/>
    <n v="791.62338164251207"/>
    <x v="16"/>
    <s v="07"/>
  </r>
  <r>
    <x v="5"/>
    <x v="1"/>
    <x v="247"/>
    <n v="846.92384879725103"/>
    <x v="16"/>
    <s v="07"/>
  </r>
  <r>
    <x v="5"/>
    <x v="1"/>
    <x v="248"/>
    <n v="844.22310259579706"/>
    <x v="16"/>
    <s v="07"/>
  </r>
  <r>
    <x v="5"/>
    <x v="1"/>
    <x v="249"/>
    <n v="854.91532200990798"/>
    <x v="16"/>
    <s v="07"/>
  </r>
  <r>
    <x v="5"/>
    <x v="1"/>
    <x v="250"/>
    <n v="1004.0458718330801"/>
    <x v="16"/>
    <s v="07"/>
  </r>
  <r>
    <x v="5"/>
    <x v="1"/>
    <x v="251"/>
    <n v="812.05274766355103"/>
    <x v="16"/>
    <s v="07"/>
  </r>
  <r>
    <x v="5"/>
    <x v="1"/>
    <x v="252"/>
    <n v="979.15380632145309"/>
    <x v="16"/>
    <s v="07"/>
  </r>
  <r>
    <x v="6"/>
    <x v="1"/>
    <x v="48"/>
    <n v="814.43826401446711"/>
    <x v="3"/>
    <s v="01"/>
  </r>
  <r>
    <x v="6"/>
    <x v="1"/>
    <x v="24"/>
    <n v="910.60898634076204"/>
    <x v="3"/>
    <s v="01"/>
  </r>
  <r>
    <x v="6"/>
    <x v="1"/>
    <x v="49"/>
    <n v="994.85934671005111"/>
    <x v="3"/>
    <s v="01"/>
  </r>
  <r>
    <x v="6"/>
    <x v="1"/>
    <x v="50"/>
    <n v="1019.6209236683101"/>
    <x v="3"/>
    <s v="01"/>
  </r>
  <r>
    <x v="6"/>
    <x v="1"/>
    <x v="51"/>
    <n v="987.40932547864497"/>
    <x v="3"/>
    <s v="01"/>
  </r>
  <r>
    <x v="6"/>
    <x v="1"/>
    <x v="52"/>
    <n v="1052.79424591258"/>
    <x v="3"/>
    <s v="01"/>
  </r>
  <r>
    <x v="6"/>
    <x v="1"/>
    <x v="25"/>
    <n v="909.00478589263412"/>
    <x v="2"/>
    <s v="13"/>
  </r>
  <r>
    <x v="6"/>
    <x v="1"/>
    <x v="26"/>
    <n v="1142.6768005712001"/>
    <x v="2"/>
    <s v="13"/>
  </r>
  <r>
    <x v="6"/>
    <x v="1"/>
    <x v="27"/>
    <n v="1191.62220738677"/>
    <x v="2"/>
    <s v="13"/>
  </r>
  <r>
    <x v="6"/>
    <x v="1"/>
    <x v="42"/>
    <n v="817.25489131875406"/>
    <x v="2"/>
    <s v="13"/>
  </r>
  <r>
    <x v="6"/>
    <x v="1"/>
    <x v="28"/>
    <n v="1318.65453089324"/>
    <x v="2"/>
    <s v="13"/>
  </r>
  <r>
    <x v="6"/>
    <x v="1"/>
    <x v="29"/>
    <n v="898.83224569004403"/>
    <x v="2"/>
    <s v="13"/>
  </r>
  <r>
    <x v="6"/>
    <x v="1"/>
    <x v="22"/>
    <n v="899.24438446969714"/>
    <x v="2"/>
    <s v="13"/>
  </r>
  <r>
    <x v="6"/>
    <x v="1"/>
    <x v="30"/>
    <n v="963.26434209407205"/>
    <x v="2"/>
    <s v="13"/>
  </r>
  <r>
    <x v="6"/>
    <x v="1"/>
    <x v="31"/>
    <n v="1028.3120418271901"/>
    <x v="2"/>
    <s v="13"/>
  </r>
  <r>
    <x v="6"/>
    <x v="1"/>
    <x v="32"/>
    <n v="1059.5966749161403"/>
    <x v="2"/>
    <s v="13"/>
  </r>
  <r>
    <x v="6"/>
    <x v="1"/>
    <x v="23"/>
    <n v="998.20459531653512"/>
    <x v="2"/>
    <s v="13"/>
  </r>
  <r>
    <x v="6"/>
    <x v="1"/>
    <x v="80"/>
    <n v="763.91967236467201"/>
    <x v="4"/>
    <s v="17"/>
  </r>
  <r>
    <x v="6"/>
    <x v="1"/>
    <x v="81"/>
    <n v="882.93974851485098"/>
    <x v="4"/>
    <s v="17"/>
  </r>
  <r>
    <x v="6"/>
    <x v="1"/>
    <x v="82"/>
    <n v="811.31605482717498"/>
    <x v="4"/>
    <s v="17"/>
  </r>
  <r>
    <x v="6"/>
    <x v="1"/>
    <x v="45"/>
    <n v="891.95488529014813"/>
    <x v="4"/>
    <s v="17"/>
  </r>
  <r>
    <x v="6"/>
    <x v="1"/>
    <x v="84"/>
    <n v="763.74554272517298"/>
    <x v="4"/>
    <s v="17"/>
  </r>
  <r>
    <x v="6"/>
    <x v="1"/>
    <x v="85"/>
    <n v="810.65490755007704"/>
    <x v="4"/>
    <s v="17"/>
  </r>
  <r>
    <x v="6"/>
    <x v="1"/>
    <x v="33"/>
    <n v="749.78565044247807"/>
    <x v="3"/>
    <s v="01"/>
  </r>
  <r>
    <x v="6"/>
    <x v="1"/>
    <x v="35"/>
    <n v="709.03823049464609"/>
    <x v="1"/>
    <s v="03"/>
  </r>
  <r>
    <x v="6"/>
    <x v="1"/>
    <x v="36"/>
    <n v="828.810967659791"/>
    <x v="2"/>
    <s v="13"/>
  </r>
  <r>
    <x v="6"/>
    <x v="1"/>
    <x v="37"/>
    <n v="739.77213900862102"/>
    <x v="2"/>
    <s v="13"/>
  </r>
  <r>
    <x v="6"/>
    <x v="1"/>
    <x v="38"/>
    <n v="783.81165034228502"/>
    <x v="2"/>
    <s v="13"/>
  </r>
  <r>
    <x v="6"/>
    <x v="1"/>
    <x v="39"/>
    <n v="734.07137323591212"/>
    <x v="2"/>
    <s v="13"/>
  </r>
  <r>
    <x v="6"/>
    <x v="1"/>
    <x v="40"/>
    <n v="841.06923715743301"/>
    <x v="2"/>
    <s v="13"/>
  </r>
  <r>
    <x v="6"/>
    <x v="1"/>
    <x v="41"/>
    <n v="779.33868789716905"/>
    <x v="2"/>
    <s v="13"/>
  </r>
  <r>
    <x v="6"/>
    <x v="1"/>
    <x v="43"/>
    <n v="866.78386922615505"/>
    <x v="2"/>
    <s v="13"/>
  </r>
  <r>
    <x v="6"/>
    <x v="1"/>
    <x v="46"/>
    <n v="782.60632250579999"/>
    <x v="5"/>
    <s v="18"/>
  </r>
  <r>
    <x v="6"/>
    <x v="1"/>
    <x v="47"/>
    <n v="753.93937413073695"/>
    <x v="5"/>
    <s v="18"/>
  </r>
  <r>
    <x v="6"/>
    <x v="1"/>
    <x v="53"/>
    <n v="764.16653620352304"/>
    <x v="6"/>
    <s v="04"/>
  </r>
  <r>
    <x v="6"/>
    <x v="1"/>
    <x v="54"/>
    <n v="775.32437172774905"/>
    <x v="6"/>
    <s v="04"/>
  </r>
  <r>
    <x v="6"/>
    <x v="1"/>
    <x v="55"/>
    <n v="789.99968295904898"/>
    <x v="6"/>
    <s v="04"/>
  </r>
  <r>
    <x v="6"/>
    <x v="1"/>
    <x v="57"/>
    <n v="854.94904761904809"/>
    <x v="7"/>
    <s v="09"/>
  </r>
  <r>
    <x v="6"/>
    <x v="1"/>
    <x v="58"/>
    <n v="905.29106649111304"/>
    <x v="4"/>
    <s v="17"/>
  </r>
  <r>
    <x v="6"/>
    <x v="1"/>
    <x v="59"/>
    <n v="767.53342105263209"/>
    <x v="4"/>
    <s v="17"/>
  </r>
  <r>
    <x v="6"/>
    <x v="1"/>
    <x v="83"/>
    <n v="836.82051282051304"/>
    <x v="4"/>
    <s v="17"/>
  </r>
  <r>
    <x v="6"/>
    <x v="1"/>
    <x v="60"/>
    <n v="934.80175128085705"/>
    <x v="4"/>
    <s v="17"/>
  </r>
  <r>
    <x v="6"/>
    <x v="1"/>
    <x v="61"/>
    <n v="865.14859060402705"/>
    <x v="4"/>
    <s v="17"/>
  </r>
  <r>
    <x v="6"/>
    <x v="1"/>
    <x v="62"/>
    <n v="783.24505910165499"/>
    <x v="4"/>
    <s v="17"/>
  </r>
  <r>
    <x v="6"/>
    <x v="1"/>
    <x v="63"/>
    <n v="984.18203941513002"/>
    <x v="4"/>
    <s v="17"/>
  </r>
  <r>
    <x v="6"/>
    <x v="1"/>
    <x v="64"/>
    <n v="784.30080620155002"/>
    <x v="5"/>
    <s v="18"/>
  </r>
  <r>
    <x v="6"/>
    <x v="1"/>
    <x v="65"/>
    <n v="839.0560956057011"/>
    <x v="5"/>
    <s v="18"/>
  </r>
  <r>
    <x v="6"/>
    <x v="1"/>
    <x v="66"/>
    <n v="742.50508692365804"/>
    <x v="5"/>
    <s v="18"/>
  </r>
  <r>
    <x v="6"/>
    <x v="1"/>
    <x v="67"/>
    <n v="726.61355102040807"/>
    <x v="5"/>
    <s v="18"/>
  </r>
  <r>
    <x v="6"/>
    <x v="1"/>
    <x v="68"/>
    <n v="857.14757246376803"/>
    <x v="5"/>
    <s v="18"/>
  </r>
  <r>
    <x v="6"/>
    <x v="1"/>
    <x v="69"/>
    <n v="706.06016736401705"/>
    <x v="5"/>
    <s v="18"/>
  </r>
  <r>
    <x v="6"/>
    <x v="1"/>
    <x v="70"/>
    <n v="902.11972850678706"/>
    <x v="5"/>
    <s v="18"/>
  </r>
  <r>
    <x v="6"/>
    <x v="1"/>
    <x v="71"/>
    <n v="799.37353293413207"/>
    <x v="5"/>
    <s v="18"/>
  </r>
  <r>
    <x v="6"/>
    <x v="1"/>
    <x v="72"/>
    <n v="753.03727272727303"/>
    <x v="6"/>
    <s v="04"/>
  </r>
  <r>
    <x v="6"/>
    <x v="1"/>
    <x v="73"/>
    <n v="922.71480189885006"/>
    <x v="6"/>
    <s v="04"/>
  </r>
  <r>
    <x v="6"/>
    <x v="1"/>
    <x v="74"/>
    <n v="813.00046341463405"/>
    <x v="6"/>
    <s v="04"/>
  </r>
  <r>
    <x v="6"/>
    <x v="1"/>
    <x v="75"/>
    <n v="851.76029572836808"/>
    <x v="6"/>
    <s v="04"/>
  </r>
  <r>
    <x v="6"/>
    <x v="1"/>
    <x v="76"/>
    <n v="873.12009668063206"/>
    <x v="6"/>
    <s v="04"/>
  </r>
  <r>
    <x v="6"/>
    <x v="1"/>
    <x v="77"/>
    <n v="810.81055045871608"/>
    <x v="6"/>
    <s v="04"/>
  </r>
  <r>
    <x v="6"/>
    <x v="1"/>
    <x v="56"/>
    <n v="817.54681303116104"/>
    <x v="6"/>
    <s v="04"/>
  </r>
  <r>
    <x v="6"/>
    <x v="1"/>
    <x v="78"/>
    <n v="789.09709134615412"/>
    <x v="6"/>
    <s v="04"/>
  </r>
  <r>
    <x v="6"/>
    <x v="1"/>
    <x v="79"/>
    <n v="773.05593220339006"/>
    <x v="6"/>
    <s v="04"/>
  </r>
  <r>
    <x v="6"/>
    <x v="1"/>
    <x v="0"/>
    <n v="815.77733840304211"/>
    <x v="0"/>
    <s v="16"/>
  </r>
  <r>
    <x v="6"/>
    <x v="1"/>
    <x v="1"/>
    <n v="816.77252028123303"/>
    <x v="0"/>
    <s v="16"/>
  </r>
  <r>
    <x v="6"/>
    <x v="1"/>
    <x v="2"/>
    <n v="792.27855608591904"/>
    <x v="0"/>
    <s v="16"/>
  </r>
  <r>
    <x v="6"/>
    <x v="1"/>
    <x v="3"/>
    <n v="812.84494391025601"/>
    <x v="0"/>
    <s v="16"/>
  </r>
  <r>
    <x v="6"/>
    <x v="1"/>
    <x v="4"/>
    <n v="783.49419839679399"/>
    <x v="0"/>
    <s v="16"/>
  </r>
  <r>
    <x v="6"/>
    <x v="1"/>
    <x v="5"/>
    <n v="806.910369458128"/>
    <x v="0"/>
    <s v="16"/>
  </r>
  <r>
    <x v="6"/>
    <x v="1"/>
    <x v="6"/>
    <n v="810.39900612763404"/>
    <x v="0"/>
    <s v="16"/>
  </r>
  <r>
    <x v="6"/>
    <x v="1"/>
    <x v="7"/>
    <n v="877.44947222222208"/>
    <x v="0"/>
    <s v="16"/>
  </r>
  <r>
    <x v="6"/>
    <x v="1"/>
    <x v="8"/>
    <n v="978.40793651701506"/>
    <x v="0"/>
    <s v="16"/>
  </r>
  <r>
    <x v="6"/>
    <x v="1"/>
    <x v="9"/>
    <n v="1003.3781808510601"/>
    <x v="0"/>
    <s v="16"/>
  </r>
  <r>
    <x v="6"/>
    <x v="1"/>
    <x v="10"/>
    <n v="830.78783815480801"/>
    <x v="1"/>
    <s v="03"/>
  </r>
  <r>
    <x v="6"/>
    <x v="1"/>
    <x v="11"/>
    <n v="835.58275678426105"/>
    <x v="1"/>
    <s v="03"/>
  </r>
  <r>
    <x v="6"/>
    <x v="1"/>
    <x v="12"/>
    <n v="999.8029407749541"/>
    <x v="1"/>
    <s v="03"/>
  </r>
  <r>
    <x v="6"/>
    <x v="1"/>
    <x v="13"/>
    <n v="843.376307983591"/>
    <x v="1"/>
    <s v="03"/>
  </r>
  <r>
    <x v="6"/>
    <x v="1"/>
    <x v="14"/>
    <n v="848.21942211055307"/>
    <x v="1"/>
    <s v="03"/>
  </r>
  <r>
    <x v="6"/>
    <x v="1"/>
    <x v="15"/>
    <n v="797.10172615564704"/>
    <x v="1"/>
    <s v="03"/>
  </r>
  <r>
    <x v="6"/>
    <x v="1"/>
    <x v="34"/>
    <n v="744.58569185476006"/>
    <x v="1"/>
    <s v="03"/>
  </r>
  <r>
    <x v="6"/>
    <x v="1"/>
    <x v="16"/>
    <n v="774.86319171648211"/>
    <x v="1"/>
    <s v="03"/>
  </r>
  <r>
    <x v="6"/>
    <x v="1"/>
    <x v="17"/>
    <n v="872.02249248186808"/>
    <x v="1"/>
    <s v="03"/>
  </r>
  <r>
    <x v="6"/>
    <x v="1"/>
    <x v="18"/>
    <n v="760.86711982207407"/>
    <x v="1"/>
    <s v="03"/>
  </r>
  <r>
    <x v="6"/>
    <x v="1"/>
    <x v="19"/>
    <n v="810.92377007607809"/>
    <x v="1"/>
    <s v="03"/>
  </r>
  <r>
    <x v="6"/>
    <x v="1"/>
    <x v="20"/>
    <n v="968.81535347465012"/>
    <x v="1"/>
    <s v="03"/>
  </r>
  <r>
    <x v="6"/>
    <x v="1"/>
    <x v="21"/>
    <n v="771.15398047722306"/>
    <x v="1"/>
    <s v="03"/>
  </r>
  <r>
    <x v="6"/>
    <x v="1"/>
    <x v="44"/>
    <n v="719.92254515599302"/>
    <x v="4"/>
    <s v="17"/>
  </r>
  <r>
    <x v="6"/>
    <x v="1"/>
    <x v="86"/>
    <n v="911.3884064694081"/>
    <x v="8"/>
    <s v="08"/>
  </r>
  <r>
    <x v="6"/>
    <x v="1"/>
    <x v="87"/>
    <n v="829.68214521452103"/>
    <x v="8"/>
    <s v="08"/>
  </r>
  <r>
    <x v="6"/>
    <x v="1"/>
    <x v="88"/>
    <n v="798.28980582524309"/>
    <x v="8"/>
    <s v="08"/>
  </r>
  <r>
    <x v="6"/>
    <x v="1"/>
    <x v="89"/>
    <n v="785.94406797116415"/>
    <x v="8"/>
    <s v="08"/>
  </r>
  <r>
    <x v="6"/>
    <x v="1"/>
    <x v="90"/>
    <n v="1089.7525173388101"/>
    <x v="8"/>
    <s v="08"/>
  </r>
  <r>
    <x v="6"/>
    <x v="1"/>
    <x v="91"/>
    <n v="924.27345903325306"/>
    <x v="8"/>
    <s v="08"/>
  </r>
  <r>
    <x v="6"/>
    <x v="1"/>
    <x v="92"/>
    <n v="891.18090341255311"/>
    <x v="8"/>
    <s v="08"/>
  </r>
  <r>
    <x v="6"/>
    <x v="1"/>
    <x v="93"/>
    <n v="969.21144935589803"/>
    <x v="8"/>
    <s v="08"/>
  </r>
  <r>
    <x v="6"/>
    <x v="1"/>
    <x v="94"/>
    <n v="808.61622159090905"/>
    <x v="8"/>
    <s v="08"/>
  </r>
  <r>
    <x v="6"/>
    <x v="1"/>
    <x v="95"/>
    <n v="870.76108658743613"/>
    <x v="8"/>
    <s v="08"/>
  </r>
  <r>
    <x v="6"/>
    <x v="1"/>
    <x v="96"/>
    <n v="953.92949987900317"/>
    <x v="8"/>
    <s v="08"/>
  </r>
  <r>
    <x v="6"/>
    <x v="1"/>
    <x v="97"/>
    <n v="846.7471670702181"/>
    <x v="8"/>
    <s v="08"/>
  </r>
  <r>
    <x v="6"/>
    <x v="1"/>
    <x v="98"/>
    <n v="877.67394926004204"/>
    <x v="8"/>
    <s v="08"/>
  </r>
  <r>
    <x v="6"/>
    <x v="1"/>
    <x v="99"/>
    <n v="843.43841809132198"/>
    <x v="8"/>
    <s v="08"/>
  </r>
  <r>
    <x v="6"/>
    <x v="1"/>
    <x v="100"/>
    <n v="903.54416797488204"/>
    <x v="8"/>
    <s v="08"/>
  </r>
  <r>
    <x v="6"/>
    <x v="1"/>
    <x v="101"/>
    <n v="855.67443935926804"/>
    <x v="8"/>
    <s v="08"/>
  </r>
  <r>
    <x v="6"/>
    <x v="1"/>
    <x v="105"/>
    <n v="904.7225201938611"/>
    <x v="10"/>
    <s v="10"/>
  </r>
  <r>
    <x v="6"/>
    <x v="1"/>
    <x v="106"/>
    <n v="854.027687758723"/>
    <x v="10"/>
    <s v="10"/>
  </r>
  <r>
    <x v="6"/>
    <x v="1"/>
    <x v="107"/>
    <n v="919.29488122171904"/>
    <x v="10"/>
    <s v="10"/>
  </r>
  <r>
    <x v="6"/>
    <x v="1"/>
    <x v="108"/>
    <n v="826.18388136384908"/>
    <x v="10"/>
    <s v="10"/>
  </r>
  <r>
    <x v="6"/>
    <x v="1"/>
    <x v="109"/>
    <n v="909.70790398126496"/>
    <x v="10"/>
    <s v="10"/>
  </r>
  <r>
    <x v="6"/>
    <x v="1"/>
    <x v="110"/>
    <n v="852.87854736328109"/>
    <x v="10"/>
    <s v="10"/>
  </r>
  <r>
    <x v="6"/>
    <x v="1"/>
    <x v="111"/>
    <n v="1117.6144602178902"/>
    <x v="11"/>
    <s v="11"/>
  </r>
  <r>
    <x v="6"/>
    <x v="1"/>
    <x v="112"/>
    <n v="902.58911392405105"/>
    <x v="11"/>
    <s v="11"/>
  </r>
  <r>
    <x v="6"/>
    <x v="1"/>
    <x v="113"/>
    <n v="881.39476082004603"/>
    <x v="11"/>
    <s v="11"/>
  </r>
  <r>
    <x v="6"/>
    <x v="1"/>
    <x v="114"/>
    <n v="848.2644968372631"/>
    <x v="11"/>
    <s v="11"/>
  </r>
  <r>
    <x v="6"/>
    <x v="1"/>
    <x v="115"/>
    <n v="880.52390420899906"/>
    <x v="11"/>
    <s v="11"/>
  </r>
  <r>
    <x v="6"/>
    <x v="1"/>
    <x v="116"/>
    <n v="954.12210769030901"/>
    <x v="11"/>
    <s v="11"/>
  </r>
  <r>
    <x v="6"/>
    <x v="1"/>
    <x v="127"/>
    <n v="960.01420271246309"/>
    <x v="3"/>
    <s v="01"/>
  </r>
  <r>
    <x v="6"/>
    <x v="1"/>
    <x v="128"/>
    <n v="1021.9130010070501"/>
    <x v="3"/>
    <s v="01"/>
  </r>
  <r>
    <x v="6"/>
    <x v="1"/>
    <x v="129"/>
    <n v="954.62374726477015"/>
    <x v="3"/>
    <s v="01"/>
  </r>
  <r>
    <x v="6"/>
    <x v="1"/>
    <x v="130"/>
    <n v="1124.7682222589001"/>
    <x v="3"/>
    <s v="01"/>
  </r>
  <r>
    <x v="6"/>
    <x v="1"/>
    <x v="131"/>
    <n v="1094.3768059351801"/>
    <x v="3"/>
    <s v="01"/>
  </r>
  <r>
    <x v="6"/>
    <x v="1"/>
    <x v="132"/>
    <n v="1006.62760401489"/>
    <x v="3"/>
    <s v="01"/>
  </r>
  <r>
    <x v="6"/>
    <x v="1"/>
    <x v="134"/>
    <n v="837.37460213289603"/>
    <x v="3"/>
    <s v="01"/>
  </r>
  <r>
    <x v="6"/>
    <x v="1"/>
    <x v="135"/>
    <n v="947.84097383177607"/>
    <x v="3"/>
    <s v="01"/>
  </r>
  <r>
    <x v="6"/>
    <x v="1"/>
    <x v="136"/>
    <n v="961.88255178321106"/>
    <x v="3"/>
    <s v="01"/>
  </r>
  <r>
    <x v="6"/>
    <x v="1"/>
    <x v="137"/>
    <n v="935.27695912806507"/>
    <x v="3"/>
    <s v="01"/>
  </r>
  <r>
    <x v="6"/>
    <x v="1"/>
    <x v="138"/>
    <n v="918.36990651965505"/>
    <x v="3"/>
    <s v="01"/>
  </r>
  <r>
    <x v="6"/>
    <x v="1"/>
    <x v="133"/>
    <n v="979.55370982986813"/>
    <x v="3"/>
    <s v="01"/>
  </r>
  <r>
    <x v="6"/>
    <x v="1"/>
    <x v="152"/>
    <n v="774.94866705471509"/>
    <x v="13"/>
    <s v="06"/>
  </r>
  <r>
    <x v="6"/>
    <x v="1"/>
    <x v="139"/>
    <n v="973.66196851597101"/>
    <x v="13"/>
    <s v="06"/>
  </r>
  <r>
    <x v="6"/>
    <x v="1"/>
    <x v="140"/>
    <n v="1072.28122637816"/>
    <x v="13"/>
    <s v="06"/>
  </r>
  <r>
    <x v="6"/>
    <x v="1"/>
    <x v="141"/>
    <n v="924.06632124352302"/>
    <x v="13"/>
    <s v="06"/>
  </r>
  <r>
    <x v="6"/>
    <x v="1"/>
    <x v="142"/>
    <n v="1117.26435348378"/>
    <x v="13"/>
    <s v="06"/>
  </r>
  <r>
    <x v="6"/>
    <x v="1"/>
    <x v="153"/>
    <n v="740.57539278131605"/>
    <x v="13"/>
    <s v="06"/>
  </r>
  <r>
    <x v="6"/>
    <x v="1"/>
    <x v="154"/>
    <n v="895.42455836662214"/>
    <x v="13"/>
    <s v="06"/>
  </r>
  <r>
    <x v="6"/>
    <x v="1"/>
    <x v="143"/>
    <n v="857.99345015105712"/>
    <x v="13"/>
    <s v="06"/>
  </r>
  <r>
    <x v="6"/>
    <x v="1"/>
    <x v="155"/>
    <n v="802.22752556237208"/>
    <x v="13"/>
    <s v="06"/>
  </r>
  <r>
    <x v="6"/>
    <x v="1"/>
    <x v="144"/>
    <n v="856.91126749300304"/>
    <x v="13"/>
    <s v="06"/>
  </r>
  <r>
    <x v="6"/>
    <x v="1"/>
    <x v="156"/>
    <n v="797.62362134688703"/>
    <x v="13"/>
    <s v="06"/>
  </r>
  <r>
    <x v="6"/>
    <x v="1"/>
    <x v="157"/>
    <n v="799.36664717348901"/>
    <x v="13"/>
    <s v="06"/>
  </r>
  <r>
    <x v="6"/>
    <x v="1"/>
    <x v="145"/>
    <n v="891.84930204572811"/>
    <x v="13"/>
    <s v="06"/>
  </r>
  <r>
    <x v="6"/>
    <x v="1"/>
    <x v="158"/>
    <n v="860.48169176262206"/>
    <x v="13"/>
    <s v="06"/>
  </r>
  <r>
    <x v="6"/>
    <x v="1"/>
    <x v="146"/>
    <n v="854.96918961864401"/>
    <x v="13"/>
    <s v="06"/>
  </r>
  <r>
    <x v="6"/>
    <x v="1"/>
    <x v="159"/>
    <n v="767.80797927461106"/>
    <x v="13"/>
    <s v="06"/>
  </r>
  <r>
    <x v="6"/>
    <x v="1"/>
    <x v="160"/>
    <n v="882.19383347073403"/>
    <x v="13"/>
    <s v="06"/>
  </r>
  <r>
    <x v="6"/>
    <x v="1"/>
    <x v="170"/>
    <n v="918.795250645995"/>
    <x v="5"/>
    <s v="18"/>
  </r>
  <r>
    <x v="6"/>
    <x v="1"/>
    <x v="161"/>
    <n v="814.93525390624995"/>
    <x v="10"/>
    <s v="10"/>
  </r>
  <r>
    <x v="6"/>
    <x v="1"/>
    <x v="162"/>
    <n v="806.91714680165705"/>
    <x v="10"/>
    <s v="10"/>
  </r>
  <r>
    <x v="6"/>
    <x v="1"/>
    <x v="147"/>
    <n v="949.16617909781201"/>
    <x v="10"/>
    <s v="10"/>
  </r>
  <r>
    <x v="6"/>
    <x v="1"/>
    <x v="163"/>
    <n v="819.10282857142897"/>
    <x v="10"/>
    <s v="10"/>
  </r>
  <r>
    <x v="6"/>
    <x v="1"/>
    <x v="164"/>
    <n v="790.31824615384608"/>
    <x v="10"/>
    <s v="10"/>
  </r>
  <r>
    <x v="6"/>
    <x v="1"/>
    <x v="148"/>
    <n v="1026.2594474779401"/>
    <x v="10"/>
    <s v="10"/>
  </r>
  <r>
    <x v="6"/>
    <x v="1"/>
    <x v="149"/>
    <n v="1210.4869788226201"/>
    <x v="10"/>
    <s v="10"/>
  </r>
  <r>
    <x v="6"/>
    <x v="1"/>
    <x v="165"/>
    <n v="799.72415492957703"/>
    <x v="10"/>
    <s v="10"/>
  </r>
  <r>
    <x v="6"/>
    <x v="1"/>
    <x v="150"/>
    <n v="925.80969725802311"/>
    <x v="10"/>
    <s v="10"/>
  </r>
  <r>
    <x v="6"/>
    <x v="1"/>
    <x v="151"/>
    <n v="959.11415971642998"/>
    <x v="10"/>
    <s v="10"/>
  </r>
  <r>
    <x v="6"/>
    <x v="1"/>
    <x v="166"/>
    <n v="737.1320768307321"/>
    <x v="7"/>
    <s v="09"/>
  </r>
  <r>
    <x v="6"/>
    <x v="1"/>
    <x v="167"/>
    <n v="888.89016231474909"/>
    <x v="5"/>
    <s v="18"/>
  </r>
  <r>
    <x v="6"/>
    <x v="1"/>
    <x v="168"/>
    <n v="795.45470005824097"/>
    <x v="5"/>
    <s v="18"/>
  </r>
  <r>
    <x v="6"/>
    <x v="1"/>
    <x v="169"/>
    <n v="982.21389554794496"/>
    <x v="5"/>
    <s v="18"/>
  </r>
  <r>
    <x v="6"/>
    <x v="1"/>
    <x v="171"/>
    <n v="938.26708695652212"/>
    <x v="5"/>
    <s v="18"/>
  </r>
  <r>
    <x v="6"/>
    <x v="1"/>
    <x v="172"/>
    <n v="991.91696699670013"/>
    <x v="5"/>
    <s v="18"/>
  </r>
  <r>
    <x v="6"/>
    <x v="1"/>
    <x v="173"/>
    <n v="817.86697701149399"/>
    <x v="5"/>
    <s v="18"/>
  </r>
  <r>
    <x v="6"/>
    <x v="1"/>
    <x v="174"/>
    <n v="860.51601246105906"/>
    <x v="5"/>
    <s v="18"/>
  </r>
  <r>
    <x v="6"/>
    <x v="1"/>
    <x v="175"/>
    <n v="744.07513708513704"/>
    <x v="5"/>
    <s v="18"/>
  </r>
  <r>
    <x v="6"/>
    <x v="1"/>
    <x v="176"/>
    <n v="741.02109512390109"/>
    <x v="5"/>
    <s v="18"/>
  </r>
  <r>
    <x v="6"/>
    <x v="1"/>
    <x v="177"/>
    <n v="961.44952531645606"/>
    <x v="5"/>
    <s v="18"/>
  </r>
  <r>
    <x v="6"/>
    <x v="1"/>
    <x v="178"/>
    <n v="751.96131914893601"/>
    <x v="5"/>
    <s v="18"/>
  </r>
  <r>
    <x v="6"/>
    <x v="1"/>
    <x v="179"/>
    <n v="935.69231504176912"/>
    <x v="5"/>
    <s v="18"/>
  </r>
  <r>
    <x v="6"/>
    <x v="1"/>
    <x v="180"/>
    <n v="831.9940247678021"/>
    <x v="5"/>
    <s v="18"/>
  </r>
  <r>
    <x v="6"/>
    <x v="1"/>
    <x v="198"/>
    <n v="910.41796434671198"/>
    <x v="9"/>
    <s v="05"/>
  </r>
  <r>
    <x v="6"/>
    <x v="1"/>
    <x v="199"/>
    <n v="791.34154347826097"/>
    <x v="9"/>
    <s v="05"/>
  </r>
  <r>
    <x v="6"/>
    <x v="1"/>
    <x v="181"/>
    <n v="848.89744827586208"/>
    <x v="9"/>
    <s v="05"/>
  </r>
  <r>
    <x v="6"/>
    <x v="1"/>
    <x v="200"/>
    <n v="808.27146276595704"/>
    <x v="9"/>
    <s v="05"/>
  </r>
  <r>
    <x v="6"/>
    <x v="1"/>
    <x v="182"/>
    <n v="828.308037775446"/>
    <x v="9"/>
    <s v="05"/>
  </r>
  <r>
    <x v="6"/>
    <x v="1"/>
    <x v="201"/>
    <n v="1081.11475476839"/>
    <x v="9"/>
    <s v="05"/>
  </r>
  <r>
    <x v="6"/>
    <x v="1"/>
    <x v="183"/>
    <n v="822.27608736496006"/>
    <x v="9"/>
    <s v="05"/>
  </r>
  <r>
    <x v="6"/>
    <x v="1"/>
    <x v="184"/>
    <n v="760.29545945945904"/>
    <x v="9"/>
    <s v="05"/>
  </r>
  <r>
    <x v="6"/>
    <x v="1"/>
    <x v="117"/>
    <n v="1007.7271480699101"/>
    <x v="12"/>
    <s v="14"/>
  </r>
  <r>
    <x v="6"/>
    <x v="1"/>
    <x v="118"/>
    <n v="996.54755133870503"/>
    <x v="12"/>
    <s v="14"/>
  </r>
  <r>
    <x v="6"/>
    <x v="1"/>
    <x v="119"/>
    <n v="1223.62834075724"/>
    <x v="12"/>
    <s v="14"/>
  </r>
  <r>
    <x v="6"/>
    <x v="1"/>
    <x v="120"/>
    <n v="1093.5952714850798"/>
    <x v="12"/>
    <s v="14"/>
  </r>
  <r>
    <x v="6"/>
    <x v="1"/>
    <x v="121"/>
    <n v="852.88712110224799"/>
    <x v="12"/>
    <s v="14"/>
  </r>
  <r>
    <x v="6"/>
    <x v="1"/>
    <x v="185"/>
    <n v="803.14142857142906"/>
    <x v="12"/>
    <s v="14"/>
  </r>
  <r>
    <x v="6"/>
    <x v="1"/>
    <x v="122"/>
    <n v="813.65448179271698"/>
    <x v="12"/>
    <s v="14"/>
  </r>
  <r>
    <x v="6"/>
    <x v="1"/>
    <x v="123"/>
    <n v="908.75163845486111"/>
    <x v="12"/>
    <s v="14"/>
  </r>
  <r>
    <x v="6"/>
    <x v="1"/>
    <x v="124"/>
    <n v="989.4915670588241"/>
    <x v="12"/>
    <s v="14"/>
  </r>
  <r>
    <x v="6"/>
    <x v="1"/>
    <x v="125"/>
    <n v="768.15667342799202"/>
    <x v="12"/>
    <s v="14"/>
  </r>
  <r>
    <x v="6"/>
    <x v="1"/>
    <x v="126"/>
    <n v="928.65131513188294"/>
    <x v="12"/>
    <s v="14"/>
  </r>
  <r>
    <x v="6"/>
    <x v="1"/>
    <x v="102"/>
    <n v="737.26662393162405"/>
    <x v="9"/>
    <s v="05"/>
  </r>
  <r>
    <x v="6"/>
    <x v="1"/>
    <x v="103"/>
    <n v="897.88220570012402"/>
    <x v="9"/>
    <s v="05"/>
  </r>
  <r>
    <x v="6"/>
    <x v="1"/>
    <x v="104"/>
    <n v="838.31800261951503"/>
    <x v="9"/>
    <s v="05"/>
  </r>
  <r>
    <x v="6"/>
    <x v="1"/>
    <x v="189"/>
    <n v="781.02863337713495"/>
    <x v="7"/>
    <s v="09"/>
  </r>
  <r>
    <x v="6"/>
    <x v="1"/>
    <x v="190"/>
    <n v="747.70330199764999"/>
    <x v="7"/>
    <s v="09"/>
  </r>
  <r>
    <x v="6"/>
    <x v="1"/>
    <x v="191"/>
    <n v="755.6035387323941"/>
    <x v="7"/>
    <s v="09"/>
  </r>
  <r>
    <x v="6"/>
    <x v="1"/>
    <x v="186"/>
    <n v="736.05009823182706"/>
    <x v="7"/>
    <s v="09"/>
  </r>
  <r>
    <x v="6"/>
    <x v="1"/>
    <x v="187"/>
    <n v="805.67503272251304"/>
    <x v="7"/>
    <s v="09"/>
  </r>
  <r>
    <x v="6"/>
    <x v="1"/>
    <x v="192"/>
    <n v="960.75523486623104"/>
    <x v="7"/>
    <s v="09"/>
  </r>
  <r>
    <x v="6"/>
    <x v="1"/>
    <x v="193"/>
    <n v="737.90295918367303"/>
    <x v="7"/>
    <s v="09"/>
  </r>
  <r>
    <x v="6"/>
    <x v="1"/>
    <x v="194"/>
    <n v="803.539233576642"/>
    <x v="7"/>
    <s v="09"/>
  </r>
  <r>
    <x v="6"/>
    <x v="1"/>
    <x v="195"/>
    <n v="766.22692158760901"/>
    <x v="7"/>
    <s v="09"/>
  </r>
  <r>
    <x v="6"/>
    <x v="1"/>
    <x v="196"/>
    <n v="790.70034155597705"/>
    <x v="7"/>
    <s v="09"/>
  </r>
  <r>
    <x v="6"/>
    <x v="1"/>
    <x v="188"/>
    <n v="833.1769637722831"/>
    <x v="7"/>
    <s v="09"/>
  </r>
  <r>
    <x v="6"/>
    <x v="1"/>
    <x v="197"/>
    <n v="841.81891495601201"/>
    <x v="7"/>
    <s v="09"/>
  </r>
  <r>
    <x v="6"/>
    <x v="1"/>
    <x v="202"/>
    <n v="1160.34484972216"/>
    <x v="11"/>
    <s v="11"/>
  </r>
  <r>
    <x v="6"/>
    <x v="1"/>
    <x v="203"/>
    <n v="1551.9009855428801"/>
    <x v="11"/>
    <s v="11"/>
  </r>
  <r>
    <x v="6"/>
    <x v="1"/>
    <x v="204"/>
    <n v="1148.7896268868501"/>
    <x v="11"/>
    <s v="11"/>
  </r>
  <r>
    <x v="6"/>
    <x v="1"/>
    <x v="205"/>
    <n v="905.2959137175601"/>
    <x v="11"/>
    <s v="11"/>
  </r>
  <r>
    <x v="6"/>
    <x v="1"/>
    <x v="206"/>
    <n v="1698.8614010163799"/>
    <x v="11"/>
    <s v="11"/>
  </r>
  <r>
    <x v="6"/>
    <x v="1"/>
    <x v="207"/>
    <n v="1166.64058898235"/>
    <x v="11"/>
    <s v="11"/>
  </r>
  <r>
    <x v="6"/>
    <x v="1"/>
    <x v="208"/>
    <n v="1160.26416011745"/>
    <x v="11"/>
    <s v="11"/>
  </r>
  <r>
    <x v="6"/>
    <x v="1"/>
    <x v="209"/>
    <n v="1323.97962992316"/>
    <x v="11"/>
    <s v="11"/>
  </r>
  <r>
    <x v="6"/>
    <x v="1"/>
    <x v="210"/>
    <n v="913.46454479559304"/>
    <x v="11"/>
    <s v="11"/>
  </r>
  <r>
    <x v="6"/>
    <x v="1"/>
    <x v="211"/>
    <n v="2255.0201949541301"/>
    <x v="14"/>
    <s v="15"/>
  </r>
  <r>
    <x v="6"/>
    <x v="1"/>
    <x v="212"/>
    <n v="1085.7051964158902"/>
    <x v="14"/>
    <s v="15"/>
  </r>
  <r>
    <x v="6"/>
    <x v="1"/>
    <x v="213"/>
    <n v="1088.7948688046599"/>
    <x v="14"/>
    <s v="15"/>
  </r>
  <r>
    <x v="6"/>
    <x v="1"/>
    <x v="214"/>
    <n v="909.37790584415609"/>
    <x v="14"/>
    <s v="15"/>
  </r>
  <r>
    <x v="6"/>
    <x v="1"/>
    <x v="215"/>
    <n v="974.16892783505205"/>
    <x v="14"/>
    <s v="15"/>
  </r>
  <r>
    <x v="6"/>
    <x v="1"/>
    <x v="216"/>
    <n v="1401.25720167437"/>
    <x v="14"/>
    <s v="15"/>
  </r>
  <r>
    <x v="6"/>
    <x v="1"/>
    <x v="217"/>
    <n v="1134.3483880840599"/>
    <x v="14"/>
    <s v="15"/>
  </r>
  <r>
    <x v="6"/>
    <x v="1"/>
    <x v="218"/>
    <n v="909.15717118760006"/>
    <x v="14"/>
    <s v="15"/>
  </r>
  <r>
    <x v="6"/>
    <x v="1"/>
    <x v="219"/>
    <n v="1173.72873098163"/>
    <x v="14"/>
    <s v="15"/>
  </r>
  <r>
    <x v="6"/>
    <x v="1"/>
    <x v="220"/>
    <n v="836.89973620689705"/>
    <x v="15"/>
    <s v="02"/>
  </r>
  <r>
    <x v="6"/>
    <x v="1"/>
    <x v="221"/>
    <n v="870.74958426966305"/>
    <x v="14"/>
    <s v="15"/>
  </r>
  <r>
    <x v="6"/>
    <x v="1"/>
    <x v="222"/>
    <n v="909.45998858447513"/>
    <x v="14"/>
    <s v="15"/>
  </r>
  <r>
    <x v="6"/>
    <x v="1"/>
    <x v="223"/>
    <n v="956.64788197621203"/>
    <x v="14"/>
    <s v="15"/>
  </r>
  <r>
    <x v="6"/>
    <x v="1"/>
    <x v="224"/>
    <n v="1791.2838091451301"/>
    <x v="14"/>
    <s v="15"/>
  </r>
  <r>
    <x v="6"/>
    <x v="1"/>
    <x v="254"/>
    <n v="1073.8806102475501"/>
    <x v="15"/>
    <s v="02"/>
  </r>
  <r>
    <x v="6"/>
    <x v="1"/>
    <x v="255"/>
    <n v="850.15181578947409"/>
    <x v="15"/>
    <s v="02"/>
  </r>
  <r>
    <x v="6"/>
    <x v="1"/>
    <x v="256"/>
    <n v="898.37418972332"/>
    <x v="15"/>
    <s v="02"/>
  </r>
  <r>
    <x v="6"/>
    <x v="1"/>
    <x v="257"/>
    <n v="781.09059907834103"/>
    <x v="15"/>
    <s v="02"/>
  </r>
  <r>
    <x v="6"/>
    <x v="1"/>
    <x v="258"/>
    <n v="995.63240139949107"/>
    <x v="15"/>
    <s v="02"/>
  </r>
  <r>
    <x v="6"/>
    <x v="1"/>
    <x v="259"/>
    <n v="1671.8018631897203"/>
    <x v="15"/>
    <s v="02"/>
  </r>
  <r>
    <x v="6"/>
    <x v="1"/>
    <x v="260"/>
    <n v="857.738195488722"/>
    <x v="15"/>
    <s v="02"/>
  </r>
  <r>
    <x v="6"/>
    <x v="1"/>
    <x v="261"/>
    <n v="885.65173667205204"/>
    <x v="15"/>
    <s v="02"/>
  </r>
  <r>
    <x v="6"/>
    <x v="1"/>
    <x v="262"/>
    <n v="775.428588709677"/>
    <x v="15"/>
    <s v="02"/>
  </r>
  <r>
    <x v="6"/>
    <x v="1"/>
    <x v="263"/>
    <n v="846.41769046190802"/>
    <x v="15"/>
    <s v="02"/>
  </r>
  <r>
    <x v="6"/>
    <x v="1"/>
    <x v="264"/>
    <n v="780.99667088607612"/>
    <x v="15"/>
    <s v="02"/>
  </r>
  <r>
    <x v="6"/>
    <x v="1"/>
    <x v="265"/>
    <n v="813.63239726027405"/>
    <x v="15"/>
    <s v="02"/>
  </r>
  <r>
    <x v="6"/>
    <x v="1"/>
    <x v="266"/>
    <n v="842.24193037974703"/>
    <x v="15"/>
    <s v="02"/>
  </r>
  <r>
    <x v="6"/>
    <x v="1"/>
    <x v="267"/>
    <n v="1081.8056600036002"/>
    <x v="11"/>
    <s v="11"/>
  </r>
  <r>
    <x v="6"/>
    <x v="1"/>
    <x v="268"/>
    <n v="875.62185613358997"/>
    <x v="12"/>
    <s v="14"/>
  </r>
  <r>
    <x v="6"/>
    <x v="1"/>
    <x v="269"/>
    <n v="872.6625474860341"/>
    <x v="12"/>
    <s v="14"/>
  </r>
  <r>
    <x v="6"/>
    <x v="1"/>
    <x v="270"/>
    <n v="1047.1323973755"/>
    <x v="12"/>
    <s v="14"/>
  </r>
  <r>
    <x v="6"/>
    <x v="1"/>
    <x v="271"/>
    <n v="947.34860553239901"/>
    <x v="12"/>
    <s v="14"/>
  </r>
  <r>
    <x v="6"/>
    <x v="1"/>
    <x v="272"/>
    <n v="878.335208604954"/>
    <x v="12"/>
    <s v="14"/>
  </r>
  <r>
    <x v="6"/>
    <x v="1"/>
    <x v="273"/>
    <n v="959.53130666666709"/>
    <x v="12"/>
    <s v="14"/>
  </r>
  <r>
    <x v="6"/>
    <x v="1"/>
    <x v="274"/>
    <n v="839.59144208037799"/>
    <x v="12"/>
    <s v="14"/>
  </r>
  <r>
    <x v="6"/>
    <x v="1"/>
    <x v="275"/>
    <n v="940.98876246600207"/>
    <x v="12"/>
    <s v="14"/>
  </r>
  <r>
    <x v="6"/>
    <x v="1"/>
    <x v="276"/>
    <n v="883.91274445656109"/>
    <x v="12"/>
    <s v="14"/>
  </r>
  <r>
    <x v="6"/>
    <x v="1"/>
    <x v="277"/>
    <n v="995.54943248355994"/>
    <x v="12"/>
    <s v="14"/>
  </r>
  <r>
    <x v="6"/>
    <x v="1"/>
    <x v="226"/>
    <n v="818.24653846153808"/>
    <x v="17"/>
    <s v="12"/>
  </r>
  <r>
    <x v="6"/>
    <x v="1"/>
    <x v="227"/>
    <n v="728.02533512064304"/>
    <x v="17"/>
    <s v="12"/>
  </r>
  <r>
    <x v="6"/>
    <x v="1"/>
    <x v="228"/>
    <n v="891.62156167979003"/>
    <x v="17"/>
    <s v="12"/>
  </r>
  <r>
    <x v="6"/>
    <x v="1"/>
    <x v="229"/>
    <n v="1215.4394707520898"/>
    <x v="17"/>
    <s v="12"/>
  </r>
  <r>
    <x v="6"/>
    <x v="1"/>
    <x v="230"/>
    <n v="796.79604166666707"/>
    <x v="17"/>
    <s v="12"/>
  </r>
  <r>
    <x v="6"/>
    <x v="1"/>
    <x v="231"/>
    <n v="763.17865248227008"/>
    <x v="17"/>
    <s v="12"/>
  </r>
  <r>
    <x v="6"/>
    <x v="1"/>
    <x v="232"/>
    <n v="846.89451973454402"/>
    <x v="17"/>
    <s v="12"/>
  </r>
  <r>
    <x v="6"/>
    <x v="1"/>
    <x v="233"/>
    <n v="843.99518828451914"/>
    <x v="17"/>
    <s v="12"/>
  </r>
  <r>
    <x v="6"/>
    <x v="1"/>
    <x v="234"/>
    <n v="762.586336633663"/>
    <x v="17"/>
    <s v="12"/>
  </r>
  <r>
    <x v="6"/>
    <x v="1"/>
    <x v="235"/>
    <n v="742.80524822694997"/>
    <x v="17"/>
    <s v="12"/>
  </r>
  <r>
    <x v="6"/>
    <x v="1"/>
    <x v="236"/>
    <n v="940.09900826446312"/>
    <x v="17"/>
    <s v="12"/>
  </r>
  <r>
    <x v="6"/>
    <x v="1"/>
    <x v="237"/>
    <n v="774.04367605633809"/>
    <x v="17"/>
    <s v="12"/>
  </r>
  <r>
    <x v="6"/>
    <x v="1"/>
    <x v="238"/>
    <n v="895.17346067415701"/>
    <x v="17"/>
    <s v="12"/>
  </r>
  <r>
    <x v="6"/>
    <x v="1"/>
    <x v="239"/>
    <n v="955.22919225449505"/>
    <x v="17"/>
    <s v="12"/>
  </r>
  <r>
    <x v="6"/>
    <x v="1"/>
    <x v="253"/>
    <n v="792.58979532163698"/>
    <x v="17"/>
    <s v="12"/>
  </r>
  <r>
    <x v="6"/>
    <x v="1"/>
    <x v="240"/>
    <n v="808.93068222621207"/>
    <x v="16"/>
    <s v="07"/>
  </r>
  <r>
    <x v="6"/>
    <x v="1"/>
    <x v="241"/>
    <n v="899.7057751937981"/>
    <x v="16"/>
    <s v="07"/>
  </r>
  <r>
    <x v="6"/>
    <x v="1"/>
    <x v="242"/>
    <n v="923.5789946524061"/>
    <x v="16"/>
    <s v="07"/>
  </r>
  <r>
    <x v="6"/>
    <x v="1"/>
    <x v="243"/>
    <n v="907.83947524333507"/>
    <x v="16"/>
    <s v="07"/>
  </r>
  <r>
    <x v="6"/>
    <x v="1"/>
    <x v="244"/>
    <n v="1042.5678603603601"/>
    <x v="16"/>
    <s v="07"/>
  </r>
  <r>
    <x v="6"/>
    <x v="1"/>
    <x v="245"/>
    <n v="926.58626168224305"/>
    <x v="16"/>
    <s v="07"/>
  </r>
  <r>
    <x v="6"/>
    <x v="1"/>
    <x v="225"/>
    <n v="844.14691983122407"/>
    <x v="16"/>
    <s v="07"/>
  </r>
  <r>
    <x v="6"/>
    <x v="1"/>
    <x v="246"/>
    <n v="814.07747706422003"/>
    <x v="16"/>
    <s v="07"/>
  </r>
  <r>
    <x v="6"/>
    <x v="1"/>
    <x v="247"/>
    <n v="856.76725832012698"/>
    <x v="16"/>
    <s v="07"/>
  </r>
  <r>
    <x v="6"/>
    <x v="1"/>
    <x v="248"/>
    <n v="849.74016883116906"/>
    <x v="16"/>
    <s v="07"/>
  </r>
  <r>
    <x v="6"/>
    <x v="1"/>
    <x v="249"/>
    <n v="876.49206535947712"/>
    <x v="16"/>
    <s v="07"/>
  </r>
  <r>
    <x v="6"/>
    <x v="1"/>
    <x v="250"/>
    <n v="984.55047105004905"/>
    <x v="16"/>
    <s v="07"/>
  </r>
  <r>
    <x v="6"/>
    <x v="1"/>
    <x v="251"/>
    <n v="831.57748355263209"/>
    <x v="16"/>
    <s v="07"/>
  </r>
  <r>
    <x v="6"/>
    <x v="1"/>
    <x v="252"/>
    <n v="982.48544370860907"/>
    <x v="16"/>
    <s v="07"/>
  </r>
  <r>
    <x v="7"/>
    <x v="1"/>
    <x v="48"/>
    <n v="854.02190341638811"/>
    <x v="3"/>
    <s v="01"/>
  </r>
  <r>
    <x v="7"/>
    <x v="1"/>
    <x v="24"/>
    <n v="938.44210384356006"/>
    <x v="3"/>
    <s v="01"/>
  </r>
  <r>
    <x v="7"/>
    <x v="1"/>
    <x v="49"/>
    <n v="1010.54175221118"/>
    <x v="3"/>
    <s v="01"/>
  </r>
  <r>
    <x v="7"/>
    <x v="1"/>
    <x v="50"/>
    <n v="1048.27760749497"/>
    <x v="3"/>
    <s v="01"/>
  </r>
  <r>
    <x v="7"/>
    <x v="1"/>
    <x v="51"/>
    <n v="1019.1184844436001"/>
    <x v="3"/>
    <s v="01"/>
  </r>
  <r>
    <x v="7"/>
    <x v="1"/>
    <x v="52"/>
    <n v="1075.1452274553901"/>
    <x v="3"/>
    <s v="01"/>
  </r>
  <r>
    <x v="7"/>
    <x v="1"/>
    <x v="25"/>
    <n v="937.32414743513107"/>
    <x v="2"/>
    <s v="13"/>
  </r>
  <r>
    <x v="7"/>
    <x v="1"/>
    <x v="26"/>
    <n v="1150.2794242404402"/>
    <x v="2"/>
    <s v="13"/>
  </r>
  <r>
    <x v="7"/>
    <x v="1"/>
    <x v="27"/>
    <n v="1221.0763077030199"/>
    <x v="2"/>
    <s v="13"/>
  </r>
  <r>
    <x v="7"/>
    <x v="1"/>
    <x v="42"/>
    <n v="844.39431924585608"/>
    <x v="2"/>
    <s v="13"/>
  </r>
  <r>
    <x v="7"/>
    <x v="1"/>
    <x v="28"/>
    <n v="1336.8583810153102"/>
    <x v="2"/>
    <s v="13"/>
  </r>
  <r>
    <x v="7"/>
    <x v="1"/>
    <x v="29"/>
    <n v="920.02216654842107"/>
    <x v="2"/>
    <s v="13"/>
  </r>
  <r>
    <x v="7"/>
    <x v="1"/>
    <x v="22"/>
    <n v="930.84892285861702"/>
    <x v="2"/>
    <s v="13"/>
  </r>
  <r>
    <x v="7"/>
    <x v="1"/>
    <x v="30"/>
    <n v="1000.44144067797"/>
    <x v="2"/>
    <s v="13"/>
  </r>
  <r>
    <x v="7"/>
    <x v="1"/>
    <x v="31"/>
    <n v="1046.8867788965799"/>
    <x v="2"/>
    <s v="13"/>
  </r>
  <r>
    <x v="7"/>
    <x v="1"/>
    <x v="32"/>
    <n v="1087.17266126104"/>
    <x v="2"/>
    <s v="13"/>
  </r>
  <r>
    <x v="7"/>
    <x v="1"/>
    <x v="23"/>
    <n v="1016.4244648843801"/>
    <x v="2"/>
    <s v="13"/>
  </r>
  <r>
    <x v="7"/>
    <x v="1"/>
    <x v="80"/>
    <n v="790.46701351351396"/>
    <x v="4"/>
    <s v="17"/>
  </r>
  <r>
    <x v="7"/>
    <x v="1"/>
    <x v="81"/>
    <n v="924.15935759781598"/>
    <x v="4"/>
    <s v="17"/>
  </r>
  <r>
    <x v="7"/>
    <x v="1"/>
    <x v="82"/>
    <n v="819.68581264108411"/>
    <x v="4"/>
    <s v="17"/>
  </r>
  <r>
    <x v="7"/>
    <x v="1"/>
    <x v="45"/>
    <n v="1315.28255300353"/>
    <x v="4"/>
    <s v="17"/>
  </r>
  <r>
    <x v="7"/>
    <x v="1"/>
    <x v="84"/>
    <n v="779.16010752688203"/>
    <x v="4"/>
    <s v="17"/>
  </r>
  <r>
    <x v="7"/>
    <x v="1"/>
    <x v="85"/>
    <n v="839.34921481481501"/>
    <x v="4"/>
    <s v="17"/>
  </r>
  <r>
    <x v="7"/>
    <x v="1"/>
    <x v="33"/>
    <n v="794.08785681293307"/>
    <x v="3"/>
    <s v="01"/>
  </r>
  <r>
    <x v="7"/>
    <x v="1"/>
    <x v="35"/>
    <n v="732.30267447535402"/>
    <x v="1"/>
    <s v="03"/>
  </r>
  <r>
    <x v="7"/>
    <x v="1"/>
    <x v="36"/>
    <n v="847.30357516828701"/>
    <x v="2"/>
    <s v="13"/>
  </r>
  <r>
    <x v="7"/>
    <x v="1"/>
    <x v="37"/>
    <n v="777.20974924774305"/>
    <x v="2"/>
    <s v="13"/>
  </r>
  <r>
    <x v="7"/>
    <x v="1"/>
    <x v="38"/>
    <n v="817.76595473833106"/>
    <x v="2"/>
    <s v="13"/>
  </r>
  <r>
    <x v="7"/>
    <x v="1"/>
    <x v="39"/>
    <n v="762.26878504672914"/>
    <x v="2"/>
    <s v="13"/>
  </r>
  <r>
    <x v="7"/>
    <x v="1"/>
    <x v="40"/>
    <n v="824.88882094046812"/>
    <x v="2"/>
    <s v="13"/>
  </r>
  <r>
    <x v="7"/>
    <x v="1"/>
    <x v="41"/>
    <n v="806.93774713767107"/>
    <x v="2"/>
    <s v="13"/>
  </r>
  <r>
    <x v="7"/>
    <x v="1"/>
    <x v="43"/>
    <n v="897.06373578496505"/>
    <x v="2"/>
    <s v="13"/>
  </r>
  <r>
    <x v="7"/>
    <x v="1"/>
    <x v="46"/>
    <n v="820.57690261496805"/>
    <x v="5"/>
    <s v="18"/>
  </r>
  <r>
    <x v="7"/>
    <x v="1"/>
    <x v="47"/>
    <n v="747.27553020134212"/>
    <x v="5"/>
    <s v="18"/>
  </r>
  <r>
    <x v="7"/>
    <x v="1"/>
    <x v="53"/>
    <n v="799.89864150943401"/>
    <x v="6"/>
    <s v="04"/>
  </r>
  <r>
    <x v="7"/>
    <x v="1"/>
    <x v="54"/>
    <n v="814.01291970802902"/>
    <x v="6"/>
    <s v="04"/>
  </r>
  <r>
    <x v="7"/>
    <x v="1"/>
    <x v="55"/>
    <n v="808.662930354796"/>
    <x v="6"/>
    <s v="04"/>
  </r>
  <r>
    <x v="7"/>
    <x v="1"/>
    <x v="57"/>
    <n v="897.63028497409312"/>
    <x v="7"/>
    <s v="09"/>
  </r>
  <r>
    <x v="7"/>
    <x v="1"/>
    <x v="58"/>
    <n v="880.36046628407507"/>
    <x v="4"/>
    <s v="17"/>
  </r>
  <r>
    <x v="7"/>
    <x v="1"/>
    <x v="59"/>
    <n v="839.49907216494807"/>
    <x v="4"/>
    <s v="17"/>
  </r>
  <r>
    <x v="7"/>
    <x v="1"/>
    <x v="83"/>
    <n v="862.72696312364405"/>
    <x v="4"/>
    <s v="17"/>
  </r>
  <r>
    <x v="7"/>
    <x v="1"/>
    <x v="60"/>
    <n v="930.57032196969715"/>
    <x v="4"/>
    <s v="17"/>
  </r>
  <r>
    <x v="7"/>
    <x v="1"/>
    <x v="61"/>
    <n v="923.56016021361802"/>
    <x v="4"/>
    <s v="17"/>
  </r>
  <r>
    <x v="7"/>
    <x v="1"/>
    <x v="62"/>
    <n v="799.80089887640406"/>
    <x v="4"/>
    <s v="17"/>
  </r>
  <r>
    <x v="7"/>
    <x v="1"/>
    <x v="63"/>
    <n v="997.94246341758401"/>
    <x v="4"/>
    <s v="17"/>
  </r>
  <r>
    <x v="7"/>
    <x v="1"/>
    <x v="64"/>
    <n v="788.73198402130504"/>
    <x v="5"/>
    <s v="18"/>
  </r>
  <r>
    <x v="7"/>
    <x v="1"/>
    <x v="65"/>
    <n v="863.09631932282502"/>
    <x v="5"/>
    <s v="18"/>
  </r>
  <r>
    <x v="7"/>
    <x v="1"/>
    <x v="66"/>
    <n v="775.88764405543407"/>
    <x v="5"/>
    <s v="18"/>
  </r>
  <r>
    <x v="7"/>
    <x v="1"/>
    <x v="67"/>
    <n v="736.75967741935517"/>
    <x v="5"/>
    <s v="18"/>
  </r>
  <r>
    <x v="7"/>
    <x v="1"/>
    <x v="68"/>
    <n v="867.17824277456612"/>
    <x v="5"/>
    <s v="18"/>
  </r>
  <r>
    <x v="7"/>
    <x v="1"/>
    <x v="69"/>
    <n v="752.60162534435312"/>
    <x v="5"/>
    <s v="18"/>
  </r>
  <r>
    <x v="7"/>
    <x v="1"/>
    <x v="70"/>
    <n v="907.477487922705"/>
    <x v="5"/>
    <s v="18"/>
  </r>
  <r>
    <x v="7"/>
    <x v="1"/>
    <x v="71"/>
    <n v="821.771309635173"/>
    <x v="5"/>
    <s v="18"/>
  </r>
  <r>
    <x v="7"/>
    <x v="1"/>
    <x v="72"/>
    <n v="808.84056886227506"/>
    <x v="6"/>
    <s v="04"/>
  </r>
  <r>
    <x v="7"/>
    <x v="1"/>
    <x v="73"/>
    <n v="951.21536355555611"/>
    <x v="6"/>
    <s v="04"/>
  </r>
  <r>
    <x v="7"/>
    <x v="1"/>
    <x v="74"/>
    <n v="828.64018598884115"/>
    <x v="6"/>
    <s v="04"/>
  </r>
  <r>
    <x v="7"/>
    <x v="1"/>
    <x v="75"/>
    <n v="874.35500000000002"/>
    <x v="6"/>
    <s v="04"/>
  </r>
  <r>
    <x v="7"/>
    <x v="1"/>
    <x v="76"/>
    <n v="891.21640051101906"/>
    <x v="6"/>
    <s v="04"/>
  </r>
  <r>
    <x v="7"/>
    <x v="1"/>
    <x v="77"/>
    <n v="828.34786163522006"/>
    <x v="6"/>
    <s v="04"/>
  </r>
  <r>
    <x v="7"/>
    <x v="1"/>
    <x v="56"/>
    <n v="847.20046831955904"/>
    <x v="6"/>
    <s v="04"/>
  </r>
  <r>
    <x v="7"/>
    <x v="1"/>
    <x v="78"/>
    <n v="817.27633802816899"/>
    <x v="6"/>
    <s v="04"/>
  </r>
  <r>
    <x v="7"/>
    <x v="1"/>
    <x v="79"/>
    <n v="749.76047348484803"/>
    <x v="6"/>
    <s v="04"/>
  </r>
  <r>
    <x v="7"/>
    <x v="1"/>
    <x v="0"/>
    <n v="875.76388961208011"/>
    <x v="0"/>
    <s v="16"/>
  </r>
  <r>
    <x v="7"/>
    <x v="1"/>
    <x v="1"/>
    <n v="832.44601793248899"/>
    <x v="0"/>
    <s v="16"/>
  </r>
  <r>
    <x v="7"/>
    <x v="1"/>
    <x v="2"/>
    <n v="826.93201117318404"/>
    <x v="0"/>
    <s v="16"/>
  </r>
  <r>
    <x v="7"/>
    <x v="1"/>
    <x v="3"/>
    <n v="831.316044657097"/>
    <x v="0"/>
    <s v="16"/>
  </r>
  <r>
    <x v="7"/>
    <x v="1"/>
    <x v="4"/>
    <n v="859.75017241379305"/>
    <x v="0"/>
    <s v="16"/>
  </r>
  <r>
    <x v="7"/>
    <x v="1"/>
    <x v="5"/>
    <n v="821.43381847915009"/>
    <x v="0"/>
    <s v="16"/>
  </r>
  <r>
    <x v="7"/>
    <x v="1"/>
    <x v="6"/>
    <n v="881.73469809171206"/>
    <x v="0"/>
    <s v="16"/>
  </r>
  <r>
    <x v="7"/>
    <x v="1"/>
    <x v="7"/>
    <n v="893.22736212880807"/>
    <x v="0"/>
    <s v="16"/>
  </r>
  <r>
    <x v="7"/>
    <x v="1"/>
    <x v="8"/>
    <n v="1030.6023765366701"/>
    <x v="0"/>
    <s v="16"/>
  </r>
  <r>
    <x v="7"/>
    <x v="1"/>
    <x v="9"/>
    <n v="1042.7362705187102"/>
    <x v="0"/>
    <s v="16"/>
  </r>
  <r>
    <x v="7"/>
    <x v="1"/>
    <x v="10"/>
    <n v="863.13553097345107"/>
    <x v="1"/>
    <s v="03"/>
  </r>
  <r>
    <x v="7"/>
    <x v="1"/>
    <x v="11"/>
    <n v="865.74059332916306"/>
    <x v="1"/>
    <s v="03"/>
  </r>
  <r>
    <x v="7"/>
    <x v="1"/>
    <x v="12"/>
    <n v="1038.7040754561399"/>
    <x v="1"/>
    <s v="03"/>
  </r>
  <r>
    <x v="7"/>
    <x v="1"/>
    <x v="13"/>
    <n v="884.05576465403306"/>
    <x v="1"/>
    <s v="03"/>
  </r>
  <r>
    <x v="7"/>
    <x v="1"/>
    <x v="14"/>
    <n v="866.43698342541404"/>
    <x v="1"/>
    <s v="03"/>
  </r>
  <r>
    <x v="7"/>
    <x v="1"/>
    <x v="15"/>
    <n v="821.25085598206806"/>
    <x v="1"/>
    <s v="03"/>
  </r>
  <r>
    <x v="7"/>
    <x v="1"/>
    <x v="34"/>
    <n v="765.95170233000511"/>
    <x v="1"/>
    <s v="03"/>
  </r>
  <r>
    <x v="7"/>
    <x v="1"/>
    <x v="16"/>
    <n v="798.34039470965115"/>
    <x v="1"/>
    <s v="03"/>
  </r>
  <r>
    <x v="7"/>
    <x v="1"/>
    <x v="17"/>
    <n v="896.63536238698805"/>
    <x v="1"/>
    <s v="03"/>
  </r>
  <r>
    <x v="7"/>
    <x v="1"/>
    <x v="18"/>
    <n v="796.59701996476804"/>
    <x v="1"/>
    <s v="03"/>
  </r>
  <r>
    <x v="7"/>
    <x v="1"/>
    <x v="19"/>
    <n v="815.09688622754504"/>
    <x v="1"/>
    <s v="03"/>
  </r>
  <r>
    <x v="7"/>
    <x v="1"/>
    <x v="20"/>
    <n v="1018.2411680350001"/>
    <x v="1"/>
    <s v="03"/>
  </r>
  <r>
    <x v="7"/>
    <x v="1"/>
    <x v="21"/>
    <n v="799.40588235294103"/>
    <x v="1"/>
    <s v="03"/>
  </r>
  <r>
    <x v="7"/>
    <x v="1"/>
    <x v="44"/>
    <n v="747.46548338368609"/>
    <x v="4"/>
    <s v="17"/>
  </r>
  <r>
    <x v="7"/>
    <x v="1"/>
    <x v="86"/>
    <n v="933.10664146675413"/>
    <x v="8"/>
    <s v="08"/>
  </r>
  <r>
    <x v="7"/>
    <x v="1"/>
    <x v="87"/>
    <n v="838.28309148265009"/>
    <x v="8"/>
    <s v="08"/>
  </r>
  <r>
    <x v="7"/>
    <x v="1"/>
    <x v="88"/>
    <n v="816.73267663043509"/>
    <x v="8"/>
    <s v="08"/>
  </r>
  <r>
    <x v="7"/>
    <x v="1"/>
    <x v="89"/>
    <n v="829.26970619097608"/>
    <x v="8"/>
    <s v="08"/>
  </r>
  <r>
    <x v="7"/>
    <x v="1"/>
    <x v="90"/>
    <n v="1112.85483261174"/>
    <x v="8"/>
    <s v="08"/>
  </r>
  <r>
    <x v="7"/>
    <x v="1"/>
    <x v="91"/>
    <n v="964.51619668437104"/>
    <x v="8"/>
    <s v="08"/>
  </r>
  <r>
    <x v="7"/>
    <x v="1"/>
    <x v="92"/>
    <n v="906.85456176110904"/>
    <x v="8"/>
    <s v="08"/>
  </r>
  <r>
    <x v="7"/>
    <x v="1"/>
    <x v="93"/>
    <n v="992.39754725680007"/>
    <x v="8"/>
    <s v="08"/>
  </r>
  <r>
    <x v="7"/>
    <x v="1"/>
    <x v="94"/>
    <n v="853.15924285714311"/>
    <x v="8"/>
    <s v="08"/>
  </r>
  <r>
    <x v="7"/>
    <x v="1"/>
    <x v="95"/>
    <n v="897.5010221305331"/>
    <x v="8"/>
    <s v="08"/>
  </r>
  <r>
    <x v="7"/>
    <x v="1"/>
    <x v="96"/>
    <n v="978.61323123578507"/>
    <x v="8"/>
    <s v="08"/>
  </r>
  <r>
    <x v="7"/>
    <x v="1"/>
    <x v="97"/>
    <n v="883.92755797101404"/>
    <x v="8"/>
    <s v="08"/>
  </r>
  <r>
    <x v="7"/>
    <x v="1"/>
    <x v="98"/>
    <n v="916.93392645314407"/>
    <x v="8"/>
    <s v="08"/>
  </r>
  <r>
    <x v="7"/>
    <x v="1"/>
    <x v="99"/>
    <n v="864.97287647315602"/>
    <x v="8"/>
    <s v="08"/>
  </r>
  <r>
    <x v="7"/>
    <x v="1"/>
    <x v="100"/>
    <n v="912.75451519536898"/>
    <x v="8"/>
    <s v="08"/>
  </r>
  <r>
    <x v="7"/>
    <x v="1"/>
    <x v="101"/>
    <n v="883.27461345241409"/>
    <x v="8"/>
    <s v="08"/>
  </r>
  <r>
    <x v="7"/>
    <x v="1"/>
    <x v="105"/>
    <n v="930.77574119574103"/>
    <x v="10"/>
    <s v="10"/>
  </r>
  <r>
    <x v="7"/>
    <x v="1"/>
    <x v="106"/>
    <n v="885.53593061674007"/>
    <x v="10"/>
    <s v="10"/>
  </r>
  <r>
    <x v="7"/>
    <x v="1"/>
    <x v="107"/>
    <n v="944.61248305349909"/>
    <x v="10"/>
    <s v="10"/>
  </r>
  <r>
    <x v="7"/>
    <x v="1"/>
    <x v="108"/>
    <n v="842.68348605577705"/>
    <x v="10"/>
    <s v="10"/>
  </r>
  <r>
    <x v="7"/>
    <x v="1"/>
    <x v="109"/>
    <n v="936.55628005657695"/>
    <x v="10"/>
    <s v="10"/>
  </r>
  <r>
    <x v="7"/>
    <x v="1"/>
    <x v="110"/>
    <n v="906.89194987353403"/>
    <x v="10"/>
    <s v="10"/>
  </r>
  <r>
    <x v="7"/>
    <x v="1"/>
    <x v="111"/>
    <n v="1122.58981368526"/>
    <x v="11"/>
    <s v="11"/>
  </r>
  <r>
    <x v="7"/>
    <x v="1"/>
    <x v="112"/>
    <n v="927.00276619931799"/>
    <x v="11"/>
    <s v="11"/>
  </r>
  <r>
    <x v="7"/>
    <x v="1"/>
    <x v="113"/>
    <n v="898.7797371303401"/>
    <x v="11"/>
    <s v="11"/>
  </r>
  <r>
    <x v="7"/>
    <x v="1"/>
    <x v="114"/>
    <n v="868.47804261363603"/>
    <x v="11"/>
    <s v="11"/>
  </r>
  <r>
    <x v="7"/>
    <x v="1"/>
    <x v="115"/>
    <n v="894.17260371959901"/>
    <x v="11"/>
    <s v="11"/>
  </r>
  <r>
    <x v="7"/>
    <x v="1"/>
    <x v="116"/>
    <n v="976.03674764939694"/>
    <x v="11"/>
    <s v="11"/>
  </r>
  <r>
    <x v="7"/>
    <x v="1"/>
    <x v="127"/>
    <n v="988.64622360732403"/>
    <x v="3"/>
    <s v="01"/>
  </r>
  <r>
    <x v="7"/>
    <x v="1"/>
    <x v="128"/>
    <n v="1045.5912257438602"/>
    <x v="3"/>
    <s v="01"/>
  </r>
  <r>
    <x v="7"/>
    <x v="1"/>
    <x v="129"/>
    <n v="983.3040750865681"/>
    <x v="3"/>
    <s v="01"/>
  </r>
  <r>
    <x v="7"/>
    <x v="1"/>
    <x v="130"/>
    <n v="1153.7889985468601"/>
    <x v="3"/>
    <s v="01"/>
  </r>
  <r>
    <x v="7"/>
    <x v="1"/>
    <x v="131"/>
    <n v="1104.98325925926"/>
    <x v="3"/>
    <s v="01"/>
  </r>
  <r>
    <x v="7"/>
    <x v="1"/>
    <x v="132"/>
    <n v="1049.9813896457802"/>
    <x v="3"/>
    <s v="01"/>
  </r>
  <r>
    <x v="7"/>
    <x v="1"/>
    <x v="134"/>
    <n v="867.63093900481499"/>
    <x v="3"/>
    <s v="01"/>
  </r>
  <r>
    <x v="7"/>
    <x v="1"/>
    <x v="135"/>
    <n v="977.69201469797508"/>
    <x v="3"/>
    <s v="01"/>
  </r>
  <r>
    <x v="7"/>
    <x v="1"/>
    <x v="136"/>
    <n v="1004.40302868884"/>
    <x v="3"/>
    <s v="01"/>
  </r>
  <r>
    <x v="7"/>
    <x v="1"/>
    <x v="137"/>
    <n v="953.20250248262209"/>
    <x v="3"/>
    <s v="01"/>
  </r>
  <r>
    <x v="7"/>
    <x v="1"/>
    <x v="138"/>
    <n v="949.41781702898606"/>
    <x v="3"/>
    <s v="01"/>
  </r>
  <r>
    <x v="7"/>
    <x v="1"/>
    <x v="133"/>
    <n v="1004.4572517814701"/>
    <x v="3"/>
    <s v="01"/>
  </r>
  <r>
    <x v="7"/>
    <x v="1"/>
    <x v="152"/>
    <n v="796.18486501079894"/>
    <x v="13"/>
    <s v="06"/>
  </r>
  <r>
    <x v="7"/>
    <x v="1"/>
    <x v="139"/>
    <n v="1009.8571218363701"/>
    <x v="13"/>
    <s v="06"/>
  </r>
  <r>
    <x v="7"/>
    <x v="1"/>
    <x v="140"/>
    <n v="1098.78588309681"/>
    <x v="13"/>
    <s v="06"/>
  </r>
  <r>
    <x v="7"/>
    <x v="1"/>
    <x v="141"/>
    <n v="945.43017258382599"/>
    <x v="13"/>
    <s v="06"/>
  </r>
  <r>
    <x v="7"/>
    <x v="1"/>
    <x v="142"/>
    <n v="1128.8105429646801"/>
    <x v="13"/>
    <s v="06"/>
  </r>
  <r>
    <x v="7"/>
    <x v="1"/>
    <x v="153"/>
    <n v="763.19356415478603"/>
    <x v="13"/>
    <s v="06"/>
  </r>
  <r>
    <x v="7"/>
    <x v="1"/>
    <x v="154"/>
    <n v="927.01504237288111"/>
    <x v="13"/>
    <s v="06"/>
  </r>
  <r>
    <x v="7"/>
    <x v="1"/>
    <x v="143"/>
    <n v="887.46125660598909"/>
    <x v="13"/>
    <s v="06"/>
  </r>
  <r>
    <x v="7"/>
    <x v="1"/>
    <x v="155"/>
    <n v="826.84454545454503"/>
    <x v="13"/>
    <s v="06"/>
  </r>
  <r>
    <x v="7"/>
    <x v="1"/>
    <x v="144"/>
    <n v="938.1021524320181"/>
    <x v="13"/>
    <s v="06"/>
  </r>
  <r>
    <x v="7"/>
    <x v="1"/>
    <x v="156"/>
    <n v="831.56005583756303"/>
    <x v="13"/>
    <s v="06"/>
  </r>
  <r>
    <x v="7"/>
    <x v="1"/>
    <x v="157"/>
    <n v="819.11070038910509"/>
    <x v="13"/>
    <s v="06"/>
  </r>
  <r>
    <x v="7"/>
    <x v="1"/>
    <x v="145"/>
    <n v="925.14638675339995"/>
    <x v="13"/>
    <s v="06"/>
  </r>
  <r>
    <x v="7"/>
    <x v="1"/>
    <x v="158"/>
    <n v="872.31067052980097"/>
    <x v="13"/>
    <s v="06"/>
  </r>
  <r>
    <x v="7"/>
    <x v="1"/>
    <x v="146"/>
    <n v="894.00535695942506"/>
    <x v="13"/>
    <s v="06"/>
  </r>
  <r>
    <x v="7"/>
    <x v="1"/>
    <x v="159"/>
    <n v="833.83768525311802"/>
    <x v="13"/>
    <s v="06"/>
  </r>
  <r>
    <x v="7"/>
    <x v="1"/>
    <x v="160"/>
    <n v="894.48011878247996"/>
    <x v="13"/>
    <s v="06"/>
  </r>
  <r>
    <x v="7"/>
    <x v="1"/>
    <x v="170"/>
    <n v="941.3377403611521"/>
    <x v="5"/>
    <s v="18"/>
  </r>
  <r>
    <x v="7"/>
    <x v="1"/>
    <x v="161"/>
    <n v="858.65559273422605"/>
    <x v="10"/>
    <s v="10"/>
  </r>
  <r>
    <x v="7"/>
    <x v="1"/>
    <x v="162"/>
    <n v="855.87334235453307"/>
    <x v="10"/>
    <s v="10"/>
  </r>
  <r>
    <x v="7"/>
    <x v="1"/>
    <x v="147"/>
    <n v="983.11826199182599"/>
    <x v="10"/>
    <s v="10"/>
  </r>
  <r>
    <x v="7"/>
    <x v="1"/>
    <x v="163"/>
    <n v="856.65783606557409"/>
    <x v="10"/>
    <s v="10"/>
  </r>
  <r>
    <x v="7"/>
    <x v="1"/>
    <x v="164"/>
    <n v="814.00462992126006"/>
    <x v="10"/>
    <s v="10"/>
  </r>
  <r>
    <x v="7"/>
    <x v="1"/>
    <x v="148"/>
    <n v="1050.1285659959701"/>
    <x v="10"/>
    <s v="10"/>
  </r>
  <r>
    <x v="7"/>
    <x v="1"/>
    <x v="149"/>
    <n v="1248.8954108758503"/>
    <x v="10"/>
    <s v="10"/>
  </r>
  <r>
    <x v="7"/>
    <x v="1"/>
    <x v="165"/>
    <n v="814.63815618221304"/>
    <x v="10"/>
    <s v="10"/>
  </r>
  <r>
    <x v="7"/>
    <x v="1"/>
    <x v="150"/>
    <n v="958.150793891842"/>
    <x v="10"/>
    <s v="10"/>
  </r>
  <r>
    <x v="7"/>
    <x v="1"/>
    <x v="151"/>
    <n v="998.52654383735705"/>
    <x v="10"/>
    <s v="10"/>
  </r>
  <r>
    <x v="7"/>
    <x v="1"/>
    <x v="166"/>
    <n v="764.49250297973811"/>
    <x v="7"/>
    <s v="09"/>
  </r>
  <r>
    <x v="7"/>
    <x v="1"/>
    <x v="167"/>
    <n v="902.07872256612302"/>
    <x v="5"/>
    <s v="18"/>
  </r>
  <r>
    <x v="7"/>
    <x v="1"/>
    <x v="168"/>
    <n v="818.64451141018094"/>
    <x v="5"/>
    <s v="18"/>
  </r>
  <r>
    <x v="7"/>
    <x v="1"/>
    <x v="169"/>
    <n v="1043.06338883035"/>
    <x v="5"/>
    <s v="18"/>
  </r>
  <r>
    <x v="7"/>
    <x v="1"/>
    <x v="171"/>
    <n v="988.87674124864702"/>
    <x v="5"/>
    <s v="18"/>
  </r>
  <r>
    <x v="7"/>
    <x v="1"/>
    <x v="172"/>
    <n v="1024.08153351388"/>
    <x v="5"/>
    <s v="18"/>
  </r>
  <r>
    <x v="7"/>
    <x v="1"/>
    <x v="173"/>
    <n v="844.76093468468503"/>
    <x v="5"/>
    <s v="18"/>
  </r>
  <r>
    <x v="7"/>
    <x v="1"/>
    <x v="174"/>
    <n v="868.05443639291502"/>
    <x v="5"/>
    <s v="18"/>
  </r>
  <r>
    <x v="7"/>
    <x v="1"/>
    <x v="175"/>
    <n v="777.76291606714608"/>
    <x v="5"/>
    <s v="18"/>
  </r>
  <r>
    <x v="7"/>
    <x v="1"/>
    <x v="176"/>
    <n v="764.78930875575998"/>
    <x v="5"/>
    <s v="18"/>
  </r>
  <r>
    <x v="7"/>
    <x v="1"/>
    <x v="177"/>
    <n v="1009.52607843137"/>
    <x v="5"/>
    <s v="18"/>
  </r>
  <r>
    <x v="7"/>
    <x v="1"/>
    <x v="178"/>
    <n v="788.44105150214602"/>
    <x v="5"/>
    <s v="18"/>
  </r>
  <r>
    <x v="7"/>
    <x v="1"/>
    <x v="179"/>
    <n v="956.12008689641607"/>
    <x v="5"/>
    <s v="18"/>
  </r>
  <r>
    <x v="7"/>
    <x v="1"/>
    <x v="180"/>
    <n v="862.77000628930807"/>
    <x v="5"/>
    <s v="18"/>
  </r>
  <r>
    <x v="7"/>
    <x v="1"/>
    <x v="198"/>
    <n v="935.29699927166803"/>
    <x v="9"/>
    <s v="05"/>
  </r>
  <r>
    <x v="7"/>
    <x v="1"/>
    <x v="199"/>
    <n v="848.00415053763402"/>
    <x v="9"/>
    <s v="05"/>
  </r>
  <r>
    <x v="7"/>
    <x v="1"/>
    <x v="181"/>
    <n v="876.138119180633"/>
    <x v="9"/>
    <s v="05"/>
  </r>
  <r>
    <x v="7"/>
    <x v="1"/>
    <x v="200"/>
    <n v="837.94832911392405"/>
    <x v="9"/>
    <s v="05"/>
  </r>
  <r>
    <x v="7"/>
    <x v="1"/>
    <x v="182"/>
    <n v="855.54278172588806"/>
    <x v="9"/>
    <s v="05"/>
  </r>
  <r>
    <x v="7"/>
    <x v="1"/>
    <x v="201"/>
    <n v="1113.0243660130702"/>
    <x v="9"/>
    <s v="05"/>
  </r>
  <r>
    <x v="7"/>
    <x v="1"/>
    <x v="183"/>
    <n v="856.02717282717299"/>
    <x v="9"/>
    <s v="05"/>
  </r>
  <r>
    <x v="7"/>
    <x v="1"/>
    <x v="184"/>
    <n v="796.1103846153851"/>
    <x v="9"/>
    <s v="05"/>
  </r>
  <r>
    <x v="7"/>
    <x v="1"/>
    <x v="117"/>
    <n v="1048.2030200987299"/>
    <x v="12"/>
    <s v="14"/>
  </r>
  <r>
    <x v="7"/>
    <x v="1"/>
    <x v="118"/>
    <n v="1033.2248174778802"/>
    <x v="12"/>
    <s v="14"/>
  </r>
  <r>
    <x v="7"/>
    <x v="1"/>
    <x v="119"/>
    <n v="1206.9523657142902"/>
    <x v="12"/>
    <s v="14"/>
  </r>
  <r>
    <x v="7"/>
    <x v="1"/>
    <x v="120"/>
    <n v="1090.9203281190401"/>
    <x v="12"/>
    <s v="14"/>
  </r>
  <r>
    <x v="7"/>
    <x v="1"/>
    <x v="121"/>
    <n v="870.753006944444"/>
    <x v="12"/>
    <s v="14"/>
  </r>
  <r>
    <x v="7"/>
    <x v="1"/>
    <x v="185"/>
    <n v="821.83643292682905"/>
    <x v="12"/>
    <s v="14"/>
  </r>
  <r>
    <x v="7"/>
    <x v="1"/>
    <x v="122"/>
    <n v="832.03365497076004"/>
    <x v="12"/>
    <s v="14"/>
  </r>
  <r>
    <x v="7"/>
    <x v="1"/>
    <x v="123"/>
    <n v="959.1781437855401"/>
    <x v="12"/>
    <s v="14"/>
  </r>
  <r>
    <x v="7"/>
    <x v="1"/>
    <x v="124"/>
    <n v="1037.2701114859899"/>
    <x v="12"/>
    <s v="14"/>
  </r>
  <r>
    <x v="7"/>
    <x v="1"/>
    <x v="125"/>
    <n v="821.14270613107794"/>
    <x v="12"/>
    <s v="14"/>
  </r>
  <r>
    <x v="7"/>
    <x v="1"/>
    <x v="126"/>
    <n v="946.55944120463107"/>
    <x v="12"/>
    <s v="14"/>
  </r>
  <r>
    <x v="7"/>
    <x v="1"/>
    <x v="102"/>
    <n v="765.18690000000004"/>
    <x v="9"/>
    <s v="05"/>
  </r>
  <r>
    <x v="7"/>
    <x v="1"/>
    <x v="103"/>
    <n v="920.938492637884"/>
    <x v="9"/>
    <s v="05"/>
  </r>
  <r>
    <x v="7"/>
    <x v="1"/>
    <x v="104"/>
    <n v="875.689228829586"/>
    <x v="9"/>
    <s v="05"/>
  </r>
  <r>
    <x v="7"/>
    <x v="1"/>
    <x v="189"/>
    <n v="797.99025099075311"/>
    <x v="7"/>
    <s v="09"/>
  </r>
  <r>
    <x v="7"/>
    <x v="1"/>
    <x v="190"/>
    <n v="809.41947928994102"/>
    <x v="7"/>
    <s v="09"/>
  </r>
  <r>
    <x v="7"/>
    <x v="1"/>
    <x v="191"/>
    <n v="792.09195164076004"/>
    <x v="7"/>
    <s v="09"/>
  </r>
  <r>
    <x v="7"/>
    <x v="1"/>
    <x v="186"/>
    <n v="755.5256529209621"/>
    <x v="7"/>
    <s v="09"/>
  </r>
  <r>
    <x v="7"/>
    <x v="1"/>
    <x v="187"/>
    <n v="829.11326115485599"/>
    <x v="7"/>
    <s v="09"/>
  </r>
  <r>
    <x v="7"/>
    <x v="1"/>
    <x v="192"/>
    <n v="1000.09002097658"/>
    <x v="7"/>
    <s v="09"/>
  </r>
  <r>
    <x v="7"/>
    <x v="1"/>
    <x v="193"/>
    <n v="768.81041871921207"/>
    <x v="7"/>
    <s v="09"/>
  </r>
  <r>
    <x v="7"/>
    <x v="1"/>
    <x v="194"/>
    <n v="842.14905693950197"/>
    <x v="7"/>
    <s v="09"/>
  </r>
  <r>
    <x v="7"/>
    <x v="1"/>
    <x v="195"/>
    <n v="790.86055406613002"/>
    <x v="7"/>
    <s v="09"/>
  </r>
  <r>
    <x v="7"/>
    <x v="1"/>
    <x v="196"/>
    <n v="827.11699747155501"/>
    <x v="7"/>
    <s v="09"/>
  </r>
  <r>
    <x v="7"/>
    <x v="1"/>
    <x v="188"/>
    <n v="864.29214373843297"/>
    <x v="7"/>
    <s v="09"/>
  </r>
  <r>
    <x v="7"/>
    <x v="1"/>
    <x v="197"/>
    <n v="908.96557931034499"/>
    <x v="7"/>
    <s v="09"/>
  </r>
  <r>
    <x v="7"/>
    <x v="1"/>
    <x v="202"/>
    <n v="1156.0691861538903"/>
    <x v="11"/>
    <s v="11"/>
  </r>
  <r>
    <x v="7"/>
    <x v="1"/>
    <x v="203"/>
    <n v="1579.2045796246"/>
    <x v="11"/>
    <s v="11"/>
  </r>
  <r>
    <x v="7"/>
    <x v="1"/>
    <x v="204"/>
    <n v="1159.91149619003"/>
    <x v="11"/>
    <s v="11"/>
  </r>
  <r>
    <x v="7"/>
    <x v="1"/>
    <x v="205"/>
    <n v="930.00000897896405"/>
    <x v="11"/>
    <s v="11"/>
  </r>
  <r>
    <x v="7"/>
    <x v="1"/>
    <x v="206"/>
    <n v="1740.1505188076901"/>
    <x v="11"/>
    <s v="11"/>
  </r>
  <r>
    <x v="7"/>
    <x v="1"/>
    <x v="207"/>
    <n v="1180.9441179055"/>
    <x v="11"/>
    <s v="11"/>
  </r>
  <r>
    <x v="7"/>
    <x v="1"/>
    <x v="208"/>
    <n v="1190.3911070654501"/>
    <x v="11"/>
    <s v="11"/>
  </r>
  <r>
    <x v="7"/>
    <x v="1"/>
    <x v="209"/>
    <n v="1350.4423961444502"/>
    <x v="11"/>
    <s v="11"/>
  </r>
  <r>
    <x v="7"/>
    <x v="1"/>
    <x v="210"/>
    <n v="928.68465393134011"/>
    <x v="11"/>
    <s v="11"/>
  </r>
  <r>
    <x v="7"/>
    <x v="1"/>
    <x v="211"/>
    <n v="2331.1877670454501"/>
    <x v="14"/>
    <s v="15"/>
  </r>
  <r>
    <x v="7"/>
    <x v="1"/>
    <x v="212"/>
    <n v="1097.3801060032999"/>
    <x v="14"/>
    <s v="15"/>
  </r>
  <r>
    <x v="7"/>
    <x v="1"/>
    <x v="213"/>
    <n v="1074.23057999508"/>
    <x v="14"/>
    <s v="15"/>
  </r>
  <r>
    <x v="7"/>
    <x v="1"/>
    <x v="214"/>
    <n v="950.21506172839509"/>
    <x v="14"/>
    <s v="15"/>
  </r>
  <r>
    <x v="7"/>
    <x v="1"/>
    <x v="215"/>
    <n v="995.40822197748412"/>
    <x v="14"/>
    <s v="15"/>
  </r>
  <r>
    <x v="7"/>
    <x v="1"/>
    <x v="216"/>
    <n v="1367.4606893310402"/>
    <x v="14"/>
    <s v="15"/>
  </r>
  <r>
    <x v="7"/>
    <x v="1"/>
    <x v="217"/>
    <n v="1199.25905405405"/>
    <x v="14"/>
    <s v="15"/>
  </r>
  <r>
    <x v="7"/>
    <x v="1"/>
    <x v="218"/>
    <n v="919.52080371292698"/>
    <x v="14"/>
    <s v="15"/>
  </r>
  <r>
    <x v="7"/>
    <x v="1"/>
    <x v="219"/>
    <n v="1185.0534145685401"/>
    <x v="14"/>
    <s v="15"/>
  </r>
  <r>
    <x v="7"/>
    <x v="1"/>
    <x v="220"/>
    <n v="875.65925832412802"/>
    <x v="15"/>
    <s v="02"/>
  </r>
  <r>
    <x v="7"/>
    <x v="1"/>
    <x v="221"/>
    <n v="919.41461091753808"/>
    <x v="14"/>
    <s v="15"/>
  </r>
  <r>
    <x v="7"/>
    <x v="1"/>
    <x v="222"/>
    <n v="937.43173264781512"/>
    <x v="14"/>
    <s v="15"/>
  </r>
  <r>
    <x v="7"/>
    <x v="1"/>
    <x v="223"/>
    <n v="978.80332334639309"/>
    <x v="14"/>
    <s v="15"/>
  </r>
  <r>
    <x v="7"/>
    <x v="1"/>
    <x v="224"/>
    <n v="1732.60875808538"/>
    <x v="14"/>
    <s v="15"/>
  </r>
  <r>
    <x v="7"/>
    <x v="1"/>
    <x v="254"/>
    <n v="1121.7340090600201"/>
    <x v="15"/>
    <s v="02"/>
  </r>
  <r>
    <x v="7"/>
    <x v="1"/>
    <x v="255"/>
    <n v="863.45697616060204"/>
    <x v="15"/>
    <s v="02"/>
  </r>
  <r>
    <x v="7"/>
    <x v="1"/>
    <x v="256"/>
    <n v="906.86927835051506"/>
    <x v="15"/>
    <s v="02"/>
  </r>
  <r>
    <x v="7"/>
    <x v="1"/>
    <x v="257"/>
    <n v="786.567808988764"/>
    <x v="15"/>
    <s v="02"/>
  </r>
  <r>
    <x v="7"/>
    <x v="1"/>
    <x v="258"/>
    <n v="1037.6227706531502"/>
    <x v="15"/>
    <s v="02"/>
  </r>
  <r>
    <x v="7"/>
    <x v="1"/>
    <x v="259"/>
    <n v="1737.1154032595102"/>
    <x v="15"/>
    <s v="02"/>
  </r>
  <r>
    <x v="7"/>
    <x v="1"/>
    <x v="260"/>
    <n v="884.10576036866405"/>
    <x v="15"/>
    <s v="02"/>
  </r>
  <r>
    <x v="7"/>
    <x v="1"/>
    <x v="261"/>
    <n v="924.61680459770105"/>
    <x v="15"/>
    <s v="02"/>
  </r>
  <r>
    <x v="7"/>
    <x v="1"/>
    <x v="262"/>
    <n v="803.49834804539705"/>
    <x v="15"/>
    <s v="02"/>
  </r>
  <r>
    <x v="7"/>
    <x v="1"/>
    <x v="263"/>
    <n v="882.39029358897506"/>
    <x v="15"/>
    <s v="02"/>
  </r>
  <r>
    <x v="7"/>
    <x v="1"/>
    <x v="264"/>
    <n v="822.27349382716"/>
    <x v="15"/>
    <s v="02"/>
  </r>
  <r>
    <x v="7"/>
    <x v="1"/>
    <x v="265"/>
    <n v="827.99020796197306"/>
    <x v="15"/>
    <s v="02"/>
  </r>
  <r>
    <x v="7"/>
    <x v="1"/>
    <x v="266"/>
    <n v="856.43908419497814"/>
    <x v="15"/>
    <s v="02"/>
  </r>
  <r>
    <x v="7"/>
    <x v="1"/>
    <x v="267"/>
    <n v="1000.3186443148701"/>
    <x v="11"/>
    <s v="11"/>
  </r>
  <r>
    <x v="7"/>
    <x v="1"/>
    <x v="268"/>
    <n v="904.50469233300407"/>
    <x v="12"/>
    <s v="14"/>
  </r>
  <r>
    <x v="7"/>
    <x v="1"/>
    <x v="269"/>
    <n v="905.58072970195315"/>
    <x v="12"/>
    <s v="14"/>
  </r>
  <r>
    <x v="7"/>
    <x v="1"/>
    <x v="270"/>
    <n v="1053.9596782887002"/>
    <x v="12"/>
    <s v="14"/>
  </r>
  <r>
    <x v="7"/>
    <x v="1"/>
    <x v="271"/>
    <n v="968.28180788754412"/>
    <x v="12"/>
    <s v="14"/>
  </r>
  <r>
    <x v="7"/>
    <x v="1"/>
    <x v="272"/>
    <n v="928.25909387222896"/>
    <x v="12"/>
    <s v="14"/>
  </r>
  <r>
    <x v="7"/>
    <x v="1"/>
    <x v="273"/>
    <n v="986.107364223319"/>
    <x v="12"/>
    <s v="14"/>
  </r>
  <r>
    <x v="7"/>
    <x v="1"/>
    <x v="274"/>
    <n v="897.74739294710298"/>
    <x v="12"/>
    <s v="14"/>
  </r>
  <r>
    <x v="7"/>
    <x v="1"/>
    <x v="275"/>
    <n v="970.3761181068171"/>
    <x v="12"/>
    <s v="14"/>
  </r>
  <r>
    <x v="7"/>
    <x v="1"/>
    <x v="276"/>
    <n v="910.07657206870806"/>
    <x v="12"/>
    <s v="14"/>
  </r>
  <r>
    <x v="7"/>
    <x v="1"/>
    <x v="277"/>
    <n v="1024.29358958732"/>
    <x v="12"/>
    <s v="14"/>
  </r>
  <r>
    <x v="7"/>
    <x v="1"/>
    <x v="226"/>
    <n v="830.46935162094815"/>
    <x v="17"/>
    <s v="12"/>
  </r>
  <r>
    <x v="7"/>
    <x v="1"/>
    <x v="227"/>
    <n v="796.0406702412871"/>
    <x v="17"/>
    <s v="12"/>
  </r>
  <r>
    <x v="7"/>
    <x v="1"/>
    <x v="228"/>
    <n v="903.15908740359896"/>
    <x v="17"/>
    <s v="12"/>
  </r>
  <r>
    <x v="7"/>
    <x v="1"/>
    <x v="229"/>
    <n v="1209.15815593517"/>
    <x v="17"/>
    <s v="12"/>
  </r>
  <r>
    <x v="7"/>
    <x v="1"/>
    <x v="230"/>
    <n v="841.37897216274109"/>
    <x v="17"/>
    <s v="12"/>
  </r>
  <r>
    <x v="7"/>
    <x v="1"/>
    <x v="231"/>
    <n v="778.98709976798114"/>
    <x v="17"/>
    <s v="12"/>
  </r>
  <r>
    <x v="7"/>
    <x v="1"/>
    <x v="232"/>
    <n v="845.46139612558511"/>
    <x v="17"/>
    <s v="12"/>
  </r>
  <r>
    <x v="7"/>
    <x v="1"/>
    <x v="233"/>
    <n v="887.93278037383209"/>
    <x v="17"/>
    <s v="12"/>
  </r>
  <r>
    <x v="7"/>
    <x v="1"/>
    <x v="234"/>
    <n v="798.78254716981098"/>
    <x v="17"/>
    <s v="12"/>
  </r>
  <r>
    <x v="7"/>
    <x v="1"/>
    <x v="235"/>
    <n v="747.22753378378411"/>
    <x v="17"/>
    <s v="12"/>
  </r>
  <r>
    <x v="7"/>
    <x v="1"/>
    <x v="236"/>
    <n v="960.72178807947"/>
    <x v="17"/>
    <s v="12"/>
  </r>
  <r>
    <x v="7"/>
    <x v="1"/>
    <x v="237"/>
    <n v="798.0155344070281"/>
    <x v="17"/>
    <s v="12"/>
  </r>
  <r>
    <x v="7"/>
    <x v="1"/>
    <x v="238"/>
    <n v="926.45844961240311"/>
    <x v="17"/>
    <s v="12"/>
  </r>
  <r>
    <x v="7"/>
    <x v="1"/>
    <x v="239"/>
    <n v="975.58856486486513"/>
    <x v="17"/>
    <s v="12"/>
  </r>
  <r>
    <x v="7"/>
    <x v="1"/>
    <x v="253"/>
    <n v="845.48527326440205"/>
    <x v="17"/>
    <s v="12"/>
  </r>
  <r>
    <x v="7"/>
    <x v="1"/>
    <x v="240"/>
    <n v="815.9886454849501"/>
    <x v="16"/>
    <s v="07"/>
  </r>
  <r>
    <x v="7"/>
    <x v="1"/>
    <x v="241"/>
    <n v="920.70142066420703"/>
    <x v="16"/>
    <s v="07"/>
  </r>
  <r>
    <x v="7"/>
    <x v="1"/>
    <x v="242"/>
    <n v="903.07205696202504"/>
    <x v="16"/>
    <s v="07"/>
  </r>
  <r>
    <x v="7"/>
    <x v="1"/>
    <x v="243"/>
    <n v="930.90193172356408"/>
    <x v="16"/>
    <s v="07"/>
  </r>
  <r>
    <x v="7"/>
    <x v="1"/>
    <x v="244"/>
    <n v="1078.1131177314001"/>
    <x v="16"/>
    <s v="07"/>
  </r>
  <r>
    <x v="7"/>
    <x v="1"/>
    <x v="245"/>
    <n v="923.94795033358002"/>
    <x v="16"/>
    <s v="07"/>
  </r>
  <r>
    <x v="7"/>
    <x v="1"/>
    <x v="225"/>
    <n v="865.71324246771906"/>
    <x v="16"/>
    <s v="07"/>
  </r>
  <r>
    <x v="7"/>
    <x v="1"/>
    <x v="246"/>
    <n v="828.85408906882606"/>
    <x v="16"/>
    <s v="07"/>
  </r>
  <r>
    <x v="7"/>
    <x v="1"/>
    <x v="247"/>
    <n v="855.24804753820001"/>
    <x v="16"/>
    <s v="07"/>
  </r>
  <r>
    <x v="7"/>
    <x v="1"/>
    <x v="248"/>
    <n v="883.05748280605201"/>
    <x v="16"/>
    <s v="07"/>
  </r>
  <r>
    <x v="7"/>
    <x v="1"/>
    <x v="249"/>
    <n v="897.46058146964901"/>
    <x v="16"/>
    <s v="07"/>
  </r>
  <r>
    <x v="7"/>
    <x v="1"/>
    <x v="250"/>
    <n v="998.48619168357015"/>
    <x v="16"/>
    <s v="07"/>
  </r>
  <r>
    <x v="7"/>
    <x v="1"/>
    <x v="251"/>
    <n v="860.12075125208708"/>
    <x v="16"/>
    <s v="07"/>
  </r>
  <r>
    <x v="7"/>
    <x v="1"/>
    <x v="252"/>
    <n v="1011.0979837618401"/>
    <x v="16"/>
    <s v="07"/>
  </r>
  <r>
    <x v="0"/>
    <x v="2"/>
    <x v="0"/>
    <n v="2864"/>
    <x v="0"/>
    <s v="16"/>
  </r>
  <r>
    <x v="0"/>
    <x v="2"/>
    <x v="1"/>
    <n v="2195"/>
    <x v="0"/>
    <s v="16"/>
  </r>
  <r>
    <x v="0"/>
    <x v="2"/>
    <x v="2"/>
    <n v="800"/>
    <x v="0"/>
    <s v="16"/>
  </r>
  <r>
    <x v="0"/>
    <x v="2"/>
    <x v="3"/>
    <n v="2452"/>
    <x v="0"/>
    <s v="16"/>
  </r>
  <r>
    <x v="0"/>
    <x v="2"/>
    <x v="4"/>
    <n v="833"/>
    <x v="0"/>
    <s v="16"/>
  </r>
  <r>
    <x v="0"/>
    <x v="2"/>
    <x v="5"/>
    <n v="1229"/>
    <x v="0"/>
    <s v="16"/>
  </r>
  <r>
    <x v="0"/>
    <x v="2"/>
    <x v="6"/>
    <n v="5897"/>
    <x v="0"/>
    <s v="16"/>
  </r>
  <r>
    <x v="0"/>
    <x v="2"/>
    <x v="7"/>
    <n v="2882"/>
    <x v="0"/>
    <s v="16"/>
  </r>
  <r>
    <x v="0"/>
    <x v="2"/>
    <x v="8"/>
    <n v="16700"/>
    <x v="0"/>
    <s v="16"/>
  </r>
  <r>
    <x v="0"/>
    <x v="2"/>
    <x v="9"/>
    <n v="2504"/>
    <x v="0"/>
    <s v="16"/>
  </r>
  <r>
    <x v="0"/>
    <x v="2"/>
    <x v="10"/>
    <n v="2550"/>
    <x v="1"/>
    <s v="03"/>
  </r>
  <r>
    <x v="0"/>
    <x v="2"/>
    <x v="11"/>
    <n v="26012"/>
    <x v="1"/>
    <s v="03"/>
  </r>
  <r>
    <x v="0"/>
    <x v="2"/>
    <x v="12"/>
    <n v="43346"/>
    <x v="1"/>
    <s v="03"/>
  </r>
  <r>
    <x v="0"/>
    <x v="2"/>
    <x v="13"/>
    <n v="6147"/>
    <x v="1"/>
    <s v="03"/>
  </r>
  <r>
    <x v="0"/>
    <x v="2"/>
    <x v="14"/>
    <n v="854"/>
    <x v="1"/>
    <s v="03"/>
  </r>
  <r>
    <x v="0"/>
    <x v="2"/>
    <x v="15"/>
    <n v="6399"/>
    <x v="1"/>
    <s v="03"/>
  </r>
  <r>
    <x v="0"/>
    <x v="2"/>
    <x v="16"/>
    <n v="8528"/>
    <x v="1"/>
    <s v="03"/>
  </r>
  <r>
    <x v="0"/>
    <x v="2"/>
    <x v="17"/>
    <n v="42156"/>
    <x v="1"/>
    <s v="03"/>
  </r>
  <r>
    <x v="0"/>
    <x v="2"/>
    <x v="18"/>
    <n v="3485"/>
    <x v="1"/>
    <s v="03"/>
  </r>
  <r>
    <x v="0"/>
    <x v="2"/>
    <x v="19"/>
    <n v="1095"/>
    <x v="1"/>
    <s v="03"/>
  </r>
  <r>
    <x v="0"/>
    <x v="2"/>
    <x v="20"/>
    <n v="34698"/>
    <x v="1"/>
    <s v="03"/>
  </r>
  <r>
    <x v="0"/>
    <x v="2"/>
    <x v="21"/>
    <n v="5412"/>
    <x v="1"/>
    <s v="03"/>
  </r>
  <r>
    <x v="0"/>
    <x v="2"/>
    <x v="22"/>
    <n v="15150"/>
    <x v="2"/>
    <s v="13"/>
  </r>
  <r>
    <x v="0"/>
    <x v="2"/>
    <x v="23"/>
    <n v="9762"/>
    <x v="2"/>
    <s v="13"/>
  </r>
  <r>
    <x v="0"/>
    <x v="2"/>
    <x v="24"/>
    <n v="4478"/>
    <x v="3"/>
    <s v="01"/>
  </r>
  <r>
    <x v="0"/>
    <x v="2"/>
    <x v="25"/>
    <n v="16836"/>
    <x v="2"/>
    <s v="13"/>
  </r>
  <r>
    <x v="0"/>
    <x v="2"/>
    <x v="26"/>
    <n v="38410"/>
    <x v="2"/>
    <s v="13"/>
  </r>
  <r>
    <x v="0"/>
    <x v="2"/>
    <x v="27"/>
    <n v="46034"/>
    <x v="2"/>
    <s v="13"/>
  </r>
  <r>
    <x v="0"/>
    <x v="2"/>
    <x v="28"/>
    <n v="88758"/>
    <x v="2"/>
    <s v="13"/>
  </r>
  <r>
    <x v="0"/>
    <x v="2"/>
    <x v="29"/>
    <n v="12049"/>
    <x v="2"/>
    <s v="13"/>
  </r>
  <r>
    <x v="0"/>
    <x v="2"/>
    <x v="30"/>
    <n v="12100"/>
    <x v="2"/>
    <s v="13"/>
  </r>
  <r>
    <x v="0"/>
    <x v="2"/>
    <x v="31"/>
    <n v="16977"/>
    <x v="2"/>
    <s v="13"/>
  </r>
  <r>
    <x v="0"/>
    <x v="2"/>
    <x v="32"/>
    <n v="50536"/>
    <x v="2"/>
    <s v="13"/>
  </r>
  <r>
    <x v="0"/>
    <x v="2"/>
    <x v="33"/>
    <n v="2250"/>
    <x v="3"/>
    <s v="01"/>
  </r>
  <r>
    <x v="0"/>
    <x v="2"/>
    <x v="34"/>
    <n v="1621"/>
    <x v="1"/>
    <s v="03"/>
  </r>
  <r>
    <x v="0"/>
    <x v="2"/>
    <x v="35"/>
    <n v="1550"/>
    <x v="1"/>
    <s v="03"/>
  </r>
  <r>
    <x v="0"/>
    <x v="2"/>
    <x v="36"/>
    <n v="9128"/>
    <x v="2"/>
    <s v="13"/>
  </r>
  <r>
    <x v="0"/>
    <x v="2"/>
    <x v="37"/>
    <n v="1953"/>
    <x v="2"/>
    <s v="13"/>
  </r>
  <r>
    <x v="0"/>
    <x v="2"/>
    <x v="38"/>
    <n v="15707"/>
    <x v="2"/>
    <s v="13"/>
  </r>
  <r>
    <x v="0"/>
    <x v="2"/>
    <x v="39"/>
    <n v="8763"/>
    <x v="2"/>
    <s v="13"/>
  </r>
  <r>
    <x v="0"/>
    <x v="2"/>
    <x v="40"/>
    <n v="8324"/>
    <x v="2"/>
    <s v="13"/>
  </r>
  <r>
    <x v="0"/>
    <x v="2"/>
    <x v="41"/>
    <n v="13199"/>
    <x v="2"/>
    <s v="13"/>
  </r>
  <r>
    <x v="0"/>
    <x v="2"/>
    <x v="42"/>
    <n v="14276"/>
    <x v="2"/>
    <s v="13"/>
  </r>
  <r>
    <x v="0"/>
    <x v="2"/>
    <x v="43"/>
    <n v="13021"/>
    <x v="2"/>
    <s v="13"/>
  </r>
  <r>
    <x v="0"/>
    <x v="2"/>
    <x v="44"/>
    <n v="775"/>
    <x v="4"/>
    <s v="17"/>
  </r>
  <r>
    <x v="0"/>
    <x v="2"/>
    <x v="45"/>
    <n v="594"/>
    <x v="4"/>
    <s v="17"/>
  </r>
  <r>
    <x v="0"/>
    <x v="2"/>
    <x v="46"/>
    <n v="1277"/>
    <x v="5"/>
    <s v="18"/>
  </r>
  <r>
    <x v="0"/>
    <x v="2"/>
    <x v="47"/>
    <n v="705"/>
    <x v="5"/>
    <s v="18"/>
  </r>
  <r>
    <x v="0"/>
    <x v="2"/>
    <x v="48"/>
    <n v="3615"/>
    <x v="3"/>
    <s v="01"/>
  </r>
  <r>
    <x v="0"/>
    <x v="2"/>
    <x v="49"/>
    <n v="27658"/>
    <x v="3"/>
    <s v="01"/>
  </r>
  <r>
    <x v="0"/>
    <x v="2"/>
    <x v="50"/>
    <n v="18045"/>
    <x v="3"/>
    <s v="01"/>
  </r>
  <r>
    <x v="0"/>
    <x v="2"/>
    <x v="51"/>
    <n v="10164"/>
    <x v="3"/>
    <s v="01"/>
  </r>
  <r>
    <x v="0"/>
    <x v="2"/>
    <x v="52"/>
    <n v="5818"/>
    <x v="3"/>
    <s v="01"/>
  </r>
  <r>
    <x v="0"/>
    <x v="2"/>
    <x v="53"/>
    <n v="551"/>
    <x v="6"/>
    <s v="04"/>
  </r>
  <r>
    <x v="0"/>
    <x v="2"/>
    <x v="54"/>
    <n v="418"/>
    <x v="6"/>
    <s v="04"/>
  </r>
  <r>
    <x v="0"/>
    <x v="2"/>
    <x v="55"/>
    <n v="1022"/>
    <x v="6"/>
    <s v="04"/>
  </r>
  <r>
    <x v="0"/>
    <x v="2"/>
    <x v="56"/>
    <n v="1008"/>
    <x v="6"/>
    <s v="04"/>
  </r>
  <r>
    <x v="0"/>
    <x v="2"/>
    <x v="57"/>
    <n v="778"/>
    <x v="7"/>
    <s v="09"/>
  </r>
  <r>
    <x v="0"/>
    <x v="2"/>
    <x v="58"/>
    <n v="1434"/>
    <x v="4"/>
    <s v="17"/>
  </r>
  <r>
    <x v="0"/>
    <x v="2"/>
    <x v="59"/>
    <n v="358"/>
    <x v="4"/>
    <s v="17"/>
  </r>
  <r>
    <x v="0"/>
    <x v="2"/>
    <x v="60"/>
    <n v="2314"/>
    <x v="4"/>
    <s v="17"/>
  </r>
  <r>
    <x v="0"/>
    <x v="2"/>
    <x v="61"/>
    <n v="938"/>
    <x v="4"/>
    <s v="17"/>
  </r>
  <r>
    <x v="0"/>
    <x v="2"/>
    <x v="62"/>
    <n v="499"/>
    <x v="4"/>
    <s v="17"/>
  </r>
  <r>
    <x v="0"/>
    <x v="2"/>
    <x v="63"/>
    <n v="8295"/>
    <x v="4"/>
    <s v="17"/>
  </r>
  <r>
    <x v="0"/>
    <x v="2"/>
    <x v="64"/>
    <n v="662"/>
    <x v="5"/>
    <s v="18"/>
  </r>
  <r>
    <x v="0"/>
    <x v="2"/>
    <x v="65"/>
    <n v="3476"/>
    <x v="5"/>
    <s v="18"/>
  </r>
  <r>
    <x v="0"/>
    <x v="2"/>
    <x v="66"/>
    <n v="1172"/>
    <x v="5"/>
    <s v="18"/>
  </r>
  <r>
    <x v="0"/>
    <x v="2"/>
    <x v="67"/>
    <n v="210"/>
    <x v="5"/>
    <s v="18"/>
  </r>
  <r>
    <x v="0"/>
    <x v="2"/>
    <x v="68"/>
    <n v="780"/>
    <x v="5"/>
    <s v="18"/>
  </r>
  <r>
    <x v="0"/>
    <x v="2"/>
    <x v="69"/>
    <n v="567"/>
    <x v="5"/>
    <s v="18"/>
  </r>
  <r>
    <x v="0"/>
    <x v="2"/>
    <x v="70"/>
    <n v="402"/>
    <x v="5"/>
    <s v="18"/>
  </r>
  <r>
    <x v="0"/>
    <x v="2"/>
    <x v="71"/>
    <n v="1191"/>
    <x v="5"/>
    <s v="18"/>
  </r>
  <r>
    <x v="0"/>
    <x v="2"/>
    <x v="72"/>
    <n v="454"/>
    <x v="6"/>
    <s v="04"/>
  </r>
  <r>
    <x v="0"/>
    <x v="2"/>
    <x v="73"/>
    <n v="5109"/>
    <x v="6"/>
    <s v="04"/>
  </r>
  <r>
    <x v="0"/>
    <x v="2"/>
    <x v="74"/>
    <n v="1624"/>
    <x v="6"/>
    <s v="04"/>
  </r>
  <r>
    <x v="0"/>
    <x v="2"/>
    <x v="75"/>
    <n v="820"/>
    <x v="6"/>
    <s v="04"/>
  </r>
  <r>
    <x v="0"/>
    <x v="2"/>
    <x v="76"/>
    <n v="3240"/>
    <x v="6"/>
    <s v="04"/>
  </r>
  <r>
    <x v="0"/>
    <x v="2"/>
    <x v="77"/>
    <n v="835"/>
    <x v="6"/>
    <s v="04"/>
  </r>
  <r>
    <x v="0"/>
    <x v="2"/>
    <x v="78"/>
    <n v="349"/>
    <x v="6"/>
    <s v="04"/>
  </r>
  <r>
    <x v="0"/>
    <x v="2"/>
    <x v="79"/>
    <n v="567"/>
    <x v="6"/>
    <s v="04"/>
  </r>
  <r>
    <x v="0"/>
    <x v="2"/>
    <x v="80"/>
    <n v="685"/>
    <x v="4"/>
    <s v="17"/>
  </r>
  <r>
    <x v="0"/>
    <x v="2"/>
    <x v="81"/>
    <n v="5323"/>
    <x v="4"/>
    <s v="17"/>
  </r>
  <r>
    <x v="0"/>
    <x v="2"/>
    <x v="82"/>
    <n v="812"/>
    <x v="4"/>
    <s v="17"/>
  </r>
  <r>
    <x v="0"/>
    <x v="2"/>
    <x v="83"/>
    <n v="517"/>
    <x v="4"/>
    <s v="17"/>
  </r>
  <r>
    <x v="0"/>
    <x v="2"/>
    <x v="84"/>
    <n v="1207"/>
    <x v="4"/>
    <s v="17"/>
  </r>
  <r>
    <x v="0"/>
    <x v="2"/>
    <x v="85"/>
    <n v="1283"/>
    <x v="4"/>
    <s v="17"/>
  </r>
  <r>
    <x v="0"/>
    <x v="2"/>
    <x v="86"/>
    <n v="14613"/>
    <x v="8"/>
    <s v="08"/>
  </r>
  <r>
    <x v="0"/>
    <x v="2"/>
    <x v="87"/>
    <n v="290"/>
    <x v="8"/>
    <s v="08"/>
  </r>
  <r>
    <x v="0"/>
    <x v="2"/>
    <x v="88"/>
    <n v="657"/>
    <x v="8"/>
    <s v="08"/>
  </r>
  <r>
    <x v="0"/>
    <x v="2"/>
    <x v="89"/>
    <n v="944"/>
    <x v="8"/>
    <s v="08"/>
  </r>
  <r>
    <x v="0"/>
    <x v="2"/>
    <x v="90"/>
    <n v="16166"/>
    <x v="8"/>
    <s v="08"/>
  </r>
  <r>
    <x v="0"/>
    <x v="2"/>
    <x v="91"/>
    <n v="5093"/>
    <x v="8"/>
    <s v="08"/>
  </r>
  <r>
    <x v="0"/>
    <x v="2"/>
    <x v="92"/>
    <n v="6288"/>
    <x v="8"/>
    <s v="08"/>
  </r>
  <r>
    <x v="0"/>
    <x v="2"/>
    <x v="93"/>
    <n v="18821"/>
    <x v="8"/>
    <s v="08"/>
  </r>
  <r>
    <x v="0"/>
    <x v="2"/>
    <x v="94"/>
    <n v="704"/>
    <x v="8"/>
    <s v="08"/>
  </r>
  <r>
    <x v="0"/>
    <x v="2"/>
    <x v="95"/>
    <n v="5015"/>
    <x v="8"/>
    <s v="08"/>
  </r>
  <r>
    <x v="0"/>
    <x v="2"/>
    <x v="96"/>
    <n v="12012"/>
    <x v="8"/>
    <s v="08"/>
  </r>
  <r>
    <x v="0"/>
    <x v="2"/>
    <x v="97"/>
    <n v="1363"/>
    <x v="8"/>
    <s v="08"/>
  </r>
  <r>
    <x v="0"/>
    <x v="2"/>
    <x v="98"/>
    <n v="4684"/>
    <x v="8"/>
    <s v="08"/>
  </r>
  <r>
    <x v="0"/>
    <x v="2"/>
    <x v="99"/>
    <n v="4016"/>
    <x v="8"/>
    <s v="08"/>
  </r>
  <r>
    <x v="0"/>
    <x v="2"/>
    <x v="100"/>
    <n v="1159"/>
    <x v="8"/>
    <s v="08"/>
  </r>
  <r>
    <x v="0"/>
    <x v="2"/>
    <x v="101"/>
    <n v="3451"/>
    <x v="8"/>
    <s v="08"/>
  </r>
  <r>
    <x v="0"/>
    <x v="2"/>
    <x v="102"/>
    <n v="1464"/>
    <x v="9"/>
    <s v="05"/>
  </r>
  <r>
    <x v="0"/>
    <x v="2"/>
    <x v="103"/>
    <n v="8542"/>
    <x v="9"/>
    <s v="05"/>
  </r>
  <r>
    <x v="0"/>
    <x v="2"/>
    <x v="104"/>
    <n v="4517"/>
    <x v="9"/>
    <s v="05"/>
  </r>
  <r>
    <x v="0"/>
    <x v="2"/>
    <x v="105"/>
    <n v="11662"/>
    <x v="10"/>
    <s v="10"/>
  </r>
  <r>
    <x v="0"/>
    <x v="2"/>
    <x v="106"/>
    <n v="2090"/>
    <x v="10"/>
    <s v="10"/>
  </r>
  <r>
    <x v="0"/>
    <x v="2"/>
    <x v="107"/>
    <n v="9424"/>
    <x v="10"/>
    <s v="10"/>
  </r>
  <r>
    <x v="0"/>
    <x v="2"/>
    <x v="108"/>
    <n v="2243"/>
    <x v="10"/>
    <s v="10"/>
  </r>
  <r>
    <x v="0"/>
    <x v="2"/>
    <x v="109"/>
    <n v="2459"/>
    <x v="10"/>
    <s v="10"/>
  </r>
  <r>
    <x v="0"/>
    <x v="2"/>
    <x v="110"/>
    <n v="4305"/>
    <x v="10"/>
    <s v="10"/>
  </r>
  <r>
    <x v="0"/>
    <x v="2"/>
    <x v="111"/>
    <n v="9721"/>
    <x v="11"/>
    <s v="11"/>
  </r>
  <r>
    <x v="0"/>
    <x v="2"/>
    <x v="112"/>
    <n v="2538"/>
    <x v="11"/>
    <s v="11"/>
  </r>
  <r>
    <x v="0"/>
    <x v="2"/>
    <x v="113"/>
    <n v="1736"/>
    <x v="11"/>
    <s v="11"/>
  </r>
  <r>
    <x v="0"/>
    <x v="2"/>
    <x v="114"/>
    <n v="3856"/>
    <x v="11"/>
    <s v="11"/>
  </r>
  <r>
    <x v="0"/>
    <x v="2"/>
    <x v="115"/>
    <n v="1435"/>
    <x v="11"/>
    <s v="11"/>
  </r>
  <r>
    <x v="0"/>
    <x v="2"/>
    <x v="116"/>
    <n v="15888"/>
    <x v="11"/>
    <s v="11"/>
  </r>
  <r>
    <x v="0"/>
    <x v="2"/>
    <x v="117"/>
    <n v="6165"/>
    <x v="12"/>
    <s v="14"/>
  </r>
  <r>
    <x v="0"/>
    <x v="2"/>
    <x v="118"/>
    <n v="3894"/>
    <x v="12"/>
    <s v="14"/>
  </r>
  <r>
    <x v="0"/>
    <x v="2"/>
    <x v="119"/>
    <n v="928"/>
    <x v="12"/>
    <s v="14"/>
  </r>
  <r>
    <x v="0"/>
    <x v="2"/>
    <x v="120"/>
    <n v="3667"/>
    <x v="12"/>
    <s v="14"/>
  </r>
  <r>
    <x v="0"/>
    <x v="2"/>
    <x v="121"/>
    <n v="1477"/>
    <x v="12"/>
    <s v="14"/>
  </r>
  <r>
    <x v="0"/>
    <x v="2"/>
    <x v="122"/>
    <n v="441"/>
    <x v="12"/>
    <s v="14"/>
  </r>
  <r>
    <x v="0"/>
    <x v="2"/>
    <x v="123"/>
    <n v="5472"/>
    <x v="12"/>
    <s v="14"/>
  </r>
  <r>
    <x v="0"/>
    <x v="2"/>
    <x v="124"/>
    <n v="7514"/>
    <x v="12"/>
    <s v="14"/>
  </r>
  <r>
    <x v="0"/>
    <x v="2"/>
    <x v="125"/>
    <n v="499"/>
    <x v="12"/>
    <s v="14"/>
  </r>
  <r>
    <x v="0"/>
    <x v="2"/>
    <x v="126"/>
    <n v="11534"/>
    <x v="12"/>
    <s v="14"/>
  </r>
  <r>
    <x v="0"/>
    <x v="2"/>
    <x v="127"/>
    <n v="12483"/>
    <x v="3"/>
    <s v="01"/>
  </r>
  <r>
    <x v="0"/>
    <x v="2"/>
    <x v="128"/>
    <n v="5470"/>
    <x v="3"/>
    <s v="01"/>
  </r>
  <r>
    <x v="0"/>
    <x v="2"/>
    <x v="129"/>
    <n v="5689"/>
    <x v="3"/>
    <s v="01"/>
  </r>
  <r>
    <x v="0"/>
    <x v="2"/>
    <x v="130"/>
    <n v="23313"/>
    <x v="3"/>
    <s v="01"/>
  </r>
  <r>
    <x v="0"/>
    <x v="2"/>
    <x v="131"/>
    <n v="5004"/>
    <x v="3"/>
    <s v="01"/>
  </r>
  <r>
    <x v="0"/>
    <x v="2"/>
    <x v="132"/>
    <n v="6406"/>
    <x v="3"/>
    <s v="01"/>
  </r>
  <r>
    <x v="0"/>
    <x v="2"/>
    <x v="133"/>
    <n v="4002"/>
    <x v="3"/>
    <s v="01"/>
  </r>
  <r>
    <x v="0"/>
    <x v="2"/>
    <x v="134"/>
    <n v="1120"/>
    <x v="3"/>
    <s v="01"/>
  </r>
  <r>
    <x v="0"/>
    <x v="2"/>
    <x v="135"/>
    <n v="5596"/>
    <x v="3"/>
    <s v="01"/>
  </r>
  <r>
    <x v="0"/>
    <x v="2"/>
    <x v="136"/>
    <n v="11999"/>
    <x v="3"/>
    <s v="01"/>
  </r>
  <r>
    <x v="0"/>
    <x v="2"/>
    <x v="137"/>
    <n v="2121"/>
    <x v="3"/>
    <s v="01"/>
  </r>
  <r>
    <x v="0"/>
    <x v="2"/>
    <x v="138"/>
    <n v="3275"/>
    <x v="3"/>
    <s v="01"/>
  </r>
  <r>
    <x v="0"/>
    <x v="2"/>
    <x v="139"/>
    <n v="6914"/>
    <x v="13"/>
    <s v="06"/>
  </r>
  <r>
    <x v="0"/>
    <x v="2"/>
    <x v="140"/>
    <n v="32313"/>
    <x v="13"/>
    <s v="06"/>
  </r>
  <r>
    <x v="0"/>
    <x v="2"/>
    <x v="141"/>
    <n v="2271"/>
    <x v="13"/>
    <s v="06"/>
  </r>
  <r>
    <x v="0"/>
    <x v="2"/>
    <x v="142"/>
    <n v="12676"/>
    <x v="13"/>
    <s v="06"/>
  </r>
  <r>
    <x v="0"/>
    <x v="2"/>
    <x v="143"/>
    <n v="1745"/>
    <x v="13"/>
    <s v="06"/>
  </r>
  <r>
    <x v="0"/>
    <x v="2"/>
    <x v="144"/>
    <n v="2955"/>
    <x v="13"/>
    <s v="06"/>
  </r>
  <r>
    <x v="0"/>
    <x v="2"/>
    <x v="145"/>
    <n v="1527"/>
    <x v="13"/>
    <s v="06"/>
  </r>
  <r>
    <x v="0"/>
    <x v="2"/>
    <x v="146"/>
    <n v="1837"/>
    <x v="13"/>
    <s v="06"/>
  </r>
  <r>
    <x v="0"/>
    <x v="2"/>
    <x v="147"/>
    <n v="4955"/>
    <x v="10"/>
    <s v="10"/>
  </r>
  <r>
    <x v="0"/>
    <x v="2"/>
    <x v="148"/>
    <n v="33710"/>
    <x v="10"/>
    <s v="10"/>
  </r>
  <r>
    <x v="0"/>
    <x v="2"/>
    <x v="149"/>
    <n v="9078"/>
    <x v="10"/>
    <s v="10"/>
  </r>
  <r>
    <x v="0"/>
    <x v="2"/>
    <x v="150"/>
    <n v="12361"/>
    <x v="10"/>
    <s v="10"/>
  </r>
  <r>
    <x v="0"/>
    <x v="2"/>
    <x v="151"/>
    <n v="4971"/>
    <x v="10"/>
    <s v="10"/>
  </r>
  <r>
    <x v="0"/>
    <x v="2"/>
    <x v="152"/>
    <n v="1977"/>
    <x v="13"/>
    <s v="06"/>
  </r>
  <r>
    <x v="0"/>
    <x v="2"/>
    <x v="153"/>
    <n v="561"/>
    <x v="13"/>
    <s v="06"/>
  </r>
  <r>
    <x v="0"/>
    <x v="2"/>
    <x v="154"/>
    <n v="2379"/>
    <x v="13"/>
    <s v="06"/>
  </r>
  <r>
    <x v="0"/>
    <x v="2"/>
    <x v="155"/>
    <n v="1149"/>
    <x v="13"/>
    <s v="06"/>
  </r>
  <r>
    <x v="0"/>
    <x v="2"/>
    <x v="156"/>
    <n v="3688"/>
    <x v="13"/>
    <s v="06"/>
  </r>
  <r>
    <x v="0"/>
    <x v="2"/>
    <x v="157"/>
    <n v="478"/>
    <x v="13"/>
    <s v="06"/>
  </r>
  <r>
    <x v="0"/>
    <x v="2"/>
    <x v="158"/>
    <n v="1040"/>
    <x v="13"/>
    <s v="06"/>
  </r>
  <r>
    <x v="0"/>
    <x v="2"/>
    <x v="159"/>
    <n v="1949"/>
    <x v="13"/>
    <s v="06"/>
  </r>
  <r>
    <x v="0"/>
    <x v="2"/>
    <x v="160"/>
    <n v="1469"/>
    <x v="13"/>
    <s v="06"/>
  </r>
  <r>
    <x v="0"/>
    <x v="2"/>
    <x v="161"/>
    <n v="1141"/>
    <x v="10"/>
    <s v="10"/>
  </r>
  <r>
    <x v="0"/>
    <x v="2"/>
    <x v="162"/>
    <n v="2340"/>
    <x v="10"/>
    <s v="10"/>
  </r>
  <r>
    <x v="0"/>
    <x v="2"/>
    <x v="163"/>
    <n v="400"/>
    <x v="10"/>
    <s v="10"/>
  </r>
  <r>
    <x v="0"/>
    <x v="2"/>
    <x v="164"/>
    <n v="672"/>
    <x v="10"/>
    <s v="10"/>
  </r>
  <r>
    <x v="0"/>
    <x v="2"/>
    <x v="165"/>
    <n v="464"/>
    <x v="10"/>
    <s v="10"/>
  </r>
  <r>
    <x v="0"/>
    <x v="2"/>
    <x v="166"/>
    <n v="731"/>
    <x v="7"/>
    <s v="09"/>
  </r>
  <r>
    <x v="0"/>
    <x v="2"/>
    <x v="167"/>
    <n v="1532"/>
    <x v="5"/>
    <s v="18"/>
  </r>
  <r>
    <x v="0"/>
    <x v="2"/>
    <x v="168"/>
    <n v="1664"/>
    <x v="5"/>
    <s v="18"/>
  </r>
  <r>
    <x v="0"/>
    <x v="2"/>
    <x v="169"/>
    <n v="4661"/>
    <x v="5"/>
    <s v="18"/>
  </r>
  <r>
    <x v="0"/>
    <x v="2"/>
    <x v="170"/>
    <n v="1665"/>
    <x v="5"/>
    <s v="18"/>
  </r>
  <r>
    <x v="0"/>
    <x v="2"/>
    <x v="171"/>
    <n v="2342"/>
    <x v="5"/>
    <s v="18"/>
  </r>
  <r>
    <x v="0"/>
    <x v="2"/>
    <x v="172"/>
    <n v="3779"/>
    <x v="5"/>
    <s v="18"/>
  </r>
  <r>
    <x v="0"/>
    <x v="2"/>
    <x v="173"/>
    <n v="792"/>
    <x v="5"/>
    <s v="18"/>
  </r>
  <r>
    <x v="0"/>
    <x v="2"/>
    <x v="174"/>
    <n v="1501"/>
    <x v="5"/>
    <s v="18"/>
  </r>
  <r>
    <x v="0"/>
    <x v="2"/>
    <x v="175"/>
    <n v="2146"/>
    <x v="5"/>
    <s v="18"/>
  </r>
  <r>
    <x v="0"/>
    <x v="2"/>
    <x v="176"/>
    <n v="1193"/>
    <x v="5"/>
    <s v="18"/>
  </r>
  <r>
    <x v="0"/>
    <x v="2"/>
    <x v="177"/>
    <n v="4765"/>
    <x v="5"/>
    <s v="18"/>
  </r>
  <r>
    <x v="0"/>
    <x v="2"/>
    <x v="178"/>
    <n v="376"/>
    <x v="5"/>
    <s v="18"/>
  </r>
  <r>
    <x v="0"/>
    <x v="2"/>
    <x v="179"/>
    <n v="20225"/>
    <x v="5"/>
    <s v="18"/>
  </r>
  <r>
    <x v="0"/>
    <x v="2"/>
    <x v="180"/>
    <n v="1695"/>
    <x v="5"/>
    <s v="18"/>
  </r>
  <r>
    <x v="0"/>
    <x v="2"/>
    <x v="181"/>
    <n v="829"/>
    <x v="9"/>
    <s v="05"/>
  </r>
  <r>
    <x v="0"/>
    <x v="2"/>
    <x v="182"/>
    <n v="1014"/>
    <x v="9"/>
    <s v="05"/>
  </r>
  <r>
    <x v="0"/>
    <x v="2"/>
    <x v="183"/>
    <n v="2333"/>
    <x v="9"/>
    <s v="05"/>
  </r>
  <r>
    <x v="0"/>
    <x v="2"/>
    <x v="184"/>
    <n v="498"/>
    <x v="9"/>
    <s v="05"/>
  </r>
  <r>
    <x v="0"/>
    <x v="2"/>
    <x v="185"/>
    <n v="1037"/>
    <x v="12"/>
    <s v="14"/>
  </r>
  <r>
    <x v="0"/>
    <x v="2"/>
    <x v="186"/>
    <n v="641"/>
    <x v="7"/>
    <s v="09"/>
  </r>
  <r>
    <x v="0"/>
    <x v="2"/>
    <x v="187"/>
    <n v="1694"/>
    <x v="7"/>
    <s v="09"/>
  </r>
  <r>
    <x v="0"/>
    <x v="2"/>
    <x v="188"/>
    <n v="3460"/>
    <x v="7"/>
    <s v="09"/>
  </r>
  <r>
    <x v="0"/>
    <x v="2"/>
    <x v="189"/>
    <n v="893"/>
    <x v="7"/>
    <s v="09"/>
  </r>
  <r>
    <x v="0"/>
    <x v="2"/>
    <x v="190"/>
    <n v="1094"/>
    <x v="7"/>
    <s v="09"/>
  </r>
  <r>
    <x v="0"/>
    <x v="2"/>
    <x v="191"/>
    <n v="753"/>
    <x v="7"/>
    <s v="09"/>
  </r>
  <r>
    <x v="0"/>
    <x v="2"/>
    <x v="192"/>
    <n v="8034"/>
    <x v="7"/>
    <s v="09"/>
  </r>
  <r>
    <x v="0"/>
    <x v="2"/>
    <x v="193"/>
    <n v="416"/>
    <x v="7"/>
    <s v="09"/>
  </r>
  <r>
    <x v="0"/>
    <x v="2"/>
    <x v="194"/>
    <n v="541"/>
    <x v="7"/>
    <s v="09"/>
  </r>
  <r>
    <x v="0"/>
    <x v="2"/>
    <x v="195"/>
    <n v="1054"/>
    <x v="7"/>
    <s v="09"/>
  </r>
  <r>
    <x v="0"/>
    <x v="2"/>
    <x v="196"/>
    <n v="1511"/>
    <x v="7"/>
    <s v="09"/>
  </r>
  <r>
    <x v="0"/>
    <x v="2"/>
    <x v="197"/>
    <n v="1590"/>
    <x v="7"/>
    <s v="09"/>
  </r>
  <r>
    <x v="0"/>
    <x v="2"/>
    <x v="198"/>
    <n v="9959"/>
    <x v="9"/>
    <s v="05"/>
  </r>
  <r>
    <x v="0"/>
    <x v="2"/>
    <x v="199"/>
    <n v="1008"/>
    <x v="9"/>
    <s v="05"/>
  </r>
  <r>
    <x v="0"/>
    <x v="2"/>
    <x v="200"/>
    <n v="570"/>
    <x v="9"/>
    <s v="05"/>
  </r>
  <r>
    <x v="0"/>
    <x v="2"/>
    <x v="201"/>
    <n v="577"/>
    <x v="9"/>
    <s v="05"/>
  </r>
  <r>
    <x v="0"/>
    <x v="2"/>
    <x v="202"/>
    <n v="34440"/>
    <x v="11"/>
    <s v="11"/>
  </r>
  <r>
    <x v="0"/>
    <x v="2"/>
    <x v="203"/>
    <n v="275706"/>
    <x v="11"/>
    <s v="11"/>
  </r>
  <r>
    <x v="0"/>
    <x v="2"/>
    <x v="204"/>
    <n v="41189"/>
    <x v="11"/>
    <s v="11"/>
  </r>
  <r>
    <x v="0"/>
    <x v="2"/>
    <x v="205"/>
    <n v="15565"/>
    <x v="11"/>
    <s v="11"/>
  </r>
  <r>
    <x v="0"/>
    <x v="2"/>
    <x v="206"/>
    <n v="66299"/>
    <x v="11"/>
    <s v="11"/>
  </r>
  <r>
    <x v="0"/>
    <x v="2"/>
    <x v="207"/>
    <n v="55150"/>
    <x v="11"/>
    <s v="11"/>
  </r>
  <r>
    <x v="0"/>
    <x v="2"/>
    <x v="208"/>
    <n v="25087"/>
    <x v="11"/>
    <s v="11"/>
  </r>
  <r>
    <x v="0"/>
    <x v="2"/>
    <x v="209"/>
    <n v="35301"/>
    <x v="11"/>
    <s v="11"/>
  </r>
  <r>
    <x v="0"/>
    <x v="2"/>
    <x v="210"/>
    <n v="14085"/>
    <x v="11"/>
    <s v="11"/>
  </r>
  <r>
    <x v="0"/>
    <x v="2"/>
    <x v="211"/>
    <n v="3529"/>
    <x v="14"/>
    <s v="15"/>
  </r>
  <r>
    <x v="0"/>
    <x v="2"/>
    <x v="212"/>
    <n v="19963"/>
    <x v="14"/>
    <s v="15"/>
  </r>
  <r>
    <x v="0"/>
    <x v="2"/>
    <x v="213"/>
    <n v="9427"/>
    <x v="14"/>
    <s v="15"/>
  </r>
  <r>
    <x v="0"/>
    <x v="2"/>
    <x v="214"/>
    <n v="5163"/>
    <x v="14"/>
    <s v="15"/>
  </r>
  <r>
    <x v="0"/>
    <x v="2"/>
    <x v="215"/>
    <n v="8167"/>
    <x v="14"/>
    <s v="15"/>
  </r>
  <r>
    <x v="0"/>
    <x v="2"/>
    <x v="216"/>
    <n v="17973"/>
    <x v="14"/>
    <s v="15"/>
  </r>
  <r>
    <x v="0"/>
    <x v="2"/>
    <x v="217"/>
    <n v="16328"/>
    <x v="14"/>
    <s v="15"/>
  </r>
  <r>
    <x v="0"/>
    <x v="2"/>
    <x v="218"/>
    <n v="5149"/>
    <x v="14"/>
    <s v="15"/>
  </r>
  <r>
    <x v="0"/>
    <x v="2"/>
    <x v="219"/>
    <n v="20353"/>
    <x v="14"/>
    <s v="15"/>
  </r>
  <r>
    <x v="0"/>
    <x v="2"/>
    <x v="220"/>
    <n v="3960"/>
    <x v="15"/>
    <s v="02"/>
  </r>
  <r>
    <x v="0"/>
    <x v="2"/>
    <x v="221"/>
    <n v="1911"/>
    <x v="14"/>
    <s v="15"/>
  </r>
  <r>
    <x v="0"/>
    <x v="2"/>
    <x v="222"/>
    <n v="1940"/>
    <x v="14"/>
    <s v="15"/>
  </r>
  <r>
    <x v="0"/>
    <x v="2"/>
    <x v="223"/>
    <n v="4614"/>
    <x v="14"/>
    <s v="15"/>
  </r>
  <r>
    <x v="0"/>
    <x v="2"/>
    <x v="224"/>
    <n v="6663"/>
    <x v="14"/>
    <s v="15"/>
  </r>
  <r>
    <x v="0"/>
    <x v="2"/>
    <x v="225"/>
    <n v="823"/>
    <x v="16"/>
    <s v="07"/>
  </r>
  <r>
    <x v="0"/>
    <x v="2"/>
    <x v="226"/>
    <n v="376"/>
    <x v="17"/>
    <s v="12"/>
  </r>
  <r>
    <x v="0"/>
    <x v="2"/>
    <x v="227"/>
    <n v="351"/>
    <x v="17"/>
    <s v="12"/>
  </r>
  <r>
    <x v="0"/>
    <x v="2"/>
    <x v="228"/>
    <n v="615"/>
    <x v="17"/>
    <s v="12"/>
  </r>
  <r>
    <x v="0"/>
    <x v="2"/>
    <x v="229"/>
    <n v="1910"/>
    <x v="17"/>
    <s v="12"/>
  </r>
  <r>
    <x v="0"/>
    <x v="2"/>
    <x v="230"/>
    <n v="499"/>
    <x v="17"/>
    <s v="12"/>
  </r>
  <r>
    <x v="0"/>
    <x v="2"/>
    <x v="231"/>
    <n v="444"/>
    <x v="17"/>
    <s v="12"/>
  </r>
  <r>
    <x v="0"/>
    <x v="2"/>
    <x v="232"/>
    <n v="3118"/>
    <x v="17"/>
    <s v="12"/>
  </r>
  <r>
    <x v="0"/>
    <x v="2"/>
    <x v="233"/>
    <n v="472"/>
    <x v="17"/>
    <s v="12"/>
  </r>
  <r>
    <x v="0"/>
    <x v="2"/>
    <x v="234"/>
    <n v="396"/>
    <x v="17"/>
    <s v="12"/>
  </r>
  <r>
    <x v="0"/>
    <x v="2"/>
    <x v="235"/>
    <n v="339"/>
    <x v="17"/>
    <s v="12"/>
  </r>
  <r>
    <x v="0"/>
    <x v="2"/>
    <x v="236"/>
    <n v="366"/>
    <x v="17"/>
    <s v="12"/>
  </r>
  <r>
    <x v="0"/>
    <x v="2"/>
    <x v="237"/>
    <n v="765"/>
    <x v="17"/>
    <s v="12"/>
  </r>
  <r>
    <x v="0"/>
    <x v="2"/>
    <x v="238"/>
    <n v="2331"/>
    <x v="17"/>
    <s v="12"/>
  </r>
  <r>
    <x v="0"/>
    <x v="2"/>
    <x v="239"/>
    <n v="3853"/>
    <x v="17"/>
    <s v="12"/>
  </r>
  <r>
    <x v="0"/>
    <x v="2"/>
    <x v="240"/>
    <n v="557"/>
    <x v="16"/>
    <s v="07"/>
  </r>
  <r>
    <x v="0"/>
    <x v="2"/>
    <x v="241"/>
    <n v="1144"/>
    <x v="16"/>
    <s v="07"/>
  </r>
  <r>
    <x v="0"/>
    <x v="2"/>
    <x v="242"/>
    <n v="978"/>
    <x v="16"/>
    <s v="07"/>
  </r>
  <r>
    <x v="0"/>
    <x v="2"/>
    <x v="243"/>
    <n v="2422"/>
    <x v="16"/>
    <s v="07"/>
  </r>
  <r>
    <x v="0"/>
    <x v="2"/>
    <x v="244"/>
    <n v="11675"/>
    <x v="16"/>
    <s v="07"/>
  </r>
  <r>
    <x v="0"/>
    <x v="2"/>
    <x v="245"/>
    <n v="3133"/>
    <x v="16"/>
    <s v="07"/>
  </r>
  <r>
    <x v="0"/>
    <x v="2"/>
    <x v="246"/>
    <n v="217"/>
    <x v="16"/>
    <s v="07"/>
  </r>
  <r>
    <x v="0"/>
    <x v="2"/>
    <x v="247"/>
    <n v="601"/>
    <x v="16"/>
    <s v="07"/>
  </r>
  <r>
    <x v="0"/>
    <x v="2"/>
    <x v="248"/>
    <n v="845"/>
    <x v="16"/>
    <s v="07"/>
  </r>
  <r>
    <x v="0"/>
    <x v="2"/>
    <x v="249"/>
    <n v="1483"/>
    <x v="16"/>
    <s v="07"/>
  </r>
  <r>
    <x v="0"/>
    <x v="2"/>
    <x v="250"/>
    <n v="2144"/>
    <x v="16"/>
    <s v="07"/>
  </r>
  <r>
    <x v="0"/>
    <x v="2"/>
    <x v="251"/>
    <n v="615"/>
    <x v="16"/>
    <s v="07"/>
  </r>
  <r>
    <x v="0"/>
    <x v="2"/>
    <x v="252"/>
    <n v="1364"/>
    <x v="16"/>
    <s v="07"/>
  </r>
  <r>
    <x v="0"/>
    <x v="2"/>
    <x v="253"/>
    <n v="766"/>
    <x v="17"/>
    <s v="12"/>
  </r>
  <r>
    <x v="0"/>
    <x v="2"/>
    <x v="254"/>
    <n v="1218"/>
    <x v="15"/>
    <s v="02"/>
  </r>
  <r>
    <x v="0"/>
    <x v="2"/>
    <x v="255"/>
    <n v="765"/>
    <x v="15"/>
    <s v="02"/>
  </r>
  <r>
    <x v="0"/>
    <x v="2"/>
    <x v="256"/>
    <n v="251"/>
    <x v="15"/>
    <s v="02"/>
  </r>
  <r>
    <x v="0"/>
    <x v="2"/>
    <x v="257"/>
    <n v="210"/>
    <x v="15"/>
    <s v="02"/>
  </r>
  <r>
    <x v="0"/>
    <x v="2"/>
    <x v="258"/>
    <n v="6762"/>
    <x v="15"/>
    <s v="02"/>
  </r>
  <r>
    <x v="0"/>
    <x v="2"/>
    <x v="259"/>
    <n v="2249"/>
    <x v="15"/>
    <s v="02"/>
  </r>
  <r>
    <x v="0"/>
    <x v="2"/>
    <x v="260"/>
    <n v="358"/>
    <x v="15"/>
    <s v="02"/>
  </r>
  <r>
    <x v="0"/>
    <x v="2"/>
    <x v="261"/>
    <n v="930"/>
    <x v="15"/>
    <s v="02"/>
  </r>
  <r>
    <x v="0"/>
    <x v="2"/>
    <x v="262"/>
    <n v="853"/>
    <x v="15"/>
    <s v="02"/>
  </r>
  <r>
    <x v="0"/>
    <x v="2"/>
    <x v="263"/>
    <n v="1952"/>
    <x v="15"/>
    <s v="02"/>
  </r>
  <r>
    <x v="0"/>
    <x v="2"/>
    <x v="264"/>
    <n v="679"/>
    <x v="15"/>
    <s v="02"/>
  </r>
  <r>
    <x v="0"/>
    <x v="2"/>
    <x v="265"/>
    <n v="1575"/>
    <x v="15"/>
    <s v="02"/>
  </r>
  <r>
    <x v="0"/>
    <x v="2"/>
    <x v="266"/>
    <n v="591"/>
    <x v="15"/>
    <s v="02"/>
  </r>
  <r>
    <x v="0"/>
    <x v="2"/>
    <x v="267"/>
    <n v="5241"/>
    <x v="11"/>
    <s v="11"/>
  </r>
  <r>
    <x v="0"/>
    <x v="2"/>
    <x v="268"/>
    <n v="3235"/>
    <x v="12"/>
    <s v="14"/>
  </r>
  <r>
    <x v="0"/>
    <x v="2"/>
    <x v="269"/>
    <n v="856"/>
    <x v="12"/>
    <s v="14"/>
  </r>
  <r>
    <x v="0"/>
    <x v="2"/>
    <x v="270"/>
    <n v="7110"/>
    <x v="12"/>
    <s v="14"/>
  </r>
  <r>
    <x v="0"/>
    <x v="2"/>
    <x v="271"/>
    <n v="3195"/>
    <x v="12"/>
    <s v="14"/>
  </r>
  <r>
    <x v="0"/>
    <x v="2"/>
    <x v="272"/>
    <n v="1501"/>
    <x v="12"/>
    <s v="14"/>
  </r>
  <r>
    <x v="0"/>
    <x v="2"/>
    <x v="273"/>
    <n v="3154"/>
    <x v="12"/>
    <s v="14"/>
  </r>
  <r>
    <x v="0"/>
    <x v="2"/>
    <x v="274"/>
    <n v="699"/>
    <x v="12"/>
    <s v="14"/>
  </r>
  <r>
    <x v="0"/>
    <x v="2"/>
    <x v="275"/>
    <n v="4393"/>
    <x v="12"/>
    <s v="14"/>
  </r>
  <r>
    <x v="0"/>
    <x v="2"/>
    <x v="276"/>
    <n v="2716"/>
    <x v="12"/>
    <s v="14"/>
  </r>
  <r>
    <x v="0"/>
    <x v="2"/>
    <x v="277"/>
    <n v="12438"/>
    <x v="12"/>
    <s v="14"/>
  </r>
  <r>
    <x v="1"/>
    <x v="2"/>
    <x v="0"/>
    <n v="3104"/>
    <x v="0"/>
    <s v="16"/>
  </r>
  <r>
    <x v="1"/>
    <x v="2"/>
    <x v="1"/>
    <n v="1841"/>
    <x v="0"/>
    <s v="16"/>
  </r>
  <r>
    <x v="1"/>
    <x v="2"/>
    <x v="2"/>
    <n v="786"/>
    <x v="0"/>
    <s v="16"/>
  </r>
  <r>
    <x v="1"/>
    <x v="2"/>
    <x v="3"/>
    <n v="2386"/>
    <x v="0"/>
    <s v="16"/>
  </r>
  <r>
    <x v="1"/>
    <x v="2"/>
    <x v="4"/>
    <n v="824"/>
    <x v="0"/>
    <s v="16"/>
  </r>
  <r>
    <x v="1"/>
    <x v="2"/>
    <x v="5"/>
    <n v="1185"/>
    <x v="0"/>
    <s v="16"/>
  </r>
  <r>
    <x v="1"/>
    <x v="2"/>
    <x v="6"/>
    <n v="5860"/>
    <x v="0"/>
    <s v="16"/>
  </r>
  <r>
    <x v="1"/>
    <x v="2"/>
    <x v="7"/>
    <n v="2852"/>
    <x v="0"/>
    <s v="16"/>
  </r>
  <r>
    <x v="1"/>
    <x v="2"/>
    <x v="8"/>
    <n v="15872"/>
    <x v="0"/>
    <s v="16"/>
  </r>
  <r>
    <x v="1"/>
    <x v="2"/>
    <x v="9"/>
    <n v="2549"/>
    <x v="0"/>
    <s v="16"/>
  </r>
  <r>
    <x v="1"/>
    <x v="2"/>
    <x v="10"/>
    <n v="2380"/>
    <x v="1"/>
    <s v="03"/>
  </r>
  <r>
    <x v="1"/>
    <x v="2"/>
    <x v="11"/>
    <n v="25882"/>
    <x v="1"/>
    <s v="03"/>
  </r>
  <r>
    <x v="1"/>
    <x v="2"/>
    <x v="12"/>
    <n v="41619"/>
    <x v="1"/>
    <s v="03"/>
  </r>
  <r>
    <x v="1"/>
    <x v="2"/>
    <x v="13"/>
    <n v="5677"/>
    <x v="1"/>
    <s v="03"/>
  </r>
  <r>
    <x v="1"/>
    <x v="2"/>
    <x v="14"/>
    <n v="844"/>
    <x v="1"/>
    <s v="03"/>
  </r>
  <r>
    <x v="1"/>
    <x v="2"/>
    <x v="15"/>
    <n v="6528"/>
    <x v="1"/>
    <s v="03"/>
  </r>
  <r>
    <x v="1"/>
    <x v="2"/>
    <x v="16"/>
    <n v="8233"/>
    <x v="1"/>
    <s v="03"/>
  </r>
  <r>
    <x v="1"/>
    <x v="2"/>
    <x v="17"/>
    <n v="42117"/>
    <x v="1"/>
    <s v="03"/>
  </r>
  <r>
    <x v="1"/>
    <x v="2"/>
    <x v="18"/>
    <n v="3347"/>
    <x v="1"/>
    <s v="03"/>
  </r>
  <r>
    <x v="1"/>
    <x v="2"/>
    <x v="19"/>
    <n v="1231"/>
    <x v="1"/>
    <s v="03"/>
  </r>
  <r>
    <x v="1"/>
    <x v="2"/>
    <x v="20"/>
    <n v="33619"/>
    <x v="1"/>
    <s v="03"/>
  </r>
  <r>
    <x v="1"/>
    <x v="2"/>
    <x v="21"/>
    <n v="5379"/>
    <x v="1"/>
    <s v="03"/>
  </r>
  <r>
    <x v="1"/>
    <x v="2"/>
    <x v="22"/>
    <n v="15093"/>
    <x v="2"/>
    <s v="13"/>
  </r>
  <r>
    <x v="1"/>
    <x v="2"/>
    <x v="23"/>
    <n v="10046"/>
    <x v="2"/>
    <s v="13"/>
  </r>
  <r>
    <x v="1"/>
    <x v="2"/>
    <x v="24"/>
    <n v="4118"/>
    <x v="3"/>
    <s v="01"/>
  </r>
  <r>
    <x v="1"/>
    <x v="2"/>
    <x v="25"/>
    <n v="16232"/>
    <x v="2"/>
    <s v="13"/>
  </r>
  <r>
    <x v="1"/>
    <x v="2"/>
    <x v="26"/>
    <n v="37461"/>
    <x v="2"/>
    <s v="13"/>
  </r>
  <r>
    <x v="1"/>
    <x v="2"/>
    <x v="27"/>
    <n v="43820"/>
    <x v="2"/>
    <s v="13"/>
  </r>
  <r>
    <x v="1"/>
    <x v="2"/>
    <x v="28"/>
    <n v="87066"/>
    <x v="2"/>
    <s v="13"/>
  </r>
  <r>
    <x v="1"/>
    <x v="2"/>
    <x v="29"/>
    <n v="11904"/>
    <x v="2"/>
    <s v="13"/>
  </r>
  <r>
    <x v="1"/>
    <x v="2"/>
    <x v="30"/>
    <n v="11661"/>
    <x v="2"/>
    <s v="13"/>
  </r>
  <r>
    <x v="1"/>
    <x v="2"/>
    <x v="31"/>
    <n v="17011"/>
    <x v="2"/>
    <s v="13"/>
  </r>
  <r>
    <x v="1"/>
    <x v="2"/>
    <x v="32"/>
    <n v="50412"/>
    <x v="2"/>
    <s v="13"/>
  </r>
  <r>
    <x v="1"/>
    <x v="2"/>
    <x v="33"/>
    <n v="2298"/>
    <x v="3"/>
    <s v="01"/>
  </r>
  <r>
    <x v="1"/>
    <x v="2"/>
    <x v="34"/>
    <n v="1776"/>
    <x v="1"/>
    <s v="03"/>
  </r>
  <r>
    <x v="1"/>
    <x v="2"/>
    <x v="35"/>
    <n v="1670"/>
    <x v="1"/>
    <s v="03"/>
  </r>
  <r>
    <x v="1"/>
    <x v="2"/>
    <x v="36"/>
    <n v="8598"/>
    <x v="2"/>
    <s v="13"/>
  </r>
  <r>
    <x v="1"/>
    <x v="2"/>
    <x v="37"/>
    <n v="1875"/>
    <x v="2"/>
    <s v="13"/>
  </r>
  <r>
    <x v="1"/>
    <x v="2"/>
    <x v="38"/>
    <n v="16258"/>
    <x v="2"/>
    <s v="13"/>
  </r>
  <r>
    <x v="1"/>
    <x v="2"/>
    <x v="39"/>
    <n v="8582"/>
    <x v="2"/>
    <s v="13"/>
  </r>
  <r>
    <x v="1"/>
    <x v="2"/>
    <x v="40"/>
    <n v="8356"/>
    <x v="2"/>
    <s v="13"/>
  </r>
  <r>
    <x v="1"/>
    <x v="2"/>
    <x v="41"/>
    <n v="13195"/>
    <x v="2"/>
    <s v="13"/>
  </r>
  <r>
    <x v="1"/>
    <x v="2"/>
    <x v="42"/>
    <n v="13234"/>
    <x v="2"/>
    <s v="13"/>
  </r>
  <r>
    <x v="1"/>
    <x v="2"/>
    <x v="43"/>
    <n v="12404"/>
    <x v="2"/>
    <s v="13"/>
  </r>
  <r>
    <x v="1"/>
    <x v="2"/>
    <x v="44"/>
    <n v="755"/>
    <x v="4"/>
    <s v="17"/>
  </r>
  <r>
    <x v="1"/>
    <x v="2"/>
    <x v="45"/>
    <n v="636"/>
    <x v="4"/>
    <s v="17"/>
  </r>
  <r>
    <x v="1"/>
    <x v="2"/>
    <x v="46"/>
    <n v="1157"/>
    <x v="5"/>
    <s v="18"/>
  </r>
  <r>
    <x v="1"/>
    <x v="2"/>
    <x v="47"/>
    <n v="759"/>
    <x v="5"/>
    <s v="18"/>
  </r>
  <r>
    <x v="1"/>
    <x v="2"/>
    <x v="48"/>
    <n v="3764"/>
    <x v="3"/>
    <s v="01"/>
  </r>
  <r>
    <x v="1"/>
    <x v="2"/>
    <x v="49"/>
    <n v="28573"/>
    <x v="3"/>
    <s v="01"/>
  </r>
  <r>
    <x v="1"/>
    <x v="2"/>
    <x v="50"/>
    <n v="17658"/>
    <x v="3"/>
    <s v="01"/>
  </r>
  <r>
    <x v="1"/>
    <x v="2"/>
    <x v="51"/>
    <n v="9326"/>
    <x v="3"/>
    <s v="01"/>
  </r>
  <r>
    <x v="1"/>
    <x v="2"/>
    <x v="52"/>
    <n v="5779"/>
    <x v="3"/>
    <s v="01"/>
  </r>
  <r>
    <x v="1"/>
    <x v="2"/>
    <x v="53"/>
    <n v="544"/>
    <x v="6"/>
    <s v="04"/>
  </r>
  <r>
    <x v="1"/>
    <x v="2"/>
    <x v="54"/>
    <n v="432"/>
    <x v="6"/>
    <s v="04"/>
  </r>
  <r>
    <x v="1"/>
    <x v="2"/>
    <x v="55"/>
    <n v="1278"/>
    <x v="6"/>
    <s v="04"/>
  </r>
  <r>
    <x v="1"/>
    <x v="2"/>
    <x v="56"/>
    <n v="886"/>
    <x v="6"/>
    <s v="04"/>
  </r>
  <r>
    <x v="1"/>
    <x v="2"/>
    <x v="57"/>
    <n v="771"/>
    <x v="7"/>
    <s v="09"/>
  </r>
  <r>
    <x v="1"/>
    <x v="2"/>
    <x v="58"/>
    <n v="1501"/>
    <x v="4"/>
    <s v="17"/>
  </r>
  <r>
    <x v="1"/>
    <x v="2"/>
    <x v="59"/>
    <n v="310"/>
    <x v="4"/>
    <s v="17"/>
  </r>
  <r>
    <x v="1"/>
    <x v="2"/>
    <x v="60"/>
    <n v="2256"/>
    <x v="4"/>
    <s v="17"/>
  </r>
  <r>
    <x v="1"/>
    <x v="2"/>
    <x v="61"/>
    <n v="935"/>
    <x v="4"/>
    <s v="17"/>
  </r>
  <r>
    <x v="1"/>
    <x v="2"/>
    <x v="62"/>
    <n v="362"/>
    <x v="4"/>
    <s v="17"/>
  </r>
  <r>
    <x v="1"/>
    <x v="2"/>
    <x v="63"/>
    <n v="8149"/>
    <x v="4"/>
    <s v="17"/>
  </r>
  <r>
    <x v="1"/>
    <x v="2"/>
    <x v="64"/>
    <n v="725"/>
    <x v="5"/>
    <s v="18"/>
  </r>
  <r>
    <x v="1"/>
    <x v="2"/>
    <x v="65"/>
    <n v="3264"/>
    <x v="5"/>
    <s v="18"/>
  </r>
  <r>
    <x v="1"/>
    <x v="2"/>
    <x v="66"/>
    <n v="1237"/>
    <x v="5"/>
    <s v="18"/>
  </r>
  <r>
    <x v="1"/>
    <x v="2"/>
    <x v="67"/>
    <n v="225"/>
    <x v="5"/>
    <s v="18"/>
  </r>
  <r>
    <x v="1"/>
    <x v="2"/>
    <x v="68"/>
    <n v="763"/>
    <x v="5"/>
    <s v="18"/>
  </r>
  <r>
    <x v="1"/>
    <x v="2"/>
    <x v="69"/>
    <n v="579"/>
    <x v="5"/>
    <s v="18"/>
  </r>
  <r>
    <x v="1"/>
    <x v="2"/>
    <x v="70"/>
    <n v="469"/>
    <x v="5"/>
    <s v="18"/>
  </r>
  <r>
    <x v="1"/>
    <x v="2"/>
    <x v="71"/>
    <n v="1051"/>
    <x v="5"/>
    <s v="18"/>
  </r>
  <r>
    <x v="1"/>
    <x v="2"/>
    <x v="72"/>
    <n v="422"/>
    <x v="6"/>
    <s v="04"/>
  </r>
  <r>
    <x v="1"/>
    <x v="2"/>
    <x v="73"/>
    <n v="5260"/>
    <x v="6"/>
    <s v="04"/>
  </r>
  <r>
    <x v="1"/>
    <x v="2"/>
    <x v="74"/>
    <n v="1663"/>
    <x v="6"/>
    <s v="04"/>
  </r>
  <r>
    <x v="1"/>
    <x v="2"/>
    <x v="75"/>
    <n v="898"/>
    <x v="6"/>
    <s v="04"/>
  </r>
  <r>
    <x v="1"/>
    <x v="2"/>
    <x v="76"/>
    <n v="3320"/>
    <x v="6"/>
    <s v="04"/>
  </r>
  <r>
    <x v="1"/>
    <x v="2"/>
    <x v="77"/>
    <n v="866"/>
    <x v="6"/>
    <s v="04"/>
  </r>
  <r>
    <x v="1"/>
    <x v="2"/>
    <x v="78"/>
    <n v="349"/>
    <x v="6"/>
    <s v="04"/>
  </r>
  <r>
    <x v="1"/>
    <x v="2"/>
    <x v="79"/>
    <n v="530"/>
    <x v="6"/>
    <s v="04"/>
  </r>
  <r>
    <x v="1"/>
    <x v="2"/>
    <x v="80"/>
    <n v="710"/>
    <x v="4"/>
    <s v="17"/>
  </r>
  <r>
    <x v="1"/>
    <x v="2"/>
    <x v="81"/>
    <n v="5303"/>
    <x v="4"/>
    <s v="17"/>
  </r>
  <r>
    <x v="1"/>
    <x v="2"/>
    <x v="82"/>
    <n v="846"/>
    <x v="4"/>
    <s v="17"/>
  </r>
  <r>
    <x v="1"/>
    <x v="2"/>
    <x v="83"/>
    <n v="528"/>
    <x v="4"/>
    <s v="17"/>
  </r>
  <r>
    <x v="1"/>
    <x v="2"/>
    <x v="84"/>
    <n v="1236"/>
    <x v="4"/>
    <s v="17"/>
  </r>
  <r>
    <x v="1"/>
    <x v="2"/>
    <x v="85"/>
    <n v="1233"/>
    <x v="4"/>
    <s v="17"/>
  </r>
  <r>
    <x v="1"/>
    <x v="2"/>
    <x v="86"/>
    <n v="13831"/>
    <x v="8"/>
    <s v="08"/>
  </r>
  <r>
    <x v="1"/>
    <x v="2"/>
    <x v="87"/>
    <n v="285"/>
    <x v="8"/>
    <s v="08"/>
  </r>
  <r>
    <x v="1"/>
    <x v="2"/>
    <x v="88"/>
    <n v="665"/>
    <x v="8"/>
    <s v="08"/>
  </r>
  <r>
    <x v="1"/>
    <x v="2"/>
    <x v="89"/>
    <n v="985"/>
    <x v="8"/>
    <s v="08"/>
  </r>
  <r>
    <x v="1"/>
    <x v="2"/>
    <x v="90"/>
    <n v="15680"/>
    <x v="8"/>
    <s v="08"/>
  </r>
  <r>
    <x v="1"/>
    <x v="2"/>
    <x v="91"/>
    <n v="4767"/>
    <x v="8"/>
    <s v="08"/>
  </r>
  <r>
    <x v="1"/>
    <x v="2"/>
    <x v="92"/>
    <n v="5959"/>
    <x v="8"/>
    <s v="08"/>
  </r>
  <r>
    <x v="1"/>
    <x v="2"/>
    <x v="93"/>
    <n v="18177"/>
    <x v="8"/>
    <s v="08"/>
  </r>
  <r>
    <x v="1"/>
    <x v="2"/>
    <x v="94"/>
    <n v="703"/>
    <x v="8"/>
    <s v="08"/>
  </r>
  <r>
    <x v="1"/>
    <x v="2"/>
    <x v="95"/>
    <n v="5068"/>
    <x v="8"/>
    <s v="08"/>
  </r>
  <r>
    <x v="1"/>
    <x v="2"/>
    <x v="96"/>
    <n v="12215"/>
    <x v="8"/>
    <s v="08"/>
  </r>
  <r>
    <x v="1"/>
    <x v="2"/>
    <x v="97"/>
    <n v="1314"/>
    <x v="8"/>
    <s v="08"/>
  </r>
  <r>
    <x v="1"/>
    <x v="2"/>
    <x v="98"/>
    <n v="4577"/>
    <x v="8"/>
    <s v="08"/>
  </r>
  <r>
    <x v="1"/>
    <x v="2"/>
    <x v="99"/>
    <n v="4016"/>
    <x v="8"/>
    <s v="08"/>
  </r>
  <r>
    <x v="1"/>
    <x v="2"/>
    <x v="100"/>
    <n v="1108"/>
    <x v="8"/>
    <s v="08"/>
  </r>
  <r>
    <x v="1"/>
    <x v="2"/>
    <x v="101"/>
    <n v="3486"/>
    <x v="8"/>
    <s v="08"/>
  </r>
  <r>
    <x v="1"/>
    <x v="2"/>
    <x v="102"/>
    <n v="1378"/>
    <x v="9"/>
    <s v="05"/>
  </r>
  <r>
    <x v="1"/>
    <x v="2"/>
    <x v="103"/>
    <n v="8356"/>
    <x v="9"/>
    <s v="05"/>
  </r>
  <r>
    <x v="1"/>
    <x v="2"/>
    <x v="104"/>
    <n v="4429"/>
    <x v="9"/>
    <s v="05"/>
  </r>
  <r>
    <x v="1"/>
    <x v="2"/>
    <x v="105"/>
    <n v="11320"/>
    <x v="10"/>
    <s v="10"/>
  </r>
  <r>
    <x v="1"/>
    <x v="2"/>
    <x v="106"/>
    <n v="1883"/>
    <x v="10"/>
    <s v="10"/>
  </r>
  <r>
    <x v="1"/>
    <x v="2"/>
    <x v="107"/>
    <n v="9394"/>
    <x v="10"/>
    <s v="10"/>
  </r>
  <r>
    <x v="1"/>
    <x v="2"/>
    <x v="108"/>
    <n v="2104"/>
    <x v="10"/>
    <s v="10"/>
  </r>
  <r>
    <x v="1"/>
    <x v="2"/>
    <x v="109"/>
    <n v="2428"/>
    <x v="10"/>
    <s v="10"/>
  </r>
  <r>
    <x v="1"/>
    <x v="2"/>
    <x v="110"/>
    <n v="4286"/>
    <x v="10"/>
    <s v="10"/>
  </r>
  <r>
    <x v="1"/>
    <x v="2"/>
    <x v="111"/>
    <n v="9332"/>
    <x v="11"/>
    <s v="11"/>
  </r>
  <r>
    <x v="1"/>
    <x v="2"/>
    <x v="112"/>
    <n v="2559"/>
    <x v="11"/>
    <s v="11"/>
  </r>
  <r>
    <x v="1"/>
    <x v="2"/>
    <x v="113"/>
    <n v="1688"/>
    <x v="11"/>
    <s v="11"/>
  </r>
  <r>
    <x v="1"/>
    <x v="2"/>
    <x v="114"/>
    <n v="3608"/>
    <x v="11"/>
    <s v="11"/>
  </r>
  <r>
    <x v="1"/>
    <x v="2"/>
    <x v="115"/>
    <n v="1316"/>
    <x v="11"/>
    <s v="11"/>
  </r>
  <r>
    <x v="1"/>
    <x v="2"/>
    <x v="116"/>
    <n v="15151"/>
    <x v="11"/>
    <s v="11"/>
  </r>
  <r>
    <x v="1"/>
    <x v="2"/>
    <x v="117"/>
    <n v="5983"/>
    <x v="12"/>
    <s v="14"/>
  </r>
  <r>
    <x v="1"/>
    <x v="2"/>
    <x v="118"/>
    <n v="3963"/>
    <x v="12"/>
    <s v="14"/>
  </r>
  <r>
    <x v="1"/>
    <x v="2"/>
    <x v="119"/>
    <n v="919"/>
    <x v="12"/>
    <s v="14"/>
  </r>
  <r>
    <x v="1"/>
    <x v="2"/>
    <x v="120"/>
    <n v="3438"/>
    <x v="12"/>
    <s v="14"/>
  </r>
  <r>
    <x v="1"/>
    <x v="2"/>
    <x v="121"/>
    <n v="1450"/>
    <x v="12"/>
    <s v="14"/>
  </r>
  <r>
    <x v="1"/>
    <x v="2"/>
    <x v="122"/>
    <n v="414"/>
    <x v="12"/>
    <s v="14"/>
  </r>
  <r>
    <x v="1"/>
    <x v="2"/>
    <x v="123"/>
    <n v="5298"/>
    <x v="12"/>
    <s v="14"/>
  </r>
  <r>
    <x v="1"/>
    <x v="2"/>
    <x v="124"/>
    <n v="7105"/>
    <x v="12"/>
    <s v="14"/>
  </r>
  <r>
    <x v="1"/>
    <x v="2"/>
    <x v="125"/>
    <n v="505"/>
    <x v="12"/>
    <s v="14"/>
  </r>
  <r>
    <x v="1"/>
    <x v="2"/>
    <x v="126"/>
    <n v="11254"/>
    <x v="12"/>
    <s v="14"/>
  </r>
  <r>
    <x v="1"/>
    <x v="2"/>
    <x v="127"/>
    <n v="12279"/>
    <x v="3"/>
    <s v="01"/>
  </r>
  <r>
    <x v="1"/>
    <x v="2"/>
    <x v="128"/>
    <n v="5495"/>
    <x v="3"/>
    <s v="01"/>
  </r>
  <r>
    <x v="1"/>
    <x v="2"/>
    <x v="129"/>
    <n v="5702"/>
    <x v="3"/>
    <s v="01"/>
  </r>
  <r>
    <x v="1"/>
    <x v="2"/>
    <x v="130"/>
    <n v="23358"/>
    <x v="3"/>
    <s v="01"/>
  </r>
  <r>
    <x v="1"/>
    <x v="2"/>
    <x v="131"/>
    <n v="4979"/>
    <x v="3"/>
    <s v="01"/>
  </r>
  <r>
    <x v="1"/>
    <x v="2"/>
    <x v="132"/>
    <n v="6111"/>
    <x v="3"/>
    <s v="01"/>
  </r>
  <r>
    <x v="1"/>
    <x v="2"/>
    <x v="133"/>
    <n v="3806"/>
    <x v="3"/>
    <s v="01"/>
  </r>
  <r>
    <x v="1"/>
    <x v="2"/>
    <x v="134"/>
    <n v="1179"/>
    <x v="3"/>
    <s v="01"/>
  </r>
  <r>
    <x v="1"/>
    <x v="2"/>
    <x v="135"/>
    <n v="5411"/>
    <x v="3"/>
    <s v="01"/>
  </r>
  <r>
    <x v="1"/>
    <x v="2"/>
    <x v="136"/>
    <n v="12175"/>
    <x v="3"/>
    <s v="01"/>
  </r>
  <r>
    <x v="1"/>
    <x v="2"/>
    <x v="137"/>
    <n v="1996"/>
    <x v="3"/>
    <s v="01"/>
  </r>
  <r>
    <x v="1"/>
    <x v="2"/>
    <x v="138"/>
    <n v="3146"/>
    <x v="3"/>
    <s v="01"/>
  </r>
  <r>
    <x v="1"/>
    <x v="2"/>
    <x v="139"/>
    <n v="6868"/>
    <x v="13"/>
    <s v="06"/>
  </r>
  <r>
    <x v="1"/>
    <x v="2"/>
    <x v="140"/>
    <n v="31771"/>
    <x v="13"/>
    <s v="06"/>
  </r>
  <r>
    <x v="1"/>
    <x v="2"/>
    <x v="141"/>
    <n v="2026"/>
    <x v="13"/>
    <s v="06"/>
  </r>
  <r>
    <x v="1"/>
    <x v="2"/>
    <x v="142"/>
    <n v="12265"/>
    <x v="13"/>
    <s v="06"/>
  </r>
  <r>
    <x v="1"/>
    <x v="2"/>
    <x v="143"/>
    <n v="1792"/>
    <x v="13"/>
    <s v="06"/>
  </r>
  <r>
    <x v="1"/>
    <x v="2"/>
    <x v="144"/>
    <n v="3037"/>
    <x v="13"/>
    <s v="06"/>
  </r>
  <r>
    <x v="1"/>
    <x v="2"/>
    <x v="145"/>
    <n v="1534"/>
    <x v="13"/>
    <s v="06"/>
  </r>
  <r>
    <x v="1"/>
    <x v="2"/>
    <x v="146"/>
    <n v="1889"/>
    <x v="13"/>
    <s v="06"/>
  </r>
  <r>
    <x v="1"/>
    <x v="2"/>
    <x v="147"/>
    <n v="4600"/>
    <x v="10"/>
    <s v="10"/>
  </r>
  <r>
    <x v="1"/>
    <x v="2"/>
    <x v="148"/>
    <n v="32556"/>
    <x v="10"/>
    <s v="10"/>
  </r>
  <r>
    <x v="1"/>
    <x v="2"/>
    <x v="149"/>
    <n v="9284"/>
    <x v="10"/>
    <s v="10"/>
  </r>
  <r>
    <x v="1"/>
    <x v="2"/>
    <x v="150"/>
    <n v="11531"/>
    <x v="10"/>
    <s v="10"/>
  </r>
  <r>
    <x v="1"/>
    <x v="2"/>
    <x v="151"/>
    <n v="4623"/>
    <x v="10"/>
    <s v="10"/>
  </r>
  <r>
    <x v="1"/>
    <x v="2"/>
    <x v="152"/>
    <n v="1947"/>
    <x v="13"/>
    <s v="06"/>
  </r>
  <r>
    <x v="1"/>
    <x v="2"/>
    <x v="153"/>
    <n v="513"/>
    <x v="13"/>
    <s v="06"/>
  </r>
  <r>
    <x v="1"/>
    <x v="2"/>
    <x v="154"/>
    <n v="2312"/>
    <x v="13"/>
    <s v="06"/>
  </r>
  <r>
    <x v="1"/>
    <x v="2"/>
    <x v="155"/>
    <n v="1096"/>
    <x v="13"/>
    <s v="06"/>
  </r>
  <r>
    <x v="1"/>
    <x v="2"/>
    <x v="156"/>
    <n v="3546"/>
    <x v="13"/>
    <s v="06"/>
  </r>
  <r>
    <x v="1"/>
    <x v="2"/>
    <x v="157"/>
    <n v="484"/>
    <x v="13"/>
    <s v="06"/>
  </r>
  <r>
    <x v="1"/>
    <x v="2"/>
    <x v="158"/>
    <n v="1430"/>
    <x v="13"/>
    <s v="06"/>
  </r>
  <r>
    <x v="1"/>
    <x v="2"/>
    <x v="159"/>
    <n v="2183"/>
    <x v="13"/>
    <s v="06"/>
  </r>
  <r>
    <x v="1"/>
    <x v="2"/>
    <x v="160"/>
    <n v="1420"/>
    <x v="13"/>
    <s v="06"/>
  </r>
  <r>
    <x v="1"/>
    <x v="2"/>
    <x v="161"/>
    <n v="1127"/>
    <x v="10"/>
    <s v="10"/>
  </r>
  <r>
    <x v="1"/>
    <x v="2"/>
    <x v="162"/>
    <n v="2029"/>
    <x v="10"/>
    <s v="10"/>
  </r>
  <r>
    <x v="1"/>
    <x v="2"/>
    <x v="163"/>
    <n v="343"/>
    <x v="10"/>
    <s v="10"/>
  </r>
  <r>
    <x v="1"/>
    <x v="2"/>
    <x v="164"/>
    <n v="674"/>
    <x v="10"/>
    <s v="10"/>
  </r>
  <r>
    <x v="1"/>
    <x v="2"/>
    <x v="165"/>
    <n v="443"/>
    <x v="10"/>
    <s v="10"/>
  </r>
  <r>
    <x v="1"/>
    <x v="2"/>
    <x v="166"/>
    <n v="789"/>
    <x v="7"/>
    <s v="09"/>
  </r>
  <r>
    <x v="1"/>
    <x v="2"/>
    <x v="167"/>
    <n v="1393"/>
    <x v="5"/>
    <s v="18"/>
  </r>
  <r>
    <x v="1"/>
    <x v="2"/>
    <x v="168"/>
    <n v="1598"/>
    <x v="5"/>
    <s v="18"/>
  </r>
  <r>
    <x v="1"/>
    <x v="2"/>
    <x v="169"/>
    <n v="4643"/>
    <x v="5"/>
    <s v="18"/>
  </r>
  <r>
    <x v="1"/>
    <x v="2"/>
    <x v="170"/>
    <n v="1646"/>
    <x v="5"/>
    <s v="18"/>
  </r>
  <r>
    <x v="1"/>
    <x v="2"/>
    <x v="171"/>
    <n v="2406"/>
    <x v="5"/>
    <s v="18"/>
  </r>
  <r>
    <x v="1"/>
    <x v="2"/>
    <x v="172"/>
    <n v="3604"/>
    <x v="5"/>
    <s v="18"/>
  </r>
  <r>
    <x v="1"/>
    <x v="2"/>
    <x v="173"/>
    <n v="817"/>
    <x v="5"/>
    <s v="18"/>
  </r>
  <r>
    <x v="1"/>
    <x v="2"/>
    <x v="174"/>
    <n v="1368"/>
    <x v="5"/>
    <s v="18"/>
  </r>
  <r>
    <x v="1"/>
    <x v="2"/>
    <x v="175"/>
    <n v="2121"/>
    <x v="5"/>
    <s v="18"/>
  </r>
  <r>
    <x v="1"/>
    <x v="2"/>
    <x v="176"/>
    <n v="1218"/>
    <x v="5"/>
    <s v="18"/>
  </r>
  <r>
    <x v="1"/>
    <x v="2"/>
    <x v="177"/>
    <n v="4637"/>
    <x v="5"/>
    <s v="18"/>
  </r>
  <r>
    <x v="1"/>
    <x v="2"/>
    <x v="178"/>
    <n v="367"/>
    <x v="5"/>
    <s v="18"/>
  </r>
  <r>
    <x v="1"/>
    <x v="2"/>
    <x v="179"/>
    <n v="20090"/>
    <x v="5"/>
    <s v="18"/>
  </r>
  <r>
    <x v="1"/>
    <x v="2"/>
    <x v="180"/>
    <n v="1620"/>
    <x v="5"/>
    <s v="18"/>
  </r>
  <r>
    <x v="1"/>
    <x v="2"/>
    <x v="181"/>
    <n v="808"/>
    <x v="9"/>
    <s v="05"/>
  </r>
  <r>
    <x v="1"/>
    <x v="2"/>
    <x v="182"/>
    <n v="1005"/>
    <x v="9"/>
    <s v="05"/>
  </r>
  <r>
    <x v="1"/>
    <x v="2"/>
    <x v="183"/>
    <n v="2401"/>
    <x v="9"/>
    <s v="05"/>
  </r>
  <r>
    <x v="1"/>
    <x v="2"/>
    <x v="184"/>
    <n v="524"/>
    <x v="9"/>
    <s v="05"/>
  </r>
  <r>
    <x v="1"/>
    <x v="2"/>
    <x v="185"/>
    <n v="983"/>
    <x v="12"/>
    <s v="14"/>
  </r>
  <r>
    <x v="1"/>
    <x v="2"/>
    <x v="186"/>
    <n v="592"/>
    <x v="7"/>
    <s v="09"/>
  </r>
  <r>
    <x v="1"/>
    <x v="2"/>
    <x v="187"/>
    <n v="1572"/>
    <x v="7"/>
    <s v="09"/>
  </r>
  <r>
    <x v="1"/>
    <x v="2"/>
    <x v="188"/>
    <n v="3839"/>
    <x v="7"/>
    <s v="09"/>
  </r>
  <r>
    <x v="1"/>
    <x v="2"/>
    <x v="189"/>
    <n v="848"/>
    <x v="7"/>
    <s v="09"/>
  </r>
  <r>
    <x v="1"/>
    <x v="2"/>
    <x v="190"/>
    <n v="995"/>
    <x v="7"/>
    <s v="09"/>
  </r>
  <r>
    <x v="1"/>
    <x v="2"/>
    <x v="191"/>
    <n v="773"/>
    <x v="7"/>
    <s v="09"/>
  </r>
  <r>
    <x v="1"/>
    <x v="2"/>
    <x v="192"/>
    <n v="7828"/>
    <x v="7"/>
    <s v="09"/>
  </r>
  <r>
    <x v="1"/>
    <x v="2"/>
    <x v="193"/>
    <n v="438"/>
    <x v="7"/>
    <s v="09"/>
  </r>
  <r>
    <x v="1"/>
    <x v="2"/>
    <x v="194"/>
    <n v="542"/>
    <x v="7"/>
    <s v="09"/>
  </r>
  <r>
    <x v="1"/>
    <x v="2"/>
    <x v="195"/>
    <n v="985"/>
    <x v="7"/>
    <s v="09"/>
  </r>
  <r>
    <x v="1"/>
    <x v="2"/>
    <x v="196"/>
    <n v="1518"/>
    <x v="7"/>
    <s v="09"/>
  </r>
  <r>
    <x v="1"/>
    <x v="2"/>
    <x v="197"/>
    <n v="1576"/>
    <x v="7"/>
    <s v="09"/>
  </r>
  <r>
    <x v="1"/>
    <x v="2"/>
    <x v="198"/>
    <n v="10251"/>
    <x v="9"/>
    <s v="05"/>
  </r>
  <r>
    <x v="1"/>
    <x v="2"/>
    <x v="199"/>
    <n v="1062"/>
    <x v="9"/>
    <s v="05"/>
  </r>
  <r>
    <x v="1"/>
    <x v="2"/>
    <x v="200"/>
    <n v="543"/>
    <x v="9"/>
    <s v="05"/>
  </r>
  <r>
    <x v="1"/>
    <x v="2"/>
    <x v="201"/>
    <n v="632"/>
    <x v="9"/>
    <s v="05"/>
  </r>
  <r>
    <x v="1"/>
    <x v="2"/>
    <x v="202"/>
    <n v="33993"/>
    <x v="11"/>
    <s v="11"/>
  </r>
  <r>
    <x v="1"/>
    <x v="2"/>
    <x v="203"/>
    <n v="272900"/>
    <x v="11"/>
    <s v="11"/>
  </r>
  <r>
    <x v="1"/>
    <x v="2"/>
    <x v="204"/>
    <n v="40702"/>
    <x v="11"/>
    <s v="11"/>
  </r>
  <r>
    <x v="1"/>
    <x v="2"/>
    <x v="205"/>
    <n v="16048"/>
    <x v="11"/>
    <s v="11"/>
  </r>
  <r>
    <x v="1"/>
    <x v="2"/>
    <x v="206"/>
    <n v="67635"/>
    <x v="11"/>
    <s v="11"/>
  </r>
  <r>
    <x v="1"/>
    <x v="2"/>
    <x v="207"/>
    <n v="53098"/>
    <x v="11"/>
    <s v="11"/>
  </r>
  <r>
    <x v="1"/>
    <x v="2"/>
    <x v="208"/>
    <n v="23703"/>
    <x v="11"/>
    <s v="11"/>
  </r>
  <r>
    <x v="1"/>
    <x v="2"/>
    <x v="209"/>
    <n v="33369"/>
    <x v="11"/>
    <s v="11"/>
  </r>
  <r>
    <x v="1"/>
    <x v="2"/>
    <x v="210"/>
    <n v="13606"/>
    <x v="11"/>
    <s v="11"/>
  </r>
  <r>
    <x v="1"/>
    <x v="2"/>
    <x v="211"/>
    <n v="3635"/>
    <x v="14"/>
    <s v="15"/>
  </r>
  <r>
    <x v="1"/>
    <x v="2"/>
    <x v="212"/>
    <n v="20216"/>
    <x v="14"/>
    <s v="15"/>
  </r>
  <r>
    <x v="1"/>
    <x v="2"/>
    <x v="213"/>
    <n v="8998"/>
    <x v="14"/>
    <s v="15"/>
  </r>
  <r>
    <x v="1"/>
    <x v="2"/>
    <x v="214"/>
    <n v="5012"/>
    <x v="14"/>
    <s v="15"/>
  </r>
  <r>
    <x v="1"/>
    <x v="2"/>
    <x v="215"/>
    <n v="7813"/>
    <x v="14"/>
    <s v="15"/>
  </r>
  <r>
    <x v="1"/>
    <x v="2"/>
    <x v="216"/>
    <n v="17787"/>
    <x v="14"/>
    <s v="15"/>
  </r>
  <r>
    <x v="1"/>
    <x v="2"/>
    <x v="217"/>
    <n v="15717"/>
    <x v="14"/>
    <s v="15"/>
  </r>
  <r>
    <x v="1"/>
    <x v="2"/>
    <x v="218"/>
    <n v="4718"/>
    <x v="14"/>
    <s v="15"/>
  </r>
  <r>
    <x v="1"/>
    <x v="2"/>
    <x v="219"/>
    <n v="20262"/>
    <x v="14"/>
    <s v="15"/>
  </r>
  <r>
    <x v="1"/>
    <x v="2"/>
    <x v="220"/>
    <n v="3878"/>
    <x v="15"/>
    <s v="02"/>
  </r>
  <r>
    <x v="1"/>
    <x v="2"/>
    <x v="221"/>
    <n v="1850"/>
    <x v="14"/>
    <s v="15"/>
  </r>
  <r>
    <x v="1"/>
    <x v="2"/>
    <x v="222"/>
    <n v="1836"/>
    <x v="14"/>
    <s v="15"/>
  </r>
  <r>
    <x v="1"/>
    <x v="2"/>
    <x v="223"/>
    <n v="4456"/>
    <x v="14"/>
    <s v="15"/>
  </r>
  <r>
    <x v="1"/>
    <x v="2"/>
    <x v="224"/>
    <n v="6702"/>
    <x v="14"/>
    <s v="15"/>
  </r>
  <r>
    <x v="1"/>
    <x v="2"/>
    <x v="225"/>
    <n v="741"/>
    <x v="16"/>
    <s v="07"/>
  </r>
  <r>
    <x v="1"/>
    <x v="2"/>
    <x v="226"/>
    <n v="336"/>
    <x v="17"/>
    <s v="12"/>
  </r>
  <r>
    <x v="1"/>
    <x v="2"/>
    <x v="227"/>
    <n v="332"/>
    <x v="17"/>
    <s v="12"/>
  </r>
  <r>
    <x v="1"/>
    <x v="2"/>
    <x v="228"/>
    <n v="720"/>
    <x v="17"/>
    <s v="12"/>
  </r>
  <r>
    <x v="1"/>
    <x v="2"/>
    <x v="229"/>
    <n v="1738"/>
    <x v="17"/>
    <s v="12"/>
  </r>
  <r>
    <x v="1"/>
    <x v="2"/>
    <x v="230"/>
    <n v="488"/>
    <x v="17"/>
    <s v="12"/>
  </r>
  <r>
    <x v="1"/>
    <x v="2"/>
    <x v="231"/>
    <n v="438"/>
    <x v="17"/>
    <s v="12"/>
  </r>
  <r>
    <x v="1"/>
    <x v="2"/>
    <x v="232"/>
    <n v="2831"/>
    <x v="17"/>
    <s v="12"/>
  </r>
  <r>
    <x v="1"/>
    <x v="2"/>
    <x v="233"/>
    <n v="484"/>
    <x v="17"/>
    <s v="12"/>
  </r>
  <r>
    <x v="1"/>
    <x v="2"/>
    <x v="234"/>
    <n v="366"/>
    <x v="17"/>
    <s v="12"/>
  </r>
  <r>
    <x v="1"/>
    <x v="2"/>
    <x v="235"/>
    <n v="336"/>
    <x v="17"/>
    <s v="12"/>
  </r>
  <r>
    <x v="1"/>
    <x v="2"/>
    <x v="236"/>
    <n v="393"/>
    <x v="17"/>
    <s v="12"/>
  </r>
  <r>
    <x v="1"/>
    <x v="2"/>
    <x v="237"/>
    <n v="790"/>
    <x v="17"/>
    <s v="12"/>
  </r>
  <r>
    <x v="1"/>
    <x v="2"/>
    <x v="238"/>
    <n v="2249"/>
    <x v="17"/>
    <s v="12"/>
  </r>
  <r>
    <x v="1"/>
    <x v="2"/>
    <x v="239"/>
    <n v="3820"/>
    <x v="17"/>
    <s v="12"/>
  </r>
  <r>
    <x v="1"/>
    <x v="2"/>
    <x v="240"/>
    <n v="515"/>
    <x v="16"/>
    <s v="07"/>
  </r>
  <r>
    <x v="1"/>
    <x v="2"/>
    <x v="241"/>
    <n v="1095"/>
    <x v="16"/>
    <s v="07"/>
  </r>
  <r>
    <x v="1"/>
    <x v="2"/>
    <x v="242"/>
    <n v="927"/>
    <x v="16"/>
    <s v="07"/>
  </r>
  <r>
    <x v="1"/>
    <x v="2"/>
    <x v="243"/>
    <n v="2310"/>
    <x v="16"/>
    <s v="07"/>
  </r>
  <r>
    <x v="1"/>
    <x v="2"/>
    <x v="244"/>
    <n v="12295"/>
    <x v="16"/>
    <s v="07"/>
  </r>
  <r>
    <x v="1"/>
    <x v="2"/>
    <x v="245"/>
    <n v="3053"/>
    <x v="16"/>
    <s v="07"/>
  </r>
  <r>
    <x v="1"/>
    <x v="2"/>
    <x v="246"/>
    <n v="198"/>
    <x v="16"/>
    <s v="07"/>
  </r>
  <r>
    <x v="1"/>
    <x v="2"/>
    <x v="247"/>
    <n v="592"/>
    <x v="16"/>
    <s v="07"/>
  </r>
  <r>
    <x v="1"/>
    <x v="2"/>
    <x v="248"/>
    <n v="809"/>
    <x v="16"/>
    <s v="07"/>
  </r>
  <r>
    <x v="1"/>
    <x v="2"/>
    <x v="249"/>
    <n v="1466"/>
    <x v="16"/>
    <s v="07"/>
  </r>
  <r>
    <x v="1"/>
    <x v="2"/>
    <x v="250"/>
    <n v="2260"/>
    <x v="16"/>
    <s v="07"/>
  </r>
  <r>
    <x v="1"/>
    <x v="2"/>
    <x v="251"/>
    <n v="623"/>
    <x v="16"/>
    <s v="07"/>
  </r>
  <r>
    <x v="1"/>
    <x v="2"/>
    <x v="252"/>
    <n v="1551"/>
    <x v="16"/>
    <s v="07"/>
  </r>
  <r>
    <x v="1"/>
    <x v="2"/>
    <x v="253"/>
    <n v="729"/>
    <x v="17"/>
    <s v="12"/>
  </r>
  <r>
    <x v="1"/>
    <x v="2"/>
    <x v="254"/>
    <n v="1485"/>
    <x v="15"/>
    <s v="02"/>
  </r>
  <r>
    <x v="1"/>
    <x v="2"/>
    <x v="255"/>
    <n v="739"/>
    <x v="15"/>
    <s v="02"/>
  </r>
  <r>
    <x v="1"/>
    <x v="2"/>
    <x v="256"/>
    <n v="267"/>
    <x v="15"/>
    <s v="02"/>
  </r>
  <r>
    <x v="1"/>
    <x v="2"/>
    <x v="257"/>
    <n v="214"/>
    <x v="15"/>
    <s v="02"/>
  </r>
  <r>
    <x v="1"/>
    <x v="2"/>
    <x v="258"/>
    <n v="6523"/>
    <x v="15"/>
    <s v="02"/>
  </r>
  <r>
    <x v="1"/>
    <x v="2"/>
    <x v="259"/>
    <n v="2589"/>
    <x v="15"/>
    <s v="02"/>
  </r>
  <r>
    <x v="1"/>
    <x v="2"/>
    <x v="260"/>
    <n v="349"/>
    <x v="15"/>
    <s v="02"/>
  </r>
  <r>
    <x v="1"/>
    <x v="2"/>
    <x v="261"/>
    <n v="990"/>
    <x v="15"/>
    <s v="02"/>
  </r>
  <r>
    <x v="1"/>
    <x v="2"/>
    <x v="262"/>
    <n v="789"/>
    <x v="15"/>
    <s v="02"/>
  </r>
  <r>
    <x v="1"/>
    <x v="2"/>
    <x v="263"/>
    <n v="1924"/>
    <x v="15"/>
    <s v="02"/>
  </r>
  <r>
    <x v="1"/>
    <x v="2"/>
    <x v="264"/>
    <n v="680"/>
    <x v="15"/>
    <s v="02"/>
  </r>
  <r>
    <x v="1"/>
    <x v="2"/>
    <x v="265"/>
    <n v="1544"/>
    <x v="15"/>
    <s v="02"/>
  </r>
  <r>
    <x v="1"/>
    <x v="2"/>
    <x v="266"/>
    <n v="621"/>
    <x v="15"/>
    <s v="02"/>
  </r>
  <r>
    <x v="1"/>
    <x v="2"/>
    <x v="267"/>
    <n v="5401"/>
    <x v="11"/>
    <s v="11"/>
  </r>
  <r>
    <x v="1"/>
    <x v="2"/>
    <x v="268"/>
    <n v="3003"/>
    <x v="12"/>
    <s v="14"/>
  </r>
  <r>
    <x v="1"/>
    <x v="2"/>
    <x v="269"/>
    <n v="880"/>
    <x v="12"/>
    <s v="14"/>
  </r>
  <r>
    <x v="1"/>
    <x v="2"/>
    <x v="270"/>
    <n v="7109"/>
    <x v="12"/>
    <s v="14"/>
  </r>
  <r>
    <x v="1"/>
    <x v="2"/>
    <x v="271"/>
    <n v="3116"/>
    <x v="12"/>
    <s v="14"/>
  </r>
  <r>
    <x v="1"/>
    <x v="2"/>
    <x v="272"/>
    <n v="1466"/>
    <x v="12"/>
    <s v="14"/>
  </r>
  <r>
    <x v="1"/>
    <x v="2"/>
    <x v="273"/>
    <n v="3083"/>
    <x v="12"/>
    <s v="14"/>
  </r>
  <r>
    <x v="1"/>
    <x v="2"/>
    <x v="274"/>
    <n v="700"/>
    <x v="12"/>
    <s v="14"/>
  </r>
  <r>
    <x v="1"/>
    <x v="2"/>
    <x v="275"/>
    <n v="4328"/>
    <x v="12"/>
    <s v="14"/>
  </r>
  <r>
    <x v="1"/>
    <x v="2"/>
    <x v="276"/>
    <n v="2685"/>
    <x v="12"/>
    <s v="14"/>
  </r>
  <r>
    <x v="1"/>
    <x v="2"/>
    <x v="277"/>
    <n v="11568"/>
    <x v="12"/>
    <s v="14"/>
  </r>
  <r>
    <x v="2"/>
    <x v="2"/>
    <x v="0"/>
    <n v="3064"/>
    <x v="0"/>
    <s v="16"/>
  </r>
  <r>
    <x v="2"/>
    <x v="2"/>
    <x v="1"/>
    <n v="1749"/>
    <x v="0"/>
    <s v="16"/>
  </r>
  <r>
    <x v="2"/>
    <x v="2"/>
    <x v="2"/>
    <n v="805"/>
    <x v="0"/>
    <s v="16"/>
  </r>
  <r>
    <x v="2"/>
    <x v="2"/>
    <x v="3"/>
    <n v="2324"/>
    <x v="0"/>
    <s v="16"/>
  </r>
  <r>
    <x v="2"/>
    <x v="2"/>
    <x v="4"/>
    <n v="771"/>
    <x v="0"/>
    <s v="16"/>
  </r>
  <r>
    <x v="2"/>
    <x v="2"/>
    <x v="5"/>
    <n v="1140"/>
    <x v="0"/>
    <s v="16"/>
  </r>
  <r>
    <x v="2"/>
    <x v="2"/>
    <x v="6"/>
    <n v="5585"/>
    <x v="0"/>
    <s v="16"/>
  </r>
  <r>
    <x v="2"/>
    <x v="2"/>
    <x v="7"/>
    <n v="2877"/>
    <x v="0"/>
    <s v="16"/>
  </r>
  <r>
    <x v="2"/>
    <x v="2"/>
    <x v="8"/>
    <n v="15508"/>
    <x v="0"/>
    <s v="16"/>
  </r>
  <r>
    <x v="2"/>
    <x v="2"/>
    <x v="9"/>
    <n v="2470"/>
    <x v="0"/>
    <s v="16"/>
  </r>
  <r>
    <x v="2"/>
    <x v="2"/>
    <x v="10"/>
    <n v="2137"/>
    <x v="1"/>
    <s v="03"/>
  </r>
  <r>
    <x v="2"/>
    <x v="2"/>
    <x v="11"/>
    <n v="25530"/>
    <x v="1"/>
    <s v="03"/>
  </r>
  <r>
    <x v="2"/>
    <x v="2"/>
    <x v="12"/>
    <n v="40145"/>
    <x v="1"/>
    <s v="03"/>
  </r>
  <r>
    <x v="2"/>
    <x v="2"/>
    <x v="13"/>
    <n v="5461"/>
    <x v="1"/>
    <s v="03"/>
  </r>
  <r>
    <x v="2"/>
    <x v="2"/>
    <x v="14"/>
    <n v="748"/>
    <x v="1"/>
    <s v="03"/>
  </r>
  <r>
    <x v="2"/>
    <x v="2"/>
    <x v="15"/>
    <n v="5916"/>
    <x v="1"/>
    <s v="03"/>
  </r>
  <r>
    <x v="2"/>
    <x v="2"/>
    <x v="16"/>
    <n v="8309"/>
    <x v="1"/>
    <s v="03"/>
  </r>
  <r>
    <x v="2"/>
    <x v="2"/>
    <x v="17"/>
    <n v="39792"/>
    <x v="1"/>
    <s v="03"/>
  </r>
  <r>
    <x v="2"/>
    <x v="2"/>
    <x v="18"/>
    <n v="3204"/>
    <x v="1"/>
    <s v="03"/>
  </r>
  <r>
    <x v="2"/>
    <x v="2"/>
    <x v="19"/>
    <n v="1111"/>
    <x v="1"/>
    <s v="03"/>
  </r>
  <r>
    <x v="2"/>
    <x v="2"/>
    <x v="20"/>
    <n v="32573"/>
    <x v="1"/>
    <s v="03"/>
  </r>
  <r>
    <x v="2"/>
    <x v="2"/>
    <x v="21"/>
    <n v="5233"/>
    <x v="1"/>
    <s v="03"/>
  </r>
  <r>
    <x v="2"/>
    <x v="2"/>
    <x v="22"/>
    <n v="14029"/>
    <x v="2"/>
    <s v="13"/>
  </r>
  <r>
    <x v="2"/>
    <x v="2"/>
    <x v="23"/>
    <n v="9664"/>
    <x v="2"/>
    <s v="13"/>
  </r>
  <r>
    <x v="2"/>
    <x v="2"/>
    <x v="24"/>
    <n v="3982"/>
    <x v="3"/>
    <s v="01"/>
  </r>
  <r>
    <x v="2"/>
    <x v="2"/>
    <x v="25"/>
    <n v="15005"/>
    <x v="2"/>
    <s v="13"/>
  </r>
  <r>
    <x v="2"/>
    <x v="2"/>
    <x v="26"/>
    <n v="35516"/>
    <x v="2"/>
    <s v="13"/>
  </r>
  <r>
    <x v="2"/>
    <x v="2"/>
    <x v="27"/>
    <n v="42463"/>
    <x v="2"/>
    <s v="13"/>
  </r>
  <r>
    <x v="2"/>
    <x v="2"/>
    <x v="28"/>
    <n v="82176"/>
    <x v="2"/>
    <s v="13"/>
  </r>
  <r>
    <x v="2"/>
    <x v="2"/>
    <x v="29"/>
    <n v="10574"/>
    <x v="2"/>
    <s v="13"/>
  </r>
  <r>
    <x v="2"/>
    <x v="2"/>
    <x v="30"/>
    <n v="10827"/>
    <x v="2"/>
    <s v="13"/>
  </r>
  <r>
    <x v="2"/>
    <x v="2"/>
    <x v="31"/>
    <n v="16172"/>
    <x v="2"/>
    <s v="13"/>
  </r>
  <r>
    <x v="2"/>
    <x v="2"/>
    <x v="32"/>
    <n v="45940"/>
    <x v="2"/>
    <s v="13"/>
  </r>
  <r>
    <x v="2"/>
    <x v="2"/>
    <x v="33"/>
    <n v="2236"/>
    <x v="3"/>
    <s v="01"/>
  </r>
  <r>
    <x v="2"/>
    <x v="2"/>
    <x v="34"/>
    <n v="1718"/>
    <x v="1"/>
    <s v="03"/>
  </r>
  <r>
    <x v="2"/>
    <x v="2"/>
    <x v="35"/>
    <n v="1681"/>
    <x v="1"/>
    <s v="03"/>
  </r>
  <r>
    <x v="2"/>
    <x v="2"/>
    <x v="36"/>
    <n v="7391"/>
    <x v="2"/>
    <s v="13"/>
  </r>
  <r>
    <x v="2"/>
    <x v="2"/>
    <x v="37"/>
    <n v="1623"/>
    <x v="2"/>
    <s v="13"/>
  </r>
  <r>
    <x v="2"/>
    <x v="2"/>
    <x v="38"/>
    <n v="16542"/>
    <x v="2"/>
    <s v="13"/>
  </r>
  <r>
    <x v="2"/>
    <x v="2"/>
    <x v="39"/>
    <n v="8106"/>
    <x v="2"/>
    <s v="13"/>
  </r>
  <r>
    <x v="2"/>
    <x v="2"/>
    <x v="40"/>
    <n v="7778"/>
    <x v="2"/>
    <s v="13"/>
  </r>
  <r>
    <x v="2"/>
    <x v="2"/>
    <x v="41"/>
    <n v="12684"/>
    <x v="2"/>
    <s v="13"/>
  </r>
  <r>
    <x v="2"/>
    <x v="2"/>
    <x v="42"/>
    <n v="12261"/>
    <x v="2"/>
    <s v="13"/>
  </r>
  <r>
    <x v="2"/>
    <x v="2"/>
    <x v="43"/>
    <n v="11976"/>
    <x v="2"/>
    <s v="13"/>
  </r>
  <r>
    <x v="2"/>
    <x v="2"/>
    <x v="44"/>
    <n v="681"/>
    <x v="4"/>
    <s v="17"/>
  </r>
  <r>
    <x v="2"/>
    <x v="2"/>
    <x v="45"/>
    <n v="583"/>
    <x v="4"/>
    <s v="17"/>
  </r>
  <r>
    <x v="2"/>
    <x v="2"/>
    <x v="46"/>
    <n v="1118"/>
    <x v="5"/>
    <s v="18"/>
  </r>
  <r>
    <x v="2"/>
    <x v="2"/>
    <x v="47"/>
    <n v="615"/>
    <x v="5"/>
    <s v="18"/>
  </r>
  <r>
    <x v="2"/>
    <x v="2"/>
    <x v="48"/>
    <n v="3427"/>
    <x v="3"/>
    <s v="01"/>
  </r>
  <r>
    <x v="2"/>
    <x v="2"/>
    <x v="49"/>
    <n v="26033"/>
    <x v="3"/>
    <s v="01"/>
  </r>
  <r>
    <x v="2"/>
    <x v="2"/>
    <x v="50"/>
    <n v="17365"/>
    <x v="3"/>
    <s v="01"/>
  </r>
  <r>
    <x v="2"/>
    <x v="2"/>
    <x v="51"/>
    <n v="8832"/>
    <x v="3"/>
    <s v="01"/>
  </r>
  <r>
    <x v="2"/>
    <x v="2"/>
    <x v="52"/>
    <n v="5580"/>
    <x v="3"/>
    <s v="01"/>
  </r>
  <r>
    <x v="2"/>
    <x v="2"/>
    <x v="53"/>
    <n v="477"/>
    <x v="6"/>
    <s v="04"/>
  </r>
  <r>
    <x v="2"/>
    <x v="2"/>
    <x v="54"/>
    <n v="432"/>
    <x v="6"/>
    <s v="04"/>
  </r>
  <r>
    <x v="2"/>
    <x v="2"/>
    <x v="55"/>
    <n v="1354"/>
    <x v="6"/>
    <s v="04"/>
  </r>
  <r>
    <x v="2"/>
    <x v="2"/>
    <x v="56"/>
    <n v="729"/>
    <x v="6"/>
    <s v="04"/>
  </r>
  <r>
    <x v="2"/>
    <x v="2"/>
    <x v="57"/>
    <n v="744"/>
    <x v="7"/>
    <s v="09"/>
  </r>
  <r>
    <x v="2"/>
    <x v="2"/>
    <x v="58"/>
    <n v="1229"/>
    <x v="4"/>
    <s v="17"/>
  </r>
  <r>
    <x v="2"/>
    <x v="2"/>
    <x v="59"/>
    <n v="293"/>
    <x v="4"/>
    <s v="17"/>
  </r>
  <r>
    <x v="2"/>
    <x v="2"/>
    <x v="60"/>
    <n v="2115"/>
    <x v="4"/>
    <s v="17"/>
  </r>
  <r>
    <x v="2"/>
    <x v="2"/>
    <x v="61"/>
    <n v="852"/>
    <x v="4"/>
    <s v="17"/>
  </r>
  <r>
    <x v="2"/>
    <x v="2"/>
    <x v="62"/>
    <n v="345"/>
    <x v="4"/>
    <s v="17"/>
  </r>
  <r>
    <x v="2"/>
    <x v="2"/>
    <x v="63"/>
    <n v="7616"/>
    <x v="4"/>
    <s v="17"/>
  </r>
  <r>
    <x v="2"/>
    <x v="2"/>
    <x v="64"/>
    <n v="669"/>
    <x v="5"/>
    <s v="18"/>
  </r>
  <r>
    <x v="2"/>
    <x v="2"/>
    <x v="65"/>
    <n v="3093"/>
    <x v="5"/>
    <s v="18"/>
  </r>
  <r>
    <x v="2"/>
    <x v="2"/>
    <x v="66"/>
    <n v="1194"/>
    <x v="5"/>
    <s v="18"/>
  </r>
  <r>
    <x v="2"/>
    <x v="2"/>
    <x v="67"/>
    <n v="264"/>
    <x v="5"/>
    <s v="18"/>
  </r>
  <r>
    <x v="2"/>
    <x v="2"/>
    <x v="68"/>
    <n v="757"/>
    <x v="5"/>
    <s v="18"/>
  </r>
  <r>
    <x v="2"/>
    <x v="2"/>
    <x v="69"/>
    <n v="590"/>
    <x v="5"/>
    <s v="18"/>
  </r>
  <r>
    <x v="2"/>
    <x v="2"/>
    <x v="70"/>
    <n v="438"/>
    <x v="5"/>
    <s v="18"/>
  </r>
  <r>
    <x v="2"/>
    <x v="2"/>
    <x v="71"/>
    <n v="800"/>
    <x v="5"/>
    <s v="18"/>
  </r>
  <r>
    <x v="2"/>
    <x v="2"/>
    <x v="72"/>
    <n v="408"/>
    <x v="6"/>
    <s v="04"/>
  </r>
  <r>
    <x v="2"/>
    <x v="2"/>
    <x v="73"/>
    <n v="4708"/>
    <x v="6"/>
    <s v="04"/>
  </r>
  <r>
    <x v="2"/>
    <x v="2"/>
    <x v="74"/>
    <n v="1563"/>
    <x v="6"/>
    <s v="04"/>
  </r>
  <r>
    <x v="2"/>
    <x v="2"/>
    <x v="75"/>
    <n v="834"/>
    <x v="6"/>
    <s v="04"/>
  </r>
  <r>
    <x v="2"/>
    <x v="2"/>
    <x v="76"/>
    <n v="2961"/>
    <x v="6"/>
    <s v="04"/>
  </r>
  <r>
    <x v="2"/>
    <x v="2"/>
    <x v="77"/>
    <n v="841"/>
    <x v="6"/>
    <s v="04"/>
  </r>
  <r>
    <x v="2"/>
    <x v="2"/>
    <x v="78"/>
    <n v="367"/>
    <x v="6"/>
    <s v="04"/>
  </r>
  <r>
    <x v="2"/>
    <x v="2"/>
    <x v="79"/>
    <n v="508"/>
    <x v="6"/>
    <s v="04"/>
  </r>
  <r>
    <x v="2"/>
    <x v="2"/>
    <x v="80"/>
    <n v="659"/>
    <x v="4"/>
    <s v="17"/>
  </r>
  <r>
    <x v="2"/>
    <x v="2"/>
    <x v="81"/>
    <n v="4941"/>
    <x v="4"/>
    <s v="17"/>
  </r>
  <r>
    <x v="2"/>
    <x v="2"/>
    <x v="82"/>
    <n v="767"/>
    <x v="4"/>
    <s v="17"/>
  </r>
  <r>
    <x v="2"/>
    <x v="2"/>
    <x v="83"/>
    <n v="477"/>
    <x v="4"/>
    <s v="17"/>
  </r>
  <r>
    <x v="2"/>
    <x v="2"/>
    <x v="84"/>
    <n v="1193"/>
    <x v="4"/>
    <s v="17"/>
  </r>
  <r>
    <x v="2"/>
    <x v="2"/>
    <x v="85"/>
    <n v="1106"/>
    <x v="4"/>
    <s v="17"/>
  </r>
  <r>
    <x v="2"/>
    <x v="2"/>
    <x v="86"/>
    <n v="12943"/>
    <x v="8"/>
    <s v="08"/>
  </r>
  <r>
    <x v="2"/>
    <x v="2"/>
    <x v="87"/>
    <n v="259"/>
    <x v="8"/>
    <s v="08"/>
  </r>
  <r>
    <x v="2"/>
    <x v="2"/>
    <x v="88"/>
    <n v="548"/>
    <x v="8"/>
    <s v="08"/>
  </r>
  <r>
    <x v="2"/>
    <x v="2"/>
    <x v="89"/>
    <n v="766"/>
    <x v="8"/>
    <s v="08"/>
  </r>
  <r>
    <x v="2"/>
    <x v="2"/>
    <x v="90"/>
    <n v="14433"/>
    <x v="8"/>
    <s v="08"/>
  </r>
  <r>
    <x v="2"/>
    <x v="2"/>
    <x v="91"/>
    <n v="4569"/>
    <x v="8"/>
    <s v="08"/>
  </r>
  <r>
    <x v="2"/>
    <x v="2"/>
    <x v="92"/>
    <n v="5508"/>
    <x v="8"/>
    <s v="08"/>
  </r>
  <r>
    <x v="2"/>
    <x v="2"/>
    <x v="93"/>
    <n v="16584"/>
    <x v="8"/>
    <s v="08"/>
  </r>
  <r>
    <x v="2"/>
    <x v="2"/>
    <x v="94"/>
    <n v="690"/>
    <x v="8"/>
    <s v="08"/>
  </r>
  <r>
    <x v="2"/>
    <x v="2"/>
    <x v="95"/>
    <n v="4682"/>
    <x v="8"/>
    <s v="08"/>
  </r>
  <r>
    <x v="2"/>
    <x v="2"/>
    <x v="96"/>
    <n v="11111"/>
    <x v="8"/>
    <s v="08"/>
  </r>
  <r>
    <x v="2"/>
    <x v="2"/>
    <x v="97"/>
    <n v="1178"/>
    <x v="8"/>
    <s v="08"/>
  </r>
  <r>
    <x v="2"/>
    <x v="2"/>
    <x v="98"/>
    <n v="4093"/>
    <x v="8"/>
    <s v="08"/>
  </r>
  <r>
    <x v="2"/>
    <x v="2"/>
    <x v="99"/>
    <n v="3541"/>
    <x v="8"/>
    <s v="08"/>
  </r>
  <r>
    <x v="2"/>
    <x v="2"/>
    <x v="100"/>
    <n v="1025"/>
    <x v="8"/>
    <s v="08"/>
  </r>
  <r>
    <x v="2"/>
    <x v="2"/>
    <x v="101"/>
    <n v="3030"/>
    <x v="8"/>
    <s v="08"/>
  </r>
  <r>
    <x v="2"/>
    <x v="2"/>
    <x v="102"/>
    <n v="1075"/>
    <x v="9"/>
    <s v="05"/>
  </r>
  <r>
    <x v="2"/>
    <x v="2"/>
    <x v="103"/>
    <n v="7957"/>
    <x v="9"/>
    <s v="05"/>
  </r>
  <r>
    <x v="2"/>
    <x v="2"/>
    <x v="104"/>
    <n v="4234"/>
    <x v="9"/>
    <s v="05"/>
  </r>
  <r>
    <x v="2"/>
    <x v="2"/>
    <x v="105"/>
    <n v="10762"/>
    <x v="10"/>
    <s v="10"/>
  </r>
  <r>
    <x v="2"/>
    <x v="2"/>
    <x v="106"/>
    <n v="1565"/>
    <x v="10"/>
    <s v="10"/>
  </r>
  <r>
    <x v="2"/>
    <x v="2"/>
    <x v="107"/>
    <n v="8411"/>
    <x v="10"/>
    <s v="10"/>
  </r>
  <r>
    <x v="2"/>
    <x v="2"/>
    <x v="108"/>
    <n v="1903"/>
    <x v="10"/>
    <s v="10"/>
  </r>
  <r>
    <x v="2"/>
    <x v="2"/>
    <x v="109"/>
    <n v="2322"/>
    <x v="10"/>
    <s v="10"/>
  </r>
  <r>
    <x v="2"/>
    <x v="2"/>
    <x v="110"/>
    <n v="4033"/>
    <x v="10"/>
    <s v="10"/>
  </r>
  <r>
    <x v="2"/>
    <x v="2"/>
    <x v="111"/>
    <n v="8841"/>
    <x v="11"/>
    <s v="11"/>
  </r>
  <r>
    <x v="2"/>
    <x v="2"/>
    <x v="112"/>
    <n v="2361"/>
    <x v="11"/>
    <s v="11"/>
  </r>
  <r>
    <x v="2"/>
    <x v="2"/>
    <x v="113"/>
    <n v="1721"/>
    <x v="11"/>
    <s v="11"/>
  </r>
  <r>
    <x v="2"/>
    <x v="2"/>
    <x v="114"/>
    <n v="3251"/>
    <x v="11"/>
    <s v="11"/>
  </r>
  <r>
    <x v="2"/>
    <x v="2"/>
    <x v="115"/>
    <n v="1241"/>
    <x v="11"/>
    <s v="11"/>
  </r>
  <r>
    <x v="2"/>
    <x v="2"/>
    <x v="116"/>
    <n v="13723"/>
    <x v="11"/>
    <s v="11"/>
  </r>
  <r>
    <x v="2"/>
    <x v="2"/>
    <x v="117"/>
    <n v="5418"/>
    <x v="12"/>
    <s v="14"/>
  </r>
  <r>
    <x v="2"/>
    <x v="2"/>
    <x v="118"/>
    <n v="3710"/>
    <x v="12"/>
    <s v="14"/>
  </r>
  <r>
    <x v="2"/>
    <x v="2"/>
    <x v="119"/>
    <n v="837"/>
    <x v="12"/>
    <s v="14"/>
  </r>
  <r>
    <x v="2"/>
    <x v="2"/>
    <x v="120"/>
    <n v="2782"/>
    <x v="12"/>
    <s v="14"/>
  </r>
  <r>
    <x v="2"/>
    <x v="2"/>
    <x v="121"/>
    <n v="1295"/>
    <x v="12"/>
    <s v="14"/>
  </r>
  <r>
    <x v="2"/>
    <x v="2"/>
    <x v="122"/>
    <n v="374"/>
    <x v="12"/>
    <s v="14"/>
  </r>
  <r>
    <x v="2"/>
    <x v="2"/>
    <x v="123"/>
    <n v="4746"/>
    <x v="12"/>
    <s v="14"/>
  </r>
  <r>
    <x v="2"/>
    <x v="2"/>
    <x v="124"/>
    <n v="6469"/>
    <x v="12"/>
    <s v="14"/>
  </r>
  <r>
    <x v="2"/>
    <x v="2"/>
    <x v="125"/>
    <n v="484"/>
    <x v="12"/>
    <s v="14"/>
  </r>
  <r>
    <x v="2"/>
    <x v="2"/>
    <x v="126"/>
    <n v="10522"/>
    <x v="12"/>
    <s v="14"/>
  </r>
  <r>
    <x v="2"/>
    <x v="2"/>
    <x v="127"/>
    <n v="11450"/>
    <x v="3"/>
    <s v="01"/>
  </r>
  <r>
    <x v="2"/>
    <x v="2"/>
    <x v="128"/>
    <n v="5461"/>
    <x v="3"/>
    <s v="01"/>
  </r>
  <r>
    <x v="2"/>
    <x v="2"/>
    <x v="129"/>
    <n v="5314"/>
    <x v="3"/>
    <s v="01"/>
  </r>
  <r>
    <x v="2"/>
    <x v="2"/>
    <x v="130"/>
    <n v="22131"/>
    <x v="3"/>
    <s v="01"/>
  </r>
  <r>
    <x v="2"/>
    <x v="2"/>
    <x v="131"/>
    <n v="4761"/>
    <x v="3"/>
    <s v="01"/>
  </r>
  <r>
    <x v="2"/>
    <x v="2"/>
    <x v="132"/>
    <n v="5630"/>
    <x v="3"/>
    <s v="01"/>
  </r>
  <r>
    <x v="2"/>
    <x v="2"/>
    <x v="133"/>
    <n v="3660"/>
    <x v="3"/>
    <s v="01"/>
  </r>
  <r>
    <x v="2"/>
    <x v="2"/>
    <x v="134"/>
    <n v="1119"/>
    <x v="3"/>
    <s v="01"/>
  </r>
  <r>
    <x v="2"/>
    <x v="2"/>
    <x v="135"/>
    <n v="5088"/>
    <x v="3"/>
    <s v="01"/>
  </r>
  <r>
    <x v="2"/>
    <x v="2"/>
    <x v="136"/>
    <n v="11579"/>
    <x v="3"/>
    <s v="01"/>
  </r>
  <r>
    <x v="2"/>
    <x v="2"/>
    <x v="137"/>
    <n v="1925"/>
    <x v="3"/>
    <s v="01"/>
  </r>
  <r>
    <x v="2"/>
    <x v="2"/>
    <x v="138"/>
    <n v="3142"/>
    <x v="3"/>
    <s v="01"/>
  </r>
  <r>
    <x v="2"/>
    <x v="2"/>
    <x v="139"/>
    <n v="6561"/>
    <x v="13"/>
    <s v="06"/>
  </r>
  <r>
    <x v="2"/>
    <x v="2"/>
    <x v="140"/>
    <n v="29577"/>
    <x v="13"/>
    <s v="06"/>
  </r>
  <r>
    <x v="2"/>
    <x v="2"/>
    <x v="141"/>
    <n v="1842"/>
    <x v="13"/>
    <s v="06"/>
  </r>
  <r>
    <x v="2"/>
    <x v="2"/>
    <x v="142"/>
    <n v="11777"/>
    <x v="13"/>
    <s v="06"/>
  </r>
  <r>
    <x v="2"/>
    <x v="2"/>
    <x v="143"/>
    <n v="1674"/>
    <x v="13"/>
    <s v="06"/>
  </r>
  <r>
    <x v="2"/>
    <x v="2"/>
    <x v="144"/>
    <n v="2483"/>
    <x v="13"/>
    <s v="06"/>
  </r>
  <r>
    <x v="2"/>
    <x v="2"/>
    <x v="145"/>
    <n v="1361"/>
    <x v="13"/>
    <s v="06"/>
  </r>
  <r>
    <x v="2"/>
    <x v="2"/>
    <x v="146"/>
    <n v="1784"/>
    <x v="13"/>
    <s v="06"/>
  </r>
  <r>
    <x v="2"/>
    <x v="2"/>
    <x v="147"/>
    <n v="4303"/>
    <x v="10"/>
    <s v="10"/>
  </r>
  <r>
    <x v="2"/>
    <x v="2"/>
    <x v="148"/>
    <n v="30114"/>
    <x v="10"/>
    <s v="10"/>
  </r>
  <r>
    <x v="2"/>
    <x v="2"/>
    <x v="149"/>
    <n v="9062"/>
    <x v="10"/>
    <s v="10"/>
  </r>
  <r>
    <x v="2"/>
    <x v="2"/>
    <x v="150"/>
    <n v="10982"/>
    <x v="10"/>
    <s v="10"/>
  </r>
  <r>
    <x v="2"/>
    <x v="2"/>
    <x v="151"/>
    <n v="4390"/>
    <x v="10"/>
    <s v="10"/>
  </r>
  <r>
    <x v="2"/>
    <x v="2"/>
    <x v="152"/>
    <n v="1800"/>
    <x v="13"/>
    <s v="06"/>
  </r>
  <r>
    <x v="2"/>
    <x v="2"/>
    <x v="153"/>
    <n v="484"/>
    <x v="13"/>
    <s v="06"/>
  </r>
  <r>
    <x v="2"/>
    <x v="2"/>
    <x v="154"/>
    <n v="2202"/>
    <x v="13"/>
    <s v="06"/>
  </r>
  <r>
    <x v="2"/>
    <x v="2"/>
    <x v="155"/>
    <n v="1042"/>
    <x v="13"/>
    <s v="06"/>
  </r>
  <r>
    <x v="2"/>
    <x v="2"/>
    <x v="156"/>
    <n v="3548"/>
    <x v="13"/>
    <s v="06"/>
  </r>
  <r>
    <x v="2"/>
    <x v="2"/>
    <x v="157"/>
    <n v="490"/>
    <x v="13"/>
    <s v="06"/>
  </r>
  <r>
    <x v="2"/>
    <x v="2"/>
    <x v="158"/>
    <n v="1262"/>
    <x v="13"/>
    <s v="06"/>
  </r>
  <r>
    <x v="2"/>
    <x v="2"/>
    <x v="159"/>
    <n v="1933"/>
    <x v="13"/>
    <s v="06"/>
  </r>
  <r>
    <x v="2"/>
    <x v="2"/>
    <x v="160"/>
    <n v="1328"/>
    <x v="13"/>
    <s v="06"/>
  </r>
  <r>
    <x v="2"/>
    <x v="2"/>
    <x v="161"/>
    <n v="1046"/>
    <x v="10"/>
    <s v="10"/>
  </r>
  <r>
    <x v="2"/>
    <x v="2"/>
    <x v="162"/>
    <n v="1926"/>
    <x v="10"/>
    <s v="10"/>
  </r>
  <r>
    <x v="2"/>
    <x v="2"/>
    <x v="163"/>
    <n v="364"/>
    <x v="10"/>
    <s v="10"/>
  </r>
  <r>
    <x v="2"/>
    <x v="2"/>
    <x v="164"/>
    <n v="611"/>
    <x v="10"/>
    <s v="10"/>
  </r>
  <r>
    <x v="2"/>
    <x v="2"/>
    <x v="165"/>
    <n v="431"/>
    <x v="10"/>
    <s v="10"/>
  </r>
  <r>
    <x v="2"/>
    <x v="2"/>
    <x v="166"/>
    <n v="777"/>
    <x v="7"/>
    <s v="09"/>
  </r>
  <r>
    <x v="2"/>
    <x v="2"/>
    <x v="167"/>
    <n v="1277"/>
    <x v="5"/>
    <s v="18"/>
  </r>
  <r>
    <x v="2"/>
    <x v="2"/>
    <x v="168"/>
    <n v="1510"/>
    <x v="5"/>
    <s v="18"/>
  </r>
  <r>
    <x v="2"/>
    <x v="2"/>
    <x v="169"/>
    <n v="4426"/>
    <x v="5"/>
    <s v="18"/>
  </r>
  <r>
    <x v="2"/>
    <x v="2"/>
    <x v="170"/>
    <n v="1610"/>
    <x v="5"/>
    <s v="18"/>
  </r>
  <r>
    <x v="2"/>
    <x v="2"/>
    <x v="171"/>
    <n v="2122"/>
    <x v="5"/>
    <s v="18"/>
  </r>
  <r>
    <x v="2"/>
    <x v="2"/>
    <x v="172"/>
    <n v="3524"/>
    <x v="5"/>
    <s v="18"/>
  </r>
  <r>
    <x v="2"/>
    <x v="2"/>
    <x v="173"/>
    <n v="759"/>
    <x v="5"/>
    <s v="18"/>
  </r>
  <r>
    <x v="2"/>
    <x v="2"/>
    <x v="174"/>
    <n v="1308"/>
    <x v="5"/>
    <s v="18"/>
  </r>
  <r>
    <x v="2"/>
    <x v="2"/>
    <x v="175"/>
    <n v="1927"/>
    <x v="5"/>
    <s v="18"/>
  </r>
  <r>
    <x v="2"/>
    <x v="2"/>
    <x v="176"/>
    <n v="1123"/>
    <x v="5"/>
    <s v="18"/>
  </r>
  <r>
    <x v="2"/>
    <x v="2"/>
    <x v="177"/>
    <n v="4534"/>
    <x v="5"/>
    <s v="18"/>
  </r>
  <r>
    <x v="2"/>
    <x v="2"/>
    <x v="178"/>
    <n v="367"/>
    <x v="5"/>
    <s v="18"/>
  </r>
  <r>
    <x v="2"/>
    <x v="2"/>
    <x v="179"/>
    <n v="18889"/>
    <x v="5"/>
    <s v="18"/>
  </r>
  <r>
    <x v="2"/>
    <x v="2"/>
    <x v="180"/>
    <n v="1489"/>
    <x v="5"/>
    <s v="18"/>
  </r>
  <r>
    <x v="2"/>
    <x v="2"/>
    <x v="181"/>
    <n v="599"/>
    <x v="9"/>
    <s v="05"/>
  </r>
  <r>
    <x v="2"/>
    <x v="2"/>
    <x v="182"/>
    <n v="909"/>
    <x v="9"/>
    <s v="05"/>
  </r>
  <r>
    <x v="2"/>
    <x v="2"/>
    <x v="183"/>
    <n v="2289"/>
    <x v="9"/>
    <s v="05"/>
  </r>
  <r>
    <x v="2"/>
    <x v="2"/>
    <x v="184"/>
    <n v="484"/>
    <x v="9"/>
    <s v="05"/>
  </r>
  <r>
    <x v="2"/>
    <x v="2"/>
    <x v="185"/>
    <n v="943"/>
    <x v="12"/>
    <s v="14"/>
  </r>
  <r>
    <x v="2"/>
    <x v="2"/>
    <x v="186"/>
    <n v="525"/>
    <x v="7"/>
    <s v="09"/>
  </r>
  <r>
    <x v="2"/>
    <x v="2"/>
    <x v="187"/>
    <n v="1496"/>
    <x v="7"/>
    <s v="09"/>
  </r>
  <r>
    <x v="2"/>
    <x v="2"/>
    <x v="188"/>
    <n v="3562"/>
    <x v="7"/>
    <s v="09"/>
  </r>
  <r>
    <x v="2"/>
    <x v="2"/>
    <x v="189"/>
    <n v="829"/>
    <x v="7"/>
    <s v="09"/>
  </r>
  <r>
    <x v="2"/>
    <x v="2"/>
    <x v="190"/>
    <n v="947"/>
    <x v="7"/>
    <s v="09"/>
  </r>
  <r>
    <x v="2"/>
    <x v="2"/>
    <x v="191"/>
    <n v="749"/>
    <x v="7"/>
    <s v="09"/>
  </r>
  <r>
    <x v="2"/>
    <x v="2"/>
    <x v="192"/>
    <n v="7643"/>
    <x v="7"/>
    <s v="09"/>
  </r>
  <r>
    <x v="2"/>
    <x v="2"/>
    <x v="193"/>
    <n v="385"/>
    <x v="7"/>
    <s v="09"/>
  </r>
  <r>
    <x v="2"/>
    <x v="2"/>
    <x v="194"/>
    <n v="526"/>
    <x v="7"/>
    <s v="09"/>
  </r>
  <r>
    <x v="2"/>
    <x v="2"/>
    <x v="195"/>
    <n v="981"/>
    <x v="7"/>
    <s v="09"/>
  </r>
  <r>
    <x v="2"/>
    <x v="2"/>
    <x v="196"/>
    <n v="1489"/>
    <x v="7"/>
    <s v="09"/>
  </r>
  <r>
    <x v="2"/>
    <x v="2"/>
    <x v="197"/>
    <n v="1343"/>
    <x v="7"/>
    <s v="09"/>
  </r>
  <r>
    <x v="2"/>
    <x v="2"/>
    <x v="198"/>
    <n v="9583"/>
    <x v="9"/>
    <s v="05"/>
  </r>
  <r>
    <x v="2"/>
    <x v="2"/>
    <x v="199"/>
    <n v="1066"/>
    <x v="9"/>
    <s v="05"/>
  </r>
  <r>
    <x v="2"/>
    <x v="2"/>
    <x v="200"/>
    <n v="372"/>
    <x v="9"/>
    <s v="05"/>
  </r>
  <r>
    <x v="2"/>
    <x v="2"/>
    <x v="201"/>
    <n v="615"/>
    <x v="9"/>
    <s v="05"/>
  </r>
  <r>
    <x v="2"/>
    <x v="2"/>
    <x v="202"/>
    <n v="31659"/>
    <x v="11"/>
    <s v="11"/>
  </r>
  <r>
    <x v="2"/>
    <x v="2"/>
    <x v="203"/>
    <n v="260388"/>
    <x v="11"/>
    <s v="11"/>
  </r>
  <r>
    <x v="2"/>
    <x v="2"/>
    <x v="204"/>
    <n v="38387"/>
    <x v="11"/>
    <s v="11"/>
  </r>
  <r>
    <x v="2"/>
    <x v="2"/>
    <x v="205"/>
    <n v="14507"/>
    <x v="11"/>
    <s v="11"/>
  </r>
  <r>
    <x v="2"/>
    <x v="2"/>
    <x v="206"/>
    <n v="65074"/>
    <x v="11"/>
    <s v="11"/>
  </r>
  <r>
    <x v="2"/>
    <x v="2"/>
    <x v="207"/>
    <n v="47711"/>
    <x v="11"/>
    <s v="11"/>
  </r>
  <r>
    <x v="2"/>
    <x v="2"/>
    <x v="208"/>
    <n v="21315"/>
    <x v="11"/>
    <s v="11"/>
  </r>
  <r>
    <x v="2"/>
    <x v="2"/>
    <x v="209"/>
    <n v="29393"/>
    <x v="11"/>
    <s v="11"/>
  </r>
  <r>
    <x v="2"/>
    <x v="2"/>
    <x v="210"/>
    <n v="12618"/>
    <x v="11"/>
    <s v="11"/>
  </r>
  <r>
    <x v="2"/>
    <x v="2"/>
    <x v="211"/>
    <n v="3382"/>
    <x v="14"/>
    <s v="15"/>
  </r>
  <r>
    <x v="2"/>
    <x v="2"/>
    <x v="212"/>
    <n v="17993"/>
    <x v="14"/>
    <s v="15"/>
  </r>
  <r>
    <x v="2"/>
    <x v="2"/>
    <x v="213"/>
    <n v="8138"/>
    <x v="14"/>
    <s v="15"/>
  </r>
  <r>
    <x v="2"/>
    <x v="2"/>
    <x v="214"/>
    <n v="4367"/>
    <x v="14"/>
    <s v="15"/>
  </r>
  <r>
    <x v="2"/>
    <x v="2"/>
    <x v="215"/>
    <n v="7297"/>
    <x v="14"/>
    <s v="15"/>
  </r>
  <r>
    <x v="2"/>
    <x v="2"/>
    <x v="216"/>
    <n v="16491"/>
    <x v="14"/>
    <s v="15"/>
  </r>
  <r>
    <x v="2"/>
    <x v="2"/>
    <x v="217"/>
    <n v="13947"/>
    <x v="14"/>
    <s v="15"/>
  </r>
  <r>
    <x v="2"/>
    <x v="2"/>
    <x v="218"/>
    <n v="4342"/>
    <x v="14"/>
    <s v="15"/>
  </r>
  <r>
    <x v="2"/>
    <x v="2"/>
    <x v="219"/>
    <n v="18539"/>
    <x v="14"/>
    <s v="15"/>
  </r>
  <r>
    <x v="2"/>
    <x v="2"/>
    <x v="220"/>
    <n v="3957"/>
    <x v="15"/>
    <s v="02"/>
  </r>
  <r>
    <x v="2"/>
    <x v="2"/>
    <x v="221"/>
    <n v="1641"/>
    <x v="14"/>
    <s v="15"/>
  </r>
  <r>
    <x v="2"/>
    <x v="2"/>
    <x v="222"/>
    <n v="1770"/>
    <x v="14"/>
    <s v="15"/>
  </r>
  <r>
    <x v="2"/>
    <x v="2"/>
    <x v="223"/>
    <n v="3983"/>
    <x v="14"/>
    <s v="15"/>
  </r>
  <r>
    <x v="2"/>
    <x v="2"/>
    <x v="224"/>
    <n v="4736"/>
    <x v="14"/>
    <s v="15"/>
  </r>
  <r>
    <x v="2"/>
    <x v="2"/>
    <x v="225"/>
    <n v="715"/>
    <x v="16"/>
    <s v="07"/>
  </r>
  <r>
    <x v="2"/>
    <x v="2"/>
    <x v="226"/>
    <n v="399"/>
    <x v="17"/>
    <s v="12"/>
  </r>
  <r>
    <x v="2"/>
    <x v="2"/>
    <x v="227"/>
    <n v="369"/>
    <x v="17"/>
    <s v="12"/>
  </r>
  <r>
    <x v="2"/>
    <x v="2"/>
    <x v="228"/>
    <n v="742"/>
    <x v="17"/>
    <s v="12"/>
  </r>
  <r>
    <x v="2"/>
    <x v="2"/>
    <x v="229"/>
    <n v="1872"/>
    <x v="17"/>
    <s v="12"/>
  </r>
  <r>
    <x v="2"/>
    <x v="2"/>
    <x v="230"/>
    <n v="450"/>
    <x v="17"/>
    <s v="12"/>
  </r>
  <r>
    <x v="2"/>
    <x v="2"/>
    <x v="231"/>
    <n v="399"/>
    <x v="17"/>
    <s v="12"/>
  </r>
  <r>
    <x v="2"/>
    <x v="2"/>
    <x v="232"/>
    <n v="2775"/>
    <x v="17"/>
    <s v="12"/>
  </r>
  <r>
    <x v="2"/>
    <x v="2"/>
    <x v="233"/>
    <n v="401"/>
    <x v="17"/>
    <s v="12"/>
  </r>
  <r>
    <x v="2"/>
    <x v="2"/>
    <x v="234"/>
    <n v="341"/>
    <x v="17"/>
    <s v="12"/>
  </r>
  <r>
    <x v="2"/>
    <x v="2"/>
    <x v="235"/>
    <n v="327"/>
    <x v="17"/>
    <s v="12"/>
  </r>
  <r>
    <x v="2"/>
    <x v="2"/>
    <x v="236"/>
    <n v="408"/>
    <x v="17"/>
    <s v="12"/>
  </r>
  <r>
    <x v="2"/>
    <x v="2"/>
    <x v="237"/>
    <n v="720"/>
    <x v="17"/>
    <s v="12"/>
  </r>
  <r>
    <x v="2"/>
    <x v="2"/>
    <x v="238"/>
    <n v="2079"/>
    <x v="17"/>
    <s v="12"/>
  </r>
  <r>
    <x v="2"/>
    <x v="2"/>
    <x v="239"/>
    <n v="3567"/>
    <x v="17"/>
    <s v="12"/>
  </r>
  <r>
    <x v="2"/>
    <x v="2"/>
    <x v="240"/>
    <n v="519"/>
    <x v="16"/>
    <s v="07"/>
  </r>
  <r>
    <x v="2"/>
    <x v="2"/>
    <x v="241"/>
    <n v="1014"/>
    <x v="16"/>
    <s v="07"/>
  </r>
  <r>
    <x v="2"/>
    <x v="2"/>
    <x v="242"/>
    <n v="868"/>
    <x v="16"/>
    <s v="07"/>
  </r>
  <r>
    <x v="2"/>
    <x v="2"/>
    <x v="243"/>
    <n v="2185"/>
    <x v="16"/>
    <s v="07"/>
  </r>
  <r>
    <x v="2"/>
    <x v="2"/>
    <x v="244"/>
    <n v="11358"/>
    <x v="16"/>
    <s v="07"/>
  </r>
  <r>
    <x v="2"/>
    <x v="2"/>
    <x v="245"/>
    <n v="2803"/>
    <x v="16"/>
    <s v="07"/>
  </r>
  <r>
    <x v="2"/>
    <x v="2"/>
    <x v="246"/>
    <n v="215"/>
    <x v="16"/>
    <s v="07"/>
  </r>
  <r>
    <x v="2"/>
    <x v="2"/>
    <x v="247"/>
    <n v="535"/>
    <x v="16"/>
    <s v="07"/>
  </r>
  <r>
    <x v="2"/>
    <x v="2"/>
    <x v="248"/>
    <n v="741"/>
    <x v="16"/>
    <s v="07"/>
  </r>
  <r>
    <x v="2"/>
    <x v="2"/>
    <x v="249"/>
    <n v="1356"/>
    <x v="16"/>
    <s v="07"/>
  </r>
  <r>
    <x v="2"/>
    <x v="2"/>
    <x v="250"/>
    <n v="1924"/>
    <x v="16"/>
    <s v="07"/>
  </r>
  <r>
    <x v="2"/>
    <x v="2"/>
    <x v="251"/>
    <n v="572"/>
    <x v="16"/>
    <s v="07"/>
  </r>
  <r>
    <x v="2"/>
    <x v="2"/>
    <x v="252"/>
    <n v="1335"/>
    <x v="16"/>
    <s v="07"/>
  </r>
  <r>
    <x v="2"/>
    <x v="2"/>
    <x v="253"/>
    <n v="670"/>
    <x v="17"/>
    <s v="12"/>
  </r>
  <r>
    <x v="2"/>
    <x v="2"/>
    <x v="254"/>
    <n v="1595"/>
    <x v="15"/>
    <s v="02"/>
  </r>
  <r>
    <x v="2"/>
    <x v="2"/>
    <x v="255"/>
    <n v="706"/>
    <x v="15"/>
    <s v="02"/>
  </r>
  <r>
    <x v="2"/>
    <x v="2"/>
    <x v="256"/>
    <n v="226"/>
    <x v="15"/>
    <s v="02"/>
  </r>
  <r>
    <x v="2"/>
    <x v="2"/>
    <x v="257"/>
    <n v="198"/>
    <x v="15"/>
    <s v="02"/>
  </r>
  <r>
    <x v="2"/>
    <x v="2"/>
    <x v="258"/>
    <n v="6104"/>
    <x v="15"/>
    <s v="02"/>
  </r>
  <r>
    <x v="2"/>
    <x v="2"/>
    <x v="259"/>
    <n v="2605"/>
    <x v="15"/>
    <s v="02"/>
  </r>
  <r>
    <x v="2"/>
    <x v="2"/>
    <x v="260"/>
    <n v="324"/>
    <x v="15"/>
    <s v="02"/>
  </r>
  <r>
    <x v="2"/>
    <x v="2"/>
    <x v="261"/>
    <n v="1187"/>
    <x v="15"/>
    <s v="02"/>
  </r>
  <r>
    <x v="2"/>
    <x v="2"/>
    <x v="262"/>
    <n v="747"/>
    <x v="15"/>
    <s v="02"/>
  </r>
  <r>
    <x v="2"/>
    <x v="2"/>
    <x v="263"/>
    <n v="1793"/>
    <x v="15"/>
    <s v="02"/>
  </r>
  <r>
    <x v="2"/>
    <x v="2"/>
    <x v="264"/>
    <n v="663"/>
    <x v="15"/>
    <s v="02"/>
  </r>
  <r>
    <x v="2"/>
    <x v="2"/>
    <x v="265"/>
    <n v="1420"/>
    <x v="15"/>
    <s v="02"/>
  </r>
  <r>
    <x v="2"/>
    <x v="2"/>
    <x v="266"/>
    <n v="602"/>
    <x v="15"/>
    <s v="02"/>
  </r>
  <r>
    <x v="2"/>
    <x v="2"/>
    <x v="267"/>
    <n v="5107"/>
    <x v="11"/>
    <s v="11"/>
  </r>
  <r>
    <x v="2"/>
    <x v="2"/>
    <x v="268"/>
    <n v="2832"/>
    <x v="12"/>
    <s v="14"/>
  </r>
  <r>
    <x v="2"/>
    <x v="2"/>
    <x v="269"/>
    <n v="904"/>
    <x v="12"/>
    <s v="14"/>
  </r>
  <r>
    <x v="2"/>
    <x v="2"/>
    <x v="270"/>
    <n v="6005"/>
    <x v="12"/>
    <s v="14"/>
  </r>
  <r>
    <x v="2"/>
    <x v="2"/>
    <x v="271"/>
    <n v="2822"/>
    <x v="12"/>
    <s v="14"/>
  </r>
  <r>
    <x v="2"/>
    <x v="2"/>
    <x v="272"/>
    <n v="1408"/>
    <x v="12"/>
    <s v="14"/>
  </r>
  <r>
    <x v="2"/>
    <x v="2"/>
    <x v="273"/>
    <n v="2543"/>
    <x v="12"/>
    <s v="14"/>
  </r>
  <r>
    <x v="2"/>
    <x v="2"/>
    <x v="274"/>
    <n v="697"/>
    <x v="12"/>
    <s v="14"/>
  </r>
  <r>
    <x v="2"/>
    <x v="2"/>
    <x v="275"/>
    <n v="3933"/>
    <x v="12"/>
    <s v="14"/>
  </r>
  <r>
    <x v="2"/>
    <x v="2"/>
    <x v="276"/>
    <n v="2586"/>
    <x v="12"/>
    <s v="14"/>
  </r>
  <r>
    <x v="2"/>
    <x v="2"/>
    <x v="277"/>
    <n v="10691"/>
    <x v="12"/>
    <s v="14"/>
  </r>
  <r>
    <x v="3"/>
    <x v="2"/>
    <x v="0"/>
    <n v="3224"/>
    <x v="0"/>
    <s v="16"/>
  </r>
  <r>
    <x v="3"/>
    <x v="2"/>
    <x v="1"/>
    <n v="1749"/>
    <x v="0"/>
    <s v="16"/>
  </r>
  <r>
    <x v="3"/>
    <x v="2"/>
    <x v="2"/>
    <n v="756"/>
    <x v="0"/>
    <s v="16"/>
  </r>
  <r>
    <x v="3"/>
    <x v="2"/>
    <x v="3"/>
    <n v="2318"/>
    <x v="0"/>
    <s v="16"/>
  </r>
  <r>
    <x v="3"/>
    <x v="2"/>
    <x v="4"/>
    <n v="832"/>
    <x v="0"/>
    <s v="16"/>
  </r>
  <r>
    <x v="3"/>
    <x v="2"/>
    <x v="5"/>
    <n v="1185"/>
    <x v="0"/>
    <s v="16"/>
  </r>
  <r>
    <x v="3"/>
    <x v="2"/>
    <x v="6"/>
    <n v="5645"/>
    <x v="0"/>
    <s v="16"/>
  </r>
  <r>
    <x v="3"/>
    <x v="2"/>
    <x v="7"/>
    <n v="2911"/>
    <x v="0"/>
    <s v="16"/>
  </r>
  <r>
    <x v="3"/>
    <x v="2"/>
    <x v="8"/>
    <n v="15650"/>
    <x v="0"/>
    <s v="16"/>
  </r>
  <r>
    <x v="3"/>
    <x v="2"/>
    <x v="9"/>
    <n v="2495"/>
    <x v="0"/>
    <s v="16"/>
  </r>
  <r>
    <x v="3"/>
    <x v="2"/>
    <x v="10"/>
    <n v="2077"/>
    <x v="1"/>
    <s v="03"/>
  </r>
  <r>
    <x v="3"/>
    <x v="2"/>
    <x v="11"/>
    <n v="26489"/>
    <x v="1"/>
    <s v="03"/>
  </r>
  <r>
    <x v="3"/>
    <x v="2"/>
    <x v="12"/>
    <n v="39400"/>
    <x v="1"/>
    <s v="03"/>
  </r>
  <r>
    <x v="3"/>
    <x v="2"/>
    <x v="13"/>
    <n v="5102"/>
    <x v="1"/>
    <s v="03"/>
  </r>
  <r>
    <x v="3"/>
    <x v="2"/>
    <x v="14"/>
    <n v="752"/>
    <x v="1"/>
    <s v="03"/>
  </r>
  <r>
    <x v="3"/>
    <x v="2"/>
    <x v="15"/>
    <n v="5875"/>
    <x v="1"/>
    <s v="03"/>
  </r>
  <r>
    <x v="3"/>
    <x v="2"/>
    <x v="16"/>
    <n v="8581"/>
    <x v="1"/>
    <s v="03"/>
  </r>
  <r>
    <x v="3"/>
    <x v="2"/>
    <x v="17"/>
    <n v="40639"/>
    <x v="1"/>
    <s v="03"/>
  </r>
  <r>
    <x v="3"/>
    <x v="2"/>
    <x v="18"/>
    <n v="3126"/>
    <x v="1"/>
    <s v="03"/>
  </r>
  <r>
    <x v="3"/>
    <x v="2"/>
    <x v="19"/>
    <n v="1146"/>
    <x v="1"/>
    <s v="03"/>
  </r>
  <r>
    <x v="3"/>
    <x v="2"/>
    <x v="20"/>
    <n v="32678"/>
    <x v="1"/>
    <s v="03"/>
  </r>
  <r>
    <x v="3"/>
    <x v="2"/>
    <x v="21"/>
    <n v="5450"/>
    <x v="1"/>
    <s v="03"/>
  </r>
  <r>
    <x v="3"/>
    <x v="2"/>
    <x v="22"/>
    <n v="14438"/>
    <x v="2"/>
    <s v="13"/>
  </r>
  <r>
    <x v="3"/>
    <x v="2"/>
    <x v="23"/>
    <n v="10021"/>
    <x v="2"/>
    <s v="13"/>
  </r>
  <r>
    <x v="3"/>
    <x v="2"/>
    <x v="24"/>
    <n v="3711"/>
    <x v="3"/>
    <s v="01"/>
  </r>
  <r>
    <x v="3"/>
    <x v="2"/>
    <x v="25"/>
    <n v="14306"/>
    <x v="2"/>
    <s v="13"/>
  </r>
  <r>
    <x v="3"/>
    <x v="2"/>
    <x v="26"/>
    <n v="35721"/>
    <x v="2"/>
    <s v="13"/>
  </r>
  <r>
    <x v="3"/>
    <x v="2"/>
    <x v="27"/>
    <n v="41958"/>
    <x v="2"/>
    <s v="13"/>
  </r>
  <r>
    <x v="3"/>
    <x v="2"/>
    <x v="28"/>
    <n v="78607"/>
    <x v="2"/>
    <s v="13"/>
  </r>
  <r>
    <x v="3"/>
    <x v="2"/>
    <x v="29"/>
    <n v="9823"/>
    <x v="2"/>
    <s v="13"/>
  </r>
  <r>
    <x v="3"/>
    <x v="2"/>
    <x v="30"/>
    <n v="10940"/>
    <x v="2"/>
    <s v="13"/>
  </r>
  <r>
    <x v="3"/>
    <x v="2"/>
    <x v="31"/>
    <n v="16513"/>
    <x v="2"/>
    <s v="13"/>
  </r>
  <r>
    <x v="3"/>
    <x v="2"/>
    <x v="32"/>
    <n v="45203"/>
    <x v="2"/>
    <s v="13"/>
  </r>
  <r>
    <x v="3"/>
    <x v="2"/>
    <x v="33"/>
    <n v="2164"/>
    <x v="3"/>
    <s v="01"/>
  </r>
  <r>
    <x v="3"/>
    <x v="2"/>
    <x v="34"/>
    <n v="1725"/>
    <x v="1"/>
    <s v="03"/>
  </r>
  <r>
    <x v="3"/>
    <x v="2"/>
    <x v="35"/>
    <n v="1698"/>
    <x v="1"/>
    <s v="03"/>
  </r>
  <r>
    <x v="3"/>
    <x v="2"/>
    <x v="36"/>
    <n v="7403"/>
    <x v="2"/>
    <s v="13"/>
  </r>
  <r>
    <x v="3"/>
    <x v="2"/>
    <x v="37"/>
    <n v="1606"/>
    <x v="2"/>
    <s v="13"/>
  </r>
  <r>
    <x v="3"/>
    <x v="2"/>
    <x v="38"/>
    <n v="17307"/>
    <x v="2"/>
    <s v="13"/>
  </r>
  <r>
    <x v="3"/>
    <x v="2"/>
    <x v="39"/>
    <n v="8166"/>
    <x v="2"/>
    <s v="13"/>
  </r>
  <r>
    <x v="3"/>
    <x v="2"/>
    <x v="40"/>
    <n v="7399"/>
    <x v="2"/>
    <s v="13"/>
  </r>
  <r>
    <x v="3"/>
    <x v="2"/>
    <x v="41"/>
    <n v="12388"/>
    <x v="2"/>
    <s v="13"/>
  </r>
  <r>
    <x v="3"/>
    <x v="2"/>
    <x v="42"/>
    <n v="12227"/>
    <x v="2"/>
    <s v="13"/>
  </r>
  <r>
    <x v="3"/>
    <x v="2"/>
    <x v="43"/>
    <n v="12067"/>
    <x v="2"/>
    <s v="13"/>
  </r>
  <r>
    <x v="3"/>
    <x v="2"/>
    <x v="44"/>
    <n v="499"/>
    <x v="4"/>
    <s v="17"/>
  </r>
  <r>
    <x v="3"/>
    <x v="2"/>
    <x v="45"/>
    <n v="581"/>
    <x v="4"/>
    <s v="17"/>
  </r>
  <r>
    <x v="3"/>
    <x v="2"/>
    <x v="46"/>
    <n v="1341"/>
    <x v="5"/>
    <s v="18"/>
  </r>
  <r>
    <x v="3"/>
    <x v="2"/>
    <x v="47"/>
    <n v="637"/>
    <x v="5"/>
    <s v="18"/>
  </r>
  <r>
    <x v="3"/>
    <x v="2"/>
    <x v="48"/>
    <n v="3475"/>
    <x v="3"/>
    <s v="01"/>
  </r>
  <r>
    <x v="3"/>
    <x v="2"/>
    <x v="49"/>
    <n v="26354"/>
    <x v="3"/>
    <s v="01"/>
  </r>
  <r>
    <x v="3"/>
    <x v="2"/>
    <x v="50"/>
    <n v="17643"/>
    <x v="3"/>
    <s v="01"/>
  </r>
  <r>
    <x v="3"/>
    <x v="2"/>
    <x v="51"/>
    <n v="8810"/>
    <x v="3"/>
    <s v="01"/>
  </r>
  <r>
    <x v="3"/>
    <x v="2"/>
    <x v="52"/>
    <n v="5631"/>
    <x v="3"/>
    <s v="01"/>
  </r>
  <r>
    <x v="3"/>
    <x v="2"/>
    <x v="53"/>
    <n v="531"/>
    <x v="6"/>
    <s v="04"/>
  </r>
  <r>
    <x v="3"/>
    <x v="2"/>
    <x v="54"/>
    <n v="416"/>
    <x v="6"/>
    <s v="04"/>
  </r>
  <r>
    <x v="3"/>
    <x v="2"/>
    <x v="55"/>
    <n v="1121"/>
    <x v="6"/>
    <s v="04"/>
  </r>
  <r>
    <x v="3"/>
    <x v="2"/>
    <x v="56"/>
    <n v="753"/>
    <x v="6"/>
    <s v="04"/>
  </r>
  <r>
    <x v="3"/>
    <x v="2"/>
    <x v="57"/>
    <n v="834"/>
    <x v="7"/>
    <s v="09"/>
  </r>
  <r>
    <x v="3"/>
    <x v="2"/>
    <x v="58"/>
    <n v="1351"/>
    <x v="4"/>
    <s v="17"/>
  </r>
  <r>
    <x v="3"/>
    <x v="2"/>
    <x v="59"/>
    <n v="357"/>
    <x v="4"/>
    <s v="17"/>
  </r>
  <r>
    <x v="3"/>
    <x v="2"/>
    <x v="60"/>
    <n v="2100"/>
    <x v="4"/>
    <s v="17"/>
  </r>
  <r>
    <x v="3"/>
    <x v="2"/>
    <x v="61"/>
    <n v="863"/>
    <x v="4"/>
    <s v="17"/>
  </r>
  <r>
    <x v="3"/>
    <x v="2"/>
    <x v="62"/>
    <n v="345"/>
    <x v="4"/>
    <s v="17"/>
  </r>
  <r>
    <x v="3"/>
    <x v="2"/>
    <x v="63"/>
    <n v="7252"/>
    <x v="4"/>
    <s v="17"/>
  </r>
  <r>
    <x v="3"/>
    <x v="2"/>
    <x v="64"/>
    <n v="686"/>
    <x v="5"/>
    <s v="18"/>
  </r>
  <r>
    <x v="3"/>
    <x v="2"/>
    <x v="65"/>
    <n v="3011"/>
    <x v="5"/>
    <s v="18"/>
  </r>
  <r>
    <x v="3"/>
    <x v="2"/>
    <x v="66"/>
    <n v="1239"/>
    <x v="5"/>
    <s v="18"/>
  </r>
  <r>
    <x v="3"/>
    <x v="2"/>
    <x v="67"/>
    <n v="226"/>
    <x v="5"/>
    <s v="18"/>
  </r>
  <r>
    <x v="3"/>
    <x v="2"/>
    <x v="68"/>
    <n v="849"/>
    <x v="5"/>
    <s v="18"/>
  </r>
  <r>
    <x v="3"/>
    <x v="2"/>
    <x v="69"/>
    <n v="597"/>
    <x v="5"/>
    <s v="18"/>
  </r>
  <r>
    <x v="3"/>
    <x v="2"/>
    <x v="70"/>
    <n v="406"/>
    <x v="5"/>
    <s v="18"/>
  </r>
  <r>
    <x v="3"/>
    <x v="2"/>
    <x v="71"/>
    <n v="689"/>
    <x v="5"/>
    <s v="18"/>
  </r>
  <r>
    <x v="3"/>
    <x v="2"/>
    <x v="72"/>
    <n v="388"/>
    <x v="6"/>
    <s v="04"/>
  </r>
  <r>
    <x v="3"/>
    <x v="2"/>
    <x v="73"/>
    <n v="4655"/>
    <x v="6"/>
    <s v="04"/>
  </r>
  <r>
    <x v="3"/>
    <x v="2"/>
    <x v="74"/>
    <n v="1465"/>
    <x v="6"/>
    <s v="04"/>
  </r>
  <r>
    <x v="3"/>
    <x v="2"/>
    <x v="75"/>
    <n v="888"/>
    <x v="6"/>
    <s v="04"/>
  </r>
  <r>
    <x v="3"/>
    <x v="2"/>
    <x v="76"/>
    <n v="2902"/>
    <x v="6"/>
    <s v="04"/>
  </r>
  <r>
    <x v="3"/>
    <x v="2"/>
    <x v="77"/>
    <n v="785"/>
    <x v="6"/>
    <s v="04"/>
  </r>
  <r>
    <x v="3"/>
    <x v="2"/>
    <x v="78"/>
    <n v="383"/>
    <x v="6"/>
    <s v="04"/>
  </r>
  <r>
    <x v="3"/>
    <x v="2"/>
    <x v="79"/>
    <n v="553"/>
    <x v="6"/>
    <s v="04"/>
  </r>
  <r>
    <x v="3"/>
    <x v="2"/>
    <x v="80"/>
    <n v="630"/>
    <x v="4"/>
    <s v="17"/>
  </r>
  <r>
    <x v="3"/>
    <x v="2"/>
    <x v="81"/>
    <n v="4824"/>
    <x v="4"/>
    <s v="17"/>
  </r>
  <r>
    <x v="3"/>
    <x v="2"/>
    <x v="82"/>
    <n v="723"/>
    <x v="4"/>
    <s v="17"/>
  </r>
  <r>
    <x v="3"/>
    <x v="2"/>
    <x v="83"/>
    <n v="454"/>
    <x v="4"/>
    <s v="17"/>
  </r>
  <r>
    <x v="3"/>
    <x v="2"/>
    <x v="84"/>
    <n v="1183"/>
    <x v="4"/>
    <s v="17"/>
  </r>
  <r>
    <x v="3"/>
    <x v="2"/>
    <x v="85"/>
    <n v="1135"/>
    <x v="4"/>
    <s v="17"/>
  </r>
  <r>
    <x v="3"/>
    <x v="2"/>
    <x v="86"/>
    <n v="13275"/>
    <x v="8"/>
    <s v="08"/>
  </r>
  <r>
    <x v="3"/>
    <x v="2"/>
    <x v="87"/>
    <n v="266"/>
    <x v="8"/>
    <s v="08"/>
  </r>
  <r>
    <x v="3"/>
    <x v="2"/>
    <x v="88"/>
    <n v="585"/>
    <x v="8"/>
    <s v="08"/>
  </r>
  <r>
    <x v="3"/>
    <x v="2"/>
    <x v="89"/>
    <n v="667"/>
    <x v="8"/>
    <s v="08"/>
  </r>
  <r>
    <x v="3"/>
    <x v="2"/>
    <x v="90"/>
    <n v="14167"/>
    <x v="8"/>
    <s v="08"/>
  </r>
  <r>
    <x v="3"/>
    <x v="2"/>
    <x v="91"/>
    <n v="4495"/>
    <x v="8"/>
    <s v="08"/>
  </r>
  <r>
    <x v="3"/>
    <x v="2"/>
    <x v="92"/>
    <n v="5465"/>
    <x v="8"/>
    <s v="08"/>
  </r>
  <r>
    <x v="3"/>
    <x v="2"/>
    <x v="93"/>
    <n v="16174"/>
    <x v="8"/>
    <s v="08"/>
  </r>
  <r>
    <x v="3"/>
    <x v="2"/>
    <x v="94"/>
    <n v="616"/>
    <x v="8"/>
    <s v="08"/>
  </r>
  <r>
    <x v="3"/>
    <x v="2"/>
    <x v="95"/>
    <n v="4463"/>
    <x v="8"/>
    <s v="08"/>
  </r>
  <r>
    <x v="3"/>
    <x v="2"/>
    <x v="96"/>
    <n v="10852"/>
    <x v="8"/>
    <s v="08"/>
  </r>
  <r>
    <x v="3"/>
    <x v="2"/>
    <x v="97"/>
    <n v="1188"/>
    <x v="8"/>
    <s v="08"/>
  </r>
  <r>
    <x v="3"/>
    <x v="2"/>
    <x v="98"/>
    <n v="3981"/>
    <x v="8"/>
    <s v="08"/>
  </r>
  <r>
    <x v="3"/>
    <x v="2"/>
    <x v="99"/>
    <n v="3584"/>
    <x v="8"/>
    <s v="08"/>
  </r>
  <r>
    <x v="3"/>
    <x v="2"/>
    <x v="100"/>
    <n v="1051"/>
    <x v="8"/>
    <s v="08"/>
  </r>
  <r>
    <x v="3"/>
    <x v="2"/>
    <x v="101"/>
    <n v="3003"/>
    <x v="8"/>
    <s v="08"/>
  </r>
  <r>
    <x v="3"/>
    <x v="2"/>
    <x v="102"/>
    <n v="1053"/>
    <x v="9"/>
    <s v="05"/>
  </r>
  <r>
    <x v="3"/>
    <x v="2"/>
    <x v="103"/>
    <n v="7716"/>
    <x v="9"/>
    <s v="05"/>
  </r>
  <r>
    <x v="3"/>
    <x v="2"/>
    <x v="104"/>
    <n v="4193"/>
    <x v="9"/>
    <s v="05"/>
  </r>
  <r>
    <x v="3"/>
    <x v="2"/>
    <x v="105"/>
    <n v="10690"/>
    <x v="10"/>
    <s v="10"/>
  </r>
  <r>
    <x v="3"/>
    <x v="2"/>
    <x v="106"/>
    <n v="1598"/>
    <x v="10"/>
    <s v="10"/>
  </r>
  <r>
    <x v="3"/>
    <x v="2"/>
    <x v="107"/>
    <n v="8362"/>
    <x v="10"/>
    <s v="10"/>
  </r>
  <r>
    <x v="3"/>
    <x v="2"/>
    <x v="108"/>
    <n v="1963"/>
    <x v="10"/>
    <s v="10"/>
  </r>
  <r>
    <x v="3"/>
    <x v="2"/>
    <x v="109"/>
    <n v="2331"/>
    <x v="10"/>
    <s v="10"/>
  </r>
  <r>
    <x v="3"/>
    <x v="2"/>
    <x v="110"/>
    <n v="3856"/>
    <x v="10"/>
    <s v="10"/>
  </r>
  <r>
    <x v="3"/>
    <x v="2"/>
    <x v="111"/>
    <n v="8214"/>
    <x v="11"/>
    <s v="11"/>
  </r>
  <r>
    <x v="3"/>
    <x v="2"/>
    <x v="112"/>
    <n v="2274"/>
    <x v="11"/>
    <s v="11"/>
  </r>
  <r>
    <x v="3"/>
    <x v="2"/>
    <x v="113"/>
    <n v="1713"/>
    <x v="11"/>
    <s v="11"/>
  </r>
  <r>
    <x v="3"/>
    <x v="2"/>
    <x v="114"/>
    <n v="2997"/>
    <x v="11"/>
    <s v="11"/>
  </r>
  <r>
    <x v="3"/>
    <x v="2"/>
    <x v="115"/>
    <n v="1176"/>
    <x v="11"/>
    <s v="11"/>
  </r>
  <r>
    <x v="3"/>
    <x v="2"/>
    <x v="116"/>
    <n v="13826"/>
    <x v="11"/>
    <s v="11"/>
  </r>
  <r>
    <x v="3"/>
    <x v="2"/>
    <x v="117"/>
    <n v="5181"/>
    <x v="12"/>
    <s v="14"/>
  </r>
  <r>
    <x v="3"/>
    <x v="2"/>
    <x v="118"/>
    <n v="3805"/>
    <x v="12"/>
    <s v="14"/>
  </r>
  <r>
    <x v="3"/>
    <x v="2"/>
    <x v="119"/>
    <n v="841"/>
    <x v="12"/>
    <s v="14"/>
  </r>
  <r>
    <x v="3"/>
    <x v="2"/>
    <x v="120"/>
    <n v="2717"/>
    <x v="12"/>
    <s v="14"/>
  </r>
  <r>
    <x v="3"/>
    <x v="2"/>
    <x v="121"/>
    <n v="1296"/>
    <x v="12"/>
    <s v="14"/>
  </r>
  <r>
    <x v="3"/>
    <x v="2"/>
    <x v="122"/>
    <n v="328"/>
    <x v="12"/>
    <s v="14"/>
  </r>
  <r>
    <x v="3"/>
    <x v="2"/>
    <x v="123"/>
    <n v="4545"/>
    <x v="12"/>
    <s v="14"/>
  </r>
  <r>
    <x v="3"/>
    <x v="2"/>
    <x v="124"/>
    <n v="6515"/>
    <x v="12"/>
    <s v="14"/>
  </r>
  <r>
    <x v="3"/>
    <x v="2"/>
    <x v="125"/>
    <n v="394"/>
    <x v="12"/>
    <s v="14"/>
  </r>
  <r>
    <x v="3"/>
    <x v="2"/>
    <x v="126"/>
    <n v="10222"/>
    <x v="12"/>
    <s v="14"/>
  </r>
  <r>
    <x v="3"/>
    <x v="2"/>
    <x v="127"/>
    <n v="11217"/>
    <x v="3"/>
    <s v="01"/>
  </r>
  <r>
    <x v="3"/>
    <x v="2"/>
    <x v="128"/>
    <n v="5485"/>
    <x v="3"/>
    <s v="01"/>
  </r>
  <r>
    <x v="3"/>
    <x v="2"/>
    <x v="129"/>
    <n v="5111"/>
    <x v="3"/>
    <s v="01"/>
  </r>
  <r>
    <x v="3"/>
    <x v="2"/>
    <x v="130"/>
    <n v="21824"/>
    <x v="3"/>
    <s v="01"/>
  </r>
  <r>
    <x v="3"/>
    <x v="2"/>
    <x v="131"/>
    <n v="4682"/>
    <x v="3"/>
    <s v="01"/>
  </r>
  <r>
    <x v="3"/>
    <x v="2"/>
    <x v="132"/>
    <n v="5576"/>
    <x v="3"/>
    <s v="01"/>
  </r>
  <r>
    <x v="3"/>
    <x v="2"/>
    <x v="133"/>
    <n v="3861"/>
    <x v="3"/>
    <s v="01"/>
  </r>
  <r>
    <x v="3"/>
    <x v="2"/>
    <x v="134"/>
    <n v="1234"/>
    <x v="3"/>
    <s v="01"/>
  </r>
  <r>
    <x v="3"/>
    <x v="2"/>
    <x v="135"/>
    <n v="4698"/>
    <x v="3"/>
    <s v="01"/>
  </r>
  <r>
    <x v="3"/>
    <x v="2"/>
    <x v="136"/>
    <n v="11674"/>
    <x v="3"/>
    <s v="01"/>
  </r>
  <r>
    <x v="3"/>
    <x v="2"/>
    <x v="137"/>
    <n v="1816"/>
    <x v="3"/>
    <s v="01"/>
  </r>
  <r>
    <x v="3"/>
    <x v="2"/>
    <x v="138"/>
    <n v="3247"/>
    <x v="3"/>
    <s v="01"/>
  </r>
  <r>
    <x v="3"/>
    <x v="2"/>
    <x v="139"/>
    <n v="6528"/>
    <x v="13"/>
    <s v="06"/>
  </r>
  <r>
    <x v="3"/>
    <x v="2"/>
    <x v="140"/>
    <n v="28773"/>
    <x v="13"/>
    <s v="06"/>
  </r>
  <r>
    <x v="3"/>
    <x v="2"/>
    <x v="141"/>
    <n v="1736"/>
    <x v="13"/>
    <s v="06"/>
  </r>
  <r>
    <x v="3"/>
    <x v="2"/>
    <x v="142"/>
    <n v="11510"/>
    <x v="13"/>
    <s v="06"/>
  </r>
  <r>
    <x v="3"/>
    <x v="2"/>
    <x v="143"/>
    <n v="1575"/>
    <x v="13"/>
    <s v="06"/>
  </r>
  <r>
    <x v="3"/>
    <x v="2"/>
    <x v="144"/>
    <n v="2255"/>
    <x v="13"/>
    <s v="06"/>
  </r>
  <r>
    <x v="3"/>
    <x v="2"/>
    <x v="145"/>
    <n v="1325"/>
    <x v="13"/>
    <s v="06"/>
  </r>
  <r>
    <x v="3"/>
    <x v="2"/>
    <x v="146"/>
    <n v="1709"/>
    <x v="13"/>
    <s v="06"/>
  </r>
  <r>
    <x v="3"/>
    <x v="2"/>
    <x v="147"/>
    <n v="4296"/>
    <x v="10"/>
    <s v="10"/>
  </r>
  <r>
    <x v="3"/>
    <x v="2"/>
    <x v="148"/>
    <n v="30112"/>
    <x v="10"/>
    <s v="10"/>
  </r>
  <r>
    <x v="3"/>
    <x v="2"/>
    <x v="149"/>
    <n v="9599"/>
    <x v="10"/>
    <s v="10"/>
  </r>
  <r>
    <x v="3"/>
    <x v="2"/>
    <x v="150"/>
    <n v="10846"/>
    <x v="10"/>
    <s v="10"/>
  </r>
  <r>
    <x v="3"/>
    <x v="2"/>
    <x v="151"/>
    <n v="4434"/>
    <x v="10"/>
    <s v="10"/>
  </r>
  <r>
    <x v="3"/>
    <x v="2"/>
    <x v="152"/>
    <n v="1756"/>
    <x v="13"/>
    <s v="06"/>
  </r>
  <r>
    <x v="3"/>
    <x v="2"/>
    <x v="153"/>
    <n v="527"/>
    <x v="13"/>
    <s v="06"/>
  </r>
  <r>
    <x v="3"/>
    <x v="2"/>
    <x v="154"/>
    <n v="2128"/>
    <x v="13"/>
    <s v="06"/>
  </r>
  <r>
    <x v="3"/>
    <x v="2"/>
    <x v="155"/>
    <n v="1013"/>
    <x v="13"/>
    <s v="06"/>
  </r>
  <r>
    <x v="3"/>
    <x v="2"/>
    <x v="156"/>
    <n v="3542"/>
    <x v="13"/>
    <s v="06"/>
  </r>
  <r>
    <x v="3"/>
    <x v="2"/>
    <x v="157"/>
    <n v="519"/>
    <x v="13"/>
    <s v="06"/>
  </r>
  <r>
    <x v="3"/>
    <x v="2"/>
    <x v="158"/>
    <n v="996"/>
    <x v="13"/>
    <s v="06"/>
  </r>
  <r>
    <x v="3"/>
    <x v="2"/>
    <x v="159"/>
    <n v="2147"/>
    <x v="13"/>
    <s v="06"/>
  </r>
  <r>
    <x v="3"/>
    <x v="2"/>
    <x v="160"/>
    <n v="1192"/>
    <x v="13"/>
    <s v="06"/>
  </r>
  <r>
    <x v="3"/>
    <x v="2"/>
    <x v="161"/>
    <n v="994"/>
    <x v="10"/>
    <s v="10"/>
  </r>
  <r>
    <x v="3"/>
    <x v="2"/>
    <x v="162"/>
    <n v="1980"/>
    <x v="10"/>
    <s v="10"/>
  </r>
  <r>
    <x v="3"/>
    <x v="2"/>
    <x v="163"/>
    <n v="403"/>
    <x v="10"/>
    <s v="10"/>
  </r>
  <r>
    <x v="3"/>
    <x v="2"/>
    <x v="164"/>
    <n v="619"/>
    <x v="10"/>
    <s v="10"/>
  </r>
  <r>
    <x v="3"/>
    <x v="2"/>
    <x v="165"/>
    <n v="492"/>
    <x v="10"/>
    <s v="10"/>
  </r>
  <r>
    <x v="3"/>
    <x v="2"/>
    <x v="166"/>
    <n v="726"/>
    <x v="7"/>
    <s v="09"/>
  </r>
  <r>
    <x v="3"/>
    <x v="2"/>
    <x v="167"/>
    <n v="1275"/>
    <x v="5"/>
    <s v="18"/>
  </r>
  <r>
    <x v="3"/>
    <x v="2"/>
    <x v="168"/>
    <n v="1446"/>
    <x v="5"/>
    <s v="18"/>
  </r>
  <r>
    <x v="3"/>
    <x v="2"/>
    <x v="169"/>
    <n v="4688"/>
    <x v="5"/>
    <s v="18"/>
  </r>
  <r>
    <x v="3"/>
    <x v="2"/>
    <x v="170"/>
    <n v="1754"/>
    <x v="5"/>
    <s v="18"/>
  </r>
  <r>
    <x v="3"/>
    <x v="2"/>
    <x v="171"/>
    <n v="2018"/>
    <x v="5"/>
    <s v="18"/>
  </r>
  <r>
    <x v="3"/>
    <x v="2"/>
    <x v="172"/>
    <n v="3379"/>
    <x v="5"/>
    <s v="18"/>
  </r>
  <r>
    <x v="3"/>
    <x v="2"/>
    <x v="173"/>
    <n v="824"/>
    <x v="5"/>
    <s v="18"/>
  </r>
  <r>
    <x v="3"/>
    <x v="2"/>
    <x v="174"/>
    <n v="1294"/>
    <x v="5"/>
    <s v="18"/>
  </r>
  <r>
    <x v="3"/>
    <x v="2"/>
    <x v="175"/>
    <n v="1976"/>
    <x v="5"/>
    <s v="18"/>
  </r>
  <r>
    <x v="3"/>
    <x v="2"/>
    <x v="176"/>
    <n v="1171"/>
    <x v="5"/>
    <s v="18"/>
  </r>
  <r>
    <x v="3"/>
    <x v="2"/>
    <x v="177"/>
    <n v="4523"/>
    <x v="5"/>
    <s v="18"/>
  </r>
  <r>
    <x v="3"/>
    <x v="2"/>
    <x v="178"/>
    <n v="352"/>
    <x v="5"/>
    <s v="18"/>
  </r>
  <r>
    <x v="3"/>
    <x v="2"/>
    <x v="179"/>
    <n v="18481"/>
    <x v="5"/>
    <s v="18"/>
  </r>
  <r>
    <x v="3"/>
    <x v="2"/>
    <x v="180"/>
    <n v="1445"/>
    <x v="5"/>
    <s v="18"/>
  </r>
  <r>
    <x v="3"/>
    <x v="2"/>
    <x v="181"/>
    <n v="565"/>
    <x v="9"/>
    <s v="05"/>
  </r>
  <r>
    <x v="3"/>
    <x v="2"/>
    <x v="182"/>
    <n v="921"/>
    <x v="9"/>
    <s v="05"/>
  </r>
  <r>
    <x v="3"/>
    <x v="2"/>
    <x v="183"/>
    <n v="1929"/>
    <x v="9"/>
    <s v="05"/>
  </r>
  <r>
    <x v="3"/>
    <x v="2"/>
    <x v="184"/>
    <n v="471"/>
    <x v="9"/>
    <s v="05"/>
  </r>
  <r>
    <x v="3"/>
    <x v="2"/>
    <x v="185"/>
    <n v="929"/>
    <x v="12"/>
    <s v="14"/>
  </r>
  <r>
    <x v="3"/>
    <x v="2"/>
    <x v="186"/>
    <n v="508"/>
    <x v="7"/>
    <s v="09"/>
  </r>
  <r>
    <x v="3"/>
    <x v="2"/>
    <x v="187"/>
    <n v="1451"/>
    <x v="7"/>
    <s v="09"/>
  </r>
  <r>
    <x v="3"/>
    <x v="2"/>
    <x v="188"/>
    <n v="3521"/>
    <x v="7"/>
    <s v="09"/>
  </r>
  <r>
    <x v="3"/>
    <x v="2"/>
    <x v="189"/>
    <n v="776"/>
    <x v="7"/>
    <s v="09"/>
  </r>
  <r>
    <x v="3"/>
    <x v="2"/>
    <x v="190"/>
    <n v="952"/>
    <x v="7"/>
    <s v="09"/>
  </r>
  <r>
    <x v="3"/>
    <x v="2"/>
    <x v="191"/>
    <n v="598"/>
    <x v="7"/>
    <s v="09"/>
  </r>
  <r>
    <x v="3"/>
    <x v="2"/>
    <x v="192"/>
    <n v="7210"/>
    <x v="7"/>
    <s v="09"/>
  </r>
  <r>
    <x v="3"/>
    <x v="2"/>
    <x v="193"/>
    <n v="402"/>
    <x v="7"/>
    <s v="09"/>
  </r>
  <r>
    <x v="3"/>
    <x v="2"/>
    <x v="194"/>
    <n v="489"/>
    <x v="7"/>
    <s v="09"/>
  </r>
  <r>
    <x v="3"/>
    <x v="2"/>
    <x v="195"/>
    <n v="1023"/>
    <x v="7"/>
    <s v="09"/>
  </r>
  <r>
    <x v="3"/>
    <x v="2"/>
    <x v="196"/>
    <n v="1485"/>
    <x v="7"/>
    <s v="09"/>
  </r>
  <r>
    <x v="3"/>
    <x v="2"/>
    <x v="197"/>
    <n v="1372"/>
    <x v="7"/>
    <s v="09"/>
  </r>
  <r>
    <x v="3"/>
    <x v="2"/>
    <x v="198"/>
    <n v="9391"/>
    <x v="9"/>
    <s v="05"/>
  </r>
  <r>
    <x v="3"/>
    <x v="2"/>
    <x v="199"/>
    <n v="1021"/>
    <x v="9"/>
    <s v="05"/>
  </r>
  <r>
    <x v="3"/>
    <x v="2"/>
    <x v="200"/>
    <n v="370"/>
    <x v="9"/>
    <s v="05"/>
  </r>
  <r>
    <x v="3"/>
    <x v="2"/>
    <x v="201"/>
    <n v="614"/>
    <x v="9"/>
    <s v="05"/>
  </r>
  <r>
    <x v="3"/>
    <x v="2"/>
    <x v="202"/>
    <n v="30537"/>
    <x v="11"/>
    <s v="11"/>
  </r>
  <r>
    <x v="3"/>
    <x v="2"/>
    <x v="203"/>
    <n v="259963"/>
    <x v="11"/>
    <s v="11"/>
  </r>
  <r>
    <x v="3"/>
    <x v="2"/>
    <x v="204"/>
    <n v="36770"/>
    <x v="11"/>
    <s v="11"/>
  </r>
  <r>
    <x v="3"/>
    <x v="2"/>
    <x v="205"/>
    <n v="13984"/>
    <x v="11"/>
    <s v="11"/>
  </r>
  <r>
    <x v="3"/>
    <x v="2"/>
    <x v="206"/>
    <n v="65226"/>
    <x v="11"/>
    <s v="11"/>
  </r>
  <r>
    <x v="3"/>
    <x v="2"/>
    <x v="207"/>
    <n v="45745"/>
    <x v="11"/>
    <s v="11"/>
  </r>
  <r>
    <x v="3"/>
    <x v="2"/>
    <x v="208"/>
    <n v="21232"/>
    <x v="11"/>
    <s v="11"/>
  </r>
  <r>
    <x v="3"/>
    <x v="2"/>
    <x v="209"/>
    <n v="29089"/>
    <x v="11"/>
    <s v="11"/>
  </r>
  <r>
    <x v="3"/>
    <x v="2"/>
    <x v="210"/>
    <n v="12557"/>
    <x v="11"/>
    <s v="11"/>
  </r>
  <r>
    <x v="3"/>
    <x v="2"/>
    <x v="211"/>
    <n v="3322"/>
    <x v="14"/>
    <s v="15"/>
  </r>
  <r>
    <x v="3"/>
    <x v="2"/>
    <x v="212"/>
    <n v="17163"/>
    <x v="14"/>
    <s v="15"/>
  </r>
  <r>
    <x v="3"/>
    <x v="2"/>
    <x v="213"/>
    <n v="7648"/>
    <x v="14"/>
    <s v="15"/>
  </r>
  <r>
    <x v="3"/>
    <x v="2"/>
    <x v="214"/>
    <n v="4321"/>
    <x v="14"/>
    <s v="15"/>
  </r>
  <r>
    <x v="3"/>
    <x v="2"/>
    <x v="215"/>
    <n v="7363"/>
    <x v="14"/>
    <s v="15"/>
  </r>
  <r>
    <x v="3"/>
    <x v="2"/>
    <x v="216"/>
    <n v="15596"/>
    <x v="14"/>
    <s v="15"/>
  </r>
  <r>
    <x v="3"/>
    <x v="2"/>
    <x v="217"/>
    <n v="14585"/>
    <x v="14"/>
    <s v="15"/>
  </r>
  <r>
    <x v="3"/>
    <x v="2"/>
    <x v="218"/>
    <n v="4147"/>
    <x v="14"/>
    <s v="15"/>
  </r>
  <r>
    <x v="3"/>
    <x v="2"/>
    <x v="219"/>
    <n v="17708"/>
    <x v="14"/>
    <s v="15"/>
  </r>
  <r>
    <x v="3"/>
    <x v="2"/>
    <x v="220"/>
    <n v="4174"/>
    <x v="15"/>
    <s v="02"/>
  </r>
  <r>
    <x v="3"/>
    <x v="2"/>
    <x v="221"/>
    <n v="1689"/>
    <x v="14"/>
    <s v="15"/>
  </r>
  <r>
    <x v="3"/>
    <x v="2"/>
    <x v="222"/>
    <n v="1672"/>
    <x v="14"/>
    <s v="15"/>
  </r>
  <r>
    <x v="3"/>
    <x v="2"/>
    <x v="223"/>
    <n v="3683"/>
    <x v="14"/>
    <s v="15"/>
  </r>
  <r>
    <x v="3"/>
    <x v="2"/>
    <x v="224"/>
    <n v="5346"/>
    <x v="14"/>
    <s v="15"/>
  </r>
  <r>
    <x v="3"/>
    <x v="2"/>
    <x v="225"/>
    <n v="709"/>
    <x v="16"/>
    <s v="07"/>
  </r>
  <r>
    <x v="3"/>
    <x v="2"/>
    <x v="226"/>
    <n v="414"/>
    <x v="17"/>
    <s v="12"/>
  </r>
  <r>
    <x v="3"/>
    <x v="2"/>
    <x v="227"/>
    <n v="396"/>
    <x v="17"/>
    <s v="12"/>
  </r>
  <r>
    <x v="3"/>
    <x v="2"/>
    <x v="228"/>
    <n v="742"/>
    <x v="17"/>
    <s v="12"/>
  </r>
  <r>
    <x v="3"/>
    <x v="2"/>
    <x v="229"/>
    <n v="1894"/>
    <x v="17"/>
    <s v="12"/>
  </r>
  <r>
    <x v="3"/>
    <x v="2"/>
    <x v="230"/>
    <n v="439"/>
    <x v="17"/>
    <s v="12"/>
  </r>
  <r>
    <x v="3"/>
    <x v="2"/>
    <x v="231"/>
    <n v="411"/>
    <x v="17"/>
    <s v="12"/>
  </r>
  <r>
    <x v="3"/>
    <x v="2"/>
    <x v="232"/>
    <n v="2716"/>
    <x v="17"/>
    <s v="12"/>
  </r>
  <r>
    <x v="3"/>
    <x v="2"/>
    <x v="233"/>
    <n v="427"/>
    <x v="17"/>
    <s v="12"/>
  </r>
  <r>
    <x v="3"/>
    <x v="2"/>
    <x v="234"/>
    <n v="296"/>
    <x v="17"/>
    <s v="12"/>
  </r>
  <r>
    <x v="3"/>
    <x v="2"/>
    <x v="235"/>
    <n v="349"/>
    <x v="17"/>
    <s v="12"/>
  </r>
  <r>
    <x v="3"/>
    <x v="2"/>
    <x v="236"/>
    <n v="441"/>
    <x v="17"/>
    <s v="12"/>
  </r>
  <r>
    <x v="3"/>
    <x v="2"/>
    <x v="237"/>
    <n v="700"/>
    <x v="17"/>
    <s v="12"/>
  </r>
  <r>
    <x v="3"/>
    <x v="2"/>
    <x v="238"/>
    <n v="2053"/>
    <x v="17"/>
    <s v="12"/>
  </r>
  <r>
    <x v="3"/>
    <x v="2"/>
    <x v="239"/>
    <n v="3323"/>
    <x v="17"/>
    <s v="12"/>
  </r>
  <r>
    <x v="3"/>
    <x v="2"/>
    <x v="240"/>
    <n v="521"/>
    <x v="16"/>
    <s v="07"/>
  </r>
  <r>
    <x v="3"/>
    <x v="2"/>
    <x v="241"/>
    <n v="966"/>
    <x v="16"/>
    <s v="07"/>
  </r>
  <r>
    <x v="3"/>
    <x v="2"/>
    <x v="242"/>
    <n v="826"/>
    <x v="16"/>
    <s v="07"/>
  </r>
  <r>
    <x v="3"/>
    <x v="2"/>
    <x v="243"/>
    <n v="2119"/>
    <x v="16"/>
    <s v="07"/>
  </r>
  <r>
    <x v="3"/>
    <x v="2"/>
    <x v="244"/>
    <n v="11222"/>
    <x v="16"/>
    <s v="07"/>
  </r>
  <r>
    <x v="3"/>
    <x v="2"/>
    <x v="245"/>
    <n v="2650"/>
    <x v="16"/>
    <s v="07"/>
  </r>
  <r>
    <x v="3"/>
    <x v="2"/>
    <x v="246"/>
    <n v="221"/>
    <x v="16"/>
    <s v="07"/>
  </r>
  <r>
    <x v="3"/>
    <x v="2"/>
    <x v="247"/>
    <n v="545"/>
    <x v="16"/>
    <s v="07"/>
  </r>
  <r>
    <x v="3"/>
    <x v="2"/>
    <x v="248"/>
    <n v="733"/>
    <x v="16"/>
    <s v="07"/>
  </r>
  <r>
    <x v="3"/>
    <x v="2"/>
    <x v="249"/>
    <n v="1402"/>
    <x v="16"/>
    <s v="07"/>
  </r>
  <r>
    <x v="3"/>
    <x v="2"/>
    <x v="250"/>
    <n v="1921"/>
    <x v="16"/>
    <s v="07"/>
  </r>
  <r>
    <x v="3"/>
    <x v="2"/>
    <x v="251"/>
    <n v="523"/>
    <x v="16"/>
    <s v="07"/>
  </r>
  <r>
    <x v="3"/>
    <x v="2"/>
    <x v="252"/>
    <n v="1455"/>
    <x v="16"/>
    <s v="07"/>
  </r>
  <r>
    <x v="3"/>
    <x v="2"/>
    <x v="253"/>
    <n v="682"/>
    <x v="17"/>
    <s v="12"/>
  </r>
  <r>
    <x v="3"/>
    <x v="2"/>
    <x v="254"/>
    <n v="1606"/>
    <x v="15"/>
    <s v="02"/>
  </r>
  <r>
    <x v="3"/>
    <x v="2"/>
    <x v="255"/>
    <n v="742"/>
    <x v="15"/>
    <s v="02"/>
  </r>
  <r>
    <x v="3"/>
    <x v="2"/>
    <x v="256"/>
    <n v="224"/>
    <x v="15"/>
    <s v="02"/>
  </r>
  <r>
    <x v="3"/>
    <x v="2"/>
    <x v="257"/>
    <n v="228"/>
    <x v="15"/>
    <s v="02"/>
  </r>
  <r>
    <x v="3"/>
    <x v="2"/>
    <x v="258"/>
    <n v="5888"/>
    <x v="15"/>
    <s v="02"/>
  </r>
  <r>
    <x v="3"/>
    <x v="2"/>
    <x v="259"/>
    <n v="2689"/>
    <x v="15"/>
    <s v="02"/>
  </r>
  <r>
    <x v="3"/>
    <x v="2"/>
    <x v="260"/>
    <n v="314"/>
    <x v="15"/>
    <s v="02"/>
  </r>
  <r>
    <x v="3"/>
    <x v="2"/>
    <x v="261"/>
    <n v="1213"/>
    <x v="15"/>
    <s v="02"/>
  </r>
  <r>
    <x v="3"/>
    <x v="2"/>
    <x v="262"/>
    <n v="787"/>
    <x v="15"/>
    <s v="02"/>
  </r>
  <r>
    <x v="3"/>
    <x v="2"/>
    <x v="263"/>
    <n v="1737"/>
    <x v="15"/>
    <s v="02"/>
  </r>
  <r>
    <x v="3"/>
    <x v="2"/>
    <x v="264"/>
    <n v="679"/>
    <x v="15"/>
    <s v="02"/>
  </r>
  <r>
    <x v="3"/>
    <x v="2"/>
    <x v="265"/>
    <n v="1391"/>
    <x v="15"/>
    <s v="02"/>
  </r>
  <r>
    <x v="3"/>
    <x v="2"/>
    <x v="266"/>
    <n v="567"/>
    <x v="15"/>
    <s v="02"/>
  </r>
  <r>
    <x v="3"/>
    <x v="2"/>
    <x v="267"/>
    <n v="4731"/>
    <x v="11"/>
    <s v="11"/>
  </r>
  <r>
    <x v="3"/>
    <x v="2"/>
    <x v="268"/>
    <n v="2930"/>
    <x v="12"/>
    <s v="14"/>
  </r>
  <r>
    <x v="3"/>
    <x v="2"/>
    <x v="269"/>
    <n v="884"/>
    <x v="12"/>
    <s v="14"/>
  </r>
  <r>
    <x v="3"/>
    <x v="2"/>
    <x v="270"/>
    <n v="5681"/>
    <x v="12"/>
    <s v="14"/>
  </r>
  <r>
    <x v="3"/>
    <x v="2"/>
    <x v="271"/>
    <n v="2677"/>
    <x v="12"/>
    <s v="14"/>
  </r>
  <r>
    <x v="3"/>
    <x v="2"/>
    <x v="272"/>
    <n v="1423"/>
    <x v="12"/>
    <s v="14"/>
  </r>
  <r>
    <x v="3"/>
    <x v="2"/>
    <x v="273"/>
    <n v="2700"/>
    <x v="12"/>
    <s v="14"/>
  </r>
  <r>
    <x v="3"/>
    <x v="2"/>
    <x v="274"/>
    <n v="719"/>
    <x v="12"/>
    <s v="14"/>
  </r>
  <r>
    <x v="3"/>
    <x v="2"/>
    <x v="275"/>
    <n v="3970"/>
    <x v="12"/>
    <s v="14"/>
  </r>
  <r>
    <x v="3"/>
    <x v="2"/>
    <x v="276"/>
    <n v="2455"/>
    <x v="12"/>
    <s v="14"/>
  </r>
  <r>
    <x v="3"/>
    <x v="2"/>
    <x v="277"/>
    <n v="10205"/>
    <x v="12"/>
    <s v="14"/>
  </r>
  <r>
    <x v="4"/>
    <x v="2"/>
    <x v="48"/>
    <n v="3624"/>
    <x v="3"/>
    <s v="01"/>
  </r>
  <r>
    <x v="4"/>
    <x v="2"/>
    <x v="24"/>
    <n v="3561"/>
    <x v="3"/>
    <s v="01"/>
  </r>
  <r>
    <x v="4"/>
    <x v="2"/>
    <x v="49"/>
    <n v="26662"/>
    <x v="3"/>
    <s v="01"/>
  </r>
  <r>
    <x v="4"/>
    <x v="2"/>
    <x v="50"/>
    <n v="17979"/>
    <x v="3"/>
    <s v="01"/>
  </r>
  <r>
    <x v="4"/>
    <x v="2"/>
    <x v="51"/>
    <n v="9178"/>
    <x v="3"/>
    <s v="01"/>
  </r>
  <r>
    <x v="4"/>
    <x v="2"/>
    <x v="52"/>
    <n v="5757"/>
    <x v="3"/>
    <s v="01"/>
  </r>
  <r>
    <x v="4"/>
    <x v="2"/>
    <x v="25"/>
    <n v="14647"/>
    <x v="2"/>
    <s v="13"/>
  </r>
  <r>
    <x v="4"/>
    <x v="2"/>
    <x v="26"/>
    <n v="36084"/>
    <x v="2"/>
    <s v="13"/>
  </r>
  <r>
    <x v="4"/>
    <x v="2"/>
    <x v="27"/>
    <n v="41679"/>
    <x v="2"/>
    <s v="13"/>
  </r>
  <r>
    <x v="4"/>
    <x v="2"/>
    <x v="42"/>
    <n v="13209"/>
    <x v="2"/>
    <s v="13"/>
  </r>
  <r>
    <x v="4"/>
    <x v="2"/>
    <x v="28"/>
    <n v="82020"/>
    <x v="2"/>
    <s v="13"/>
  </r>
  <r>
    <x v="4"/>
    <x v="2"/>
    <x v="29"/>
    <n v="10105"/>
    <x v="2"/>
    <s v="13"/>
  </r>
  <r>
    <x v="4"/>
    <x v="2"/>
    <x v="22"/>
    <n v="14355"/>
    <x v="2"/>
    <s v="13"/>
  </r>
  <r>
    <x v="4"/>
    <x v="2"/>
    <x v="30"/>
    <n v="11049"/>
    <x v="2"/>
    <s v="13"/>
  </r>
  <r>
    <x v="4"/>
    <x v="2"/>
    <x v="31"/>
    <n v="16902"/>
    <x v="2"/>
    <s v="13"/>
  </r>
  <r>
    <x v="4"/>
    <x v="2"/>
    <x v="32"/>
    <n v="45182"/>
    <x v="2"/>
    <s v="13"/>
  </r>
  <r>
    <x v="4"/>
    <x v="2"/>
    <x v="23"/>
    <n v="10435"/>
    <x v="2"/>
    <s v="13"/>
  </r>
  <r>
    <x v="4"/>
    <x v="2"/>
    <x v="80"/>
    <n v="674"/>
    <x v="4"/>
    <s v="17"/>
  </r>
  <r>
    <x v="4"/>
    <x v="2"/>
    <x v="81"/>
    <n v="4845"/>
    <x v="4"/>
    <s v="17"/>
  </r>
  <r>
    <x v="4"/>
    <x v="2"/>
    <x v="82"/>
    <n v="806"/>
    <x v="4"/>
    <s v="17"/>
  </r>
  <r>
    <x v="4"/>
    <x v="2"/>
    <x v="45"/>
    <n v="560"/>
    <x v="4"/>
    <s v="17"/>
  </r>
  <r>
    <x v="4"/>
    <x v="2"/>
    <x v="84"/>
    <n v="1227"/>
    <x v="4"/>
    <s v="17"/>
  </r>
  <r>
    <x v="4"/>
    <x v="2"/>
    <x v="85"/>
    <n v="1194"/>
    <x v="4"/>
    <s v="17"/>
  </r>
  <r>
    <x v="4"/>
    <x v="2"/>
    <x v="33"/>
    <n v="1985"/>
    <x v="3"/>
    <s v="01"/>
  </r>
  <r>
    <x v="4"/>
    <x v="2"/>
    <x v="35"/>
    <n v="1875"/>
    <x v="1"/>
    <s v="03"/>
  </r>
  <r>
    <x v="4"/>
    <x v="2"/>
    <x v="36"/>
    <n v="7673"/>
    <x v="2"/>
    <s v="13"/>
  </r>
  <r>
    <x v="4"/>
    <x v="2"/>
    <x v="37"/>
    <n v="1580"/>
    <x v="2"/>
    <s v="13"/>
  </r>
  <r>
    <x v="4"/>
    <x v="2"/>
    <x v="38"/>
    <n v="18291"/>
    <x v="2"/>
    <s v="13"/>
  </r>
  <r>
    <x v="4"/>
    <x v="2"/>
    <x v="39"/>
    <n v="9188"/>
    <x v="2"/>
    <s v="13"/>
  </r>
  <r>
    <x v="4"/>
    <x v="2"/>
    <x v="40"/>
    <n v="7668"/>
    <x v="2"/>
    <s v="13"/>
  </r>
  <r>
    <x v="4"/>
    <x v="2"/>
    <x v="41"/>
    <n v="12879"/>
    <x v="2"/>
    <s v="13"/>
  </r>
  <r>
    <x v="4"/>
    <x v="2"/>
    <x v="43"/>
    <n v="12564"/>
    <x v="2"/>
    <s v="13"/>
  </r>
  <r>
    <x v="4"/>
    <x v="2"/>
    <x v="46"/>
    <n v="1539"/>
    <x v="5"/>
    <s v="18"/>
  </r>
  <r>
    <x v="4"/>
    <x v="2"/>
    <x v="47"/>
    <n v="646"/>
    <x v="5"/>
    <s v="18"/>
  </r>
  <r>
    <x v="4"/>
    <x v="2"/>
    <x v="53"/>
    <n v="521"/>
    <x v="6"/>
    <s v="04"/>
  </r>
  <r>
    <x v="4"/>
    <x v="2"/>
    <x v="54"/>
    <n v="425"/>
    <x v="6"/>
    <s v="04"/>
  </r>
  <r>
    <x v="4"/>
    <x v="2"/>
    <x v="55"/>
    <n v="975"/>
    <x v="6"/>
    <s v="04"/>
  </r>
  <r>
    <x v="4"/>
    <x v="2"/>
    <x v="57"/>
    <n v="826"/>
    <x v="7"/>
    <s v="09"/>
  </r>
  <r>
    <x v="4"/>
    <x v="2"/>
    <x v="58"/>
    <n v="1421"/>
    <x v="4"/>
    <s v="17"/>
  </r>
  <r>
    <x v="4"/>
    <x v="2"/>
    <x v="59"/>
    <n v="308"/>
    <x v="4"/>
    <s v="17"/>
  </r>
  <r>
    <x v="4"/>
    <x v="2"/>
    <x v="83"/>
    <n v="403"/>
    <x v="4"/>
    <s v="17"/>
  </r>
  <r>
    <x v="4"/>
    <x v="2"/>
    <x v="60"/>
    <n v="2167"/>
    <x v="4"/>
    <s v="17"/>
  </r>
  <r>
    <x v="4"/>
    <x v="2"/>
    <x v="61"/>
    <n v="878"/>
    <x v="4"/>
    <s v="17"/>
  </r>
  <r>
    <x v="4"/>
    <x v="2"/>
    <x v="62"/>
    <n v="409"/>
    <x v="4"/>
    <s v="17"/>
  </r>
  <r>
    <x v="4"/>
    <x v="2"/>
    <x v="63"/>
    <n v="7293"/>
    <x v="4"/>
    <s v="17"/>
  </r>
  <r>
    <x v="4"/>
    <x v="2"/>
    <x v="64"/>
    <n v="669"/>
    <x v="5"/>
    <s v="18"/>
  </r>
  <r>
    <x v="4"/>
    <x v="2"/>
    <x v="65"/>
    <n v="2979"/>
    <x v="5"/>
    <s v="18"/>
  </r>
  <r>
    <x v="4"/>
    <x v="2"/>
    <x v="66"/>
    <n v="1169"/>
    <x v="5"/>
    <s v="18"/>
  </r>
  <r>
    <x v="4"/>
    <x v="2"/>
    <x v="67"/>
    <n v="224"/>
    <x v="5"/>
    <s v="18"/>
  </r>
  <r>
    <x v="4"/>
    <x v="2"/>
    <x v="68"/>
    <n v="853"/>
    <x v="5"/>
    <s v="18"/>
  </r>
  <r>
    <x v="4"/>
    <x v="2"/>
    <x v="69"/>
    <n v="618"/>
    <x v="5"/>
    <s v="18"/>
  </r>
  <r>
    <x v="4"/>
    <x v="2"/>
    <x v="70"/>
    <n v="441"/>
    <x v="5"/>
    <s v="18"/>
  </r>
  <r>
    <x v="4"/>
    <x v="2"/>
    <x v="71"/>
    <n v="681"/>
    <x v="5"/>
    <s v="18"/>
  </r>
  <r>
    <x v="4"/>
    <x v="2"/>
    <x v="72"/>
    <n v="394"/>
    <x v="6"/>
    <s v="04"/>
  </r>
  <r>
    <x v="4"/>
    <x v="2"/>
    <x v="73"/>
    <n v="4806"/>
    <x v="6"/>
    <s v="04"/>
  </r>
  <r>
    <x v="4"/>
    <x v="2"/>
    <x v="74"/>
    <n v="1530"/>
    <x v="6"/>
    <s v="04"/>
  </r>
  <r>
    <x v="4"/>
    <x v="2"/>
    <x v="75"/>
    <n v="878"/>
    <x v="6"/>
    <s v="04"/>
  </r>
  <r>
    <x v="4"/>
    <x v="2"/>
    <x v="76"/>
    <n v="2999"/>
    <x v="6"/>
    <s v="04"/>
  </r>
  <r>
    <x v="4"/>
    <x v="2"/>
    <x v="77"/>
    <n v="797"/>
    <x v="6"/>
    <s v="04"/>
  </r>
  <r>
    <x v="4"/>
    <x v="2"/>
    <x v="56"/>
    <n v="763"/>
    <x v="6"/>
    <s v="04"/>
  </r>
  <r>
    <x v="4"/>
    <x v="2"/>
    <x v="78"/>
    <n v="395"/>
    <x v="6"/>
    <s v="04"/>
  </r>
  <r>
    <x v="4"/>
    <x v="2"/>
    <x v="79"/>
    <n v="590"/>
    <x v="6"/>
    <s v="04"/>
  </r>
  <r>
    <x v="4"/>
    <x v="2"/>
    <x v="0"/>
    <n v="3378"/>
    <x v="0"/>
    <s v="16"/>
  </r>
  <r>
    <x v="4"/>
    <x v="2"/>
    <x v="1"/>
    <n v="1812"/>
    <x v="0"/>
    <s v="16"/>
  </r>
  <r>
    <x v="4"/>
    <x v="2"/>
    <x v="2"/>
    <n v="784"/>
    <x v="0"/>
    <s v="16"/>
  </r>
  <r>
    <x v="4"/>
    <x v="2"/>
    <x v="3"/>
    <n v="2252"/>
    <x v="0"/>
    <s v="16"/>
  </r>
  <r>
    <x v="4"/>
    <x v="2"/>
    <x v="4"/>
    <n v="836"/>
    <x v="0"/>
    <s v="16"/>
  </r>
  <r>
    <x v="4"/>
    <x v="2"/>
    <x v="5"/>
    <n v="1137"/>
    <x v="0"/>
    <s v="16"/>
  </r>
  <r>
    <x v="4"/>
    <x v="2"/>
    <x v="6"/>
    <n v="5830"/>
    <x v="0"/>
    <s v="16"/>
  </r>
  <r>
    <x v="4"/>
    <x v="2"/>
    <x v="7"/>
    <n v="3074"/>
    <x v="0"/>
    <s v="16"/>
  </r>
  <r>
    <x v="4"/>
    <x v="2"/>
    <x v="8"/>
    <n v="16439"/>
    <x v="0"/>
    <s v="16"/>
  </r>
  <r>
    <x v="4"/>
    <x v="2"/>
    <x v="9"/>
    <n v="2567"/>
    <x v="0"/>
    <s v="16"/>
  </r>
  <r>
    <x v="4"/>
    <x v="2"/>
    <x v="10"/>
    <n v="2213"/>
    <x v="1"/>
    <s v="03"/>
  </r>
  <r>
    <x v="4"/>
    <x v="2"/>
    <x v="11"/>
    <n v="27343"/>
    <x v="1"/>
    <s v="03"/>
  </r>
  <r>
    <x v="4"/>
    <x v="2"/>
    <x v="12"/>
    <n v="40702"/>
    <x v="1"/>
    <s v="03"/>
  </r>
  <r>
    <x v="4"/>
    <x v="2"/>
    <x v="13"/>
    <n v="5839"/>
    <x v="1"/>
    <s v="03"/>
  </r>
  <r>
    <x v="4"/>
    <x v="2"/>
    <x v="14"/>
    <n v="785"/>
    <x v="1"/>
    <s v="03"/>
  </r>
  <r>
    <x v="4"/>
    <x v="2"/>
    <x v="15"/>
    <n v="6147"/>
    <x v="1"/>
    <s v="03"/>
  </r>
  <r>
    <x v="4"/>
    <x v="2"/>
    <x v="34"/>
    <n v="1783"/>
    <x v="1"/>
    <s v="03"/>
  </r>
  <r>
    <x v="4"/>
    <x v="2"/>
    <x v="16"/>
    <n v="8842"/>
    <x v="1"/>
    <s v="03"/>
  </r>
  <r>
    <x v="4"/>
    <x v="2"/>
    <x v="17"/>
    <n v="41133"/>
    <x v="1"/>
    <s v="03"/>
  </r>
  <r>
    <x v="4"/>
    <x v="2"/>
    <x v="18"/>
    <n v="3168"/>
    <x v="1"/>
    <s v="03"/>
  </r>
  <r>
    <x v="4"/>
    <x v="2"/>
    <x v="19"/>
    <n v="1155"/>
    <x v="1"/>
    <s v="03"/>
  </r>
  <r>
    <x v="4"/>
    <x v="2"/>
    <x v="20"/>
    <n v="34237"/>
    <x v="1"/>
    <s v="03"/>
  </r>
  <r>
    <x v="4"/>
    <x v="2"/>
    <x v="21"/>
    <n v="5730"/>
    <x v="1"/>
    <s v="03"/>
  </r>
  <r>
    <x v="4"/>
    <x v="2"/>
    <x v="44"/>
    <n v="507"/>
    <x v="4"/>
    <s v="17"/>
  </r>
  <r>
    <x v="4"/>
    <x v="2"/>
    <x v="86"/>
    <n v="13986"/>
    <x v="8"/>
    <s v="08"/>
  </r>
  <r>
    <x v="4"/>
    <x v="2"/>
    <x v="87"/>
    <n v="290"/>
    <x v="8"/>
    <s v="08"/>
  </r>
  <r>
    <x v="4"/>
    <x v="2"/>
    <x v="88"/>
    <n v="629"/>
    <x v="8"/>
    <s v="08"/>
  </r>
  <r>
    <x v="4"/>
    <x v="2"/>
    <x v="89"/>
    <n v="710"/>
    <x v="8"/>
    <s v="08"/>
  </r>
  <r>
    <x v="4"/>
    <x v="2"/>
    <x v="90"/>
    <n v="14120"/>
    <x v="8"/>
    <s v="08"/>
  </r>
  <r>
    <x v="4"/>
    <x v="2"/>
    <x v="91"/>
    <n v="4745"/>
    <x v="8"/>
    <s v="08"/>
  </r>
  <r>
    <x v="4"/>
    <x v="2"/>
    <x v="92"/>
    <n v="5767"/>
    <x v="8"/>
    <s v="08"/>
  </r>
  <r>
    <x v="4"/>
    <x v="2"/>
    <x v="93"/>
    <n v="17134"/>
    <x v="8"/>
    <s v="08"/>
  </r>
  <r>
    <x v="4"/>
    <x v="2"/>
    <x v="94"/>
    <n v="595"/>
    <x v="8"/>
    <s v="08"/>
  </r>
  <r>
    <x v="4"/>
    <x v="2"/>
    <x v="95"/>
    <n v="4758"/>
    <x v="8"/>
    <s v="08"/>
  </r>
  <r>
    <x v="4"/>
    <x v="2"/>
    <x v="96"/>
    <n v="10735"/>
    <x v="8"/>
    <s v="08"/>
  </r>
  <r>
    <x v="4"/>
    <x v="2"/>
    <x v="97"/>
    <n v="1134"/>
    <x v="8"/>
    <s v="08"/>
  </r>
  <r>
    <x v="4"/>
    <x v="2"/>
    <x v="98"/>
    <n v="4398"/>
    <x v="8"/>
    <s v="08"/>
  </r>
  <r>
    <x v="4"/>
    <x v="2"/>
    <x v="99"/>
    <n v="3851"/>
    <x v="8"/>
    <s v="08"/>
  </r>
  <r>
    <x v="4"/>
    <x v="2"/>
    <x v="100"/>
    <n v="1027"/>
    <x v="8"/>
    <s v="08"/>
  </r>
  <r>
    <x v="4"/>
    <x v="2"/>
    <x v="101"/>
    <n v="2995"/>
    <x v="8"/>
    <s v="08"/>
  </r>
  <r>
    <x v="4"/>
    <x v="2"/>
    <x v="105"/>
    <n v="11193"/>
    <x v="10"/>
    <s v="10"/>
  </r>
  <r>
    <x v="4"/>
    <x v="2"/>
    <x v="106"/>
    <n v="1735"/>
    <x v="10"/>
    <s v="10"/>
  </r>
  <r>
    <x v="4"/>
    <x v="2"/>
    <x v="107"/>
    <n v="8389"/>
    <x v="10"/>
    <s v="10"/>
  </r>
  <r>
    <x v="4"/>
    <x v="2"/>
    <x v="108"/>
    <n v="1976"/>
    <x v="10"/>
    <s v="10"/>
  </r>
  <r>
    <x v="4"/>
    <x v="2"/>
    <x v="109"/>
    <n v="2362"/>
    <x v="10"/>
    <s v="10"/>
  </r>
  <r>
    <x v="4"/>
    <x v="2"/>
    <x v="110"/>
    <n v="3666"/>
    <x v="10"/>
    <s v="10"/>
  </r>
  <r>
    <x v="4"/>
    <x v="2"/>
    <x v="111"/>
    <n v="8505"/>
    <x v="11"/>
    <s v="11"/>
  </r>
  <r>
    <x v="4"/>
    <x v="2"/>
    <x v="112"/>
    <n v="2202"/>
    <x v="11"/>
    <s v="11"/>
  </r>
  <r>
    <x v="4"/>
    <x v="2"/>
    <x v="113"/>
    <n v="1639"/>
    <x v="11"/>
    <s v="11"/>
  </r>
  <r>
    <x v="4"/>
    <x v="2"/>
    <x v="114"/>
    <n v="3268"/>
    <x v="11"/>
    <s v="11"/>
  </r>
  <r>
    <x v="4"/>
    <x v="2"/>
    <x v="115"/>
    <n v="1330"/>
    <x v="11"/>
    <s v="11"/>
  </r>
  <r>
    <x v="4"/>
    <x v="2"/>
    <x v="116"/>
    <n v="14733"/>
    <x v="11"/>
    <s v="11"/>
  </r>
  <r>
    <x v="4"/>
    <x v="2"/>
    <x v="127"/>
    <n v="11939"/>
    <x v="3"/>
    <s v="01"/>
  </r>
  <r>
    <x v="4"/>
    <x v="2"/>
    <x v="128"/>
    <n v="5745"/>
    <x v="3"/>
    <s v="01"/>
  </r>
  <r>
    <x v="4"/>
    <x v="2"/>
    <x v="129"/>
    <n v="5034"/>
    <x v="3"/>
    <s v="01"/>
  </r>
  <r>
    <x v="4"/>
    <x v="2"/>
    <x v="130"/>
    <n v="22020"/>
    <x v="3"/>
    <s v="01"/>
  </r>
  <r>
    <x v="4"/>
    <x v="2"/>
    <x v="131"/>
    <n v="4858"/>
    <x v="3"/>
    <s v="01"/>
  </r>
  <r>
    <x v="4"/>
    <x v="2"/>
    <x v="132"/>
    <n v="5746"/>
    <x v="3"/>
    <s v="01"/>
  </r>
  <r>
    <x v="4"/>
    <x v="2"/>
    <x v="134"/>
    <n v="1218"/>
    <x v="3"/>
    <s v="01"/>
  </r>
  <r>
    <x v="4"/>
    <x v="2"/>
    <x v="135"/>
    <n v="4954"/>
    <x v="3"/>
    <s v="01"/>
  </r>
  <r>
    <x v="4"/>
    <x v="2"/>
    <x v="136"/>
    <n v="12091"/>
    <x v="3"/>
    <s v="01"/>
  </r>
  <r>
    <x v="4"/>
    <x v="2"/>
    <x v="137"/>
    <n v="1869"/>
    <x v="3"/>
    <s v="01"/>
  </r>
  <r>
    <x v="4"/>
    <x v="2"/>
    <x v="138"/>
    <n v="3487"/>
    <x v="3"/>
    <s v="01"/>
  </r>
  <r>
    <x v="4"/>
    <x v="2"/>
    <x v="133"/>
    <n v="3908"/>
    <x v="3"/>
    <s v="01"/>
  </r>
  <r>
    <x v="4"/>
    <x v="2"/>
    <x v="152"/>
    <n v="1609"/>
    <x v="13"/>
    <s v="06"/>
  </r>
  <r>
    <x v="4"/>
    <x v="2"/>
    <x v="139"/>
    <n v="6543"/>
    <x v="13"/>
    <s v="06"/>
  </r>
  <r>
    <x v="4"/>
    <x v="2"/>
    <x v="140"/>
    <n v="26900"/>
    <x v="13"/>
    <s v="06"/>
  </r>
  <r>
    <x v="4"/>
    <x v="2"/>
    <x v="141"/>
    <n v="1697"/>
    <x v="13"/>
    <s v="06"/>
  </r>
  <r>
    <x v="4"/>
    <x v="2"/>
    <x v="142"/>
    <n v="11404"/>
    <x v="13"/>
    <s v="06"/>
  </r>
  <r>
    <x v="4"/>
    <x v="2"/>
    <x v="153"/>
    <n v="511"/>
    <x v="13"/>
    <s v="06"/>
  </r>
  <r>
    <x v="4"/>
    <x v="2"/>
    <x v="154"/>
    <n v="2223"/>
    <x v="13"/>
    <s v="06"/>
  </r>
  <r>
    <x v="4"/>
    <x v="2"/>
    <x v="143"/>
    <n v="1617"/>
    <x v="13"/>
    <s v="06"/>
  </r>
  <r>
    <x v="4"/>
    <x v="2"/>
    <x v="155"/>
    <n v="940"/>
    <x v="13"/>
    <s v="06"/>
  </r>
  <r>
    <x v="4"/>
    <x v="2"/>
    <x v="144"/>
    <n v="2397"/>
    <x v="13"/>
    <s v="06"/>
  </r>
  <r>
    <x v="4"/>
    <x v="2"/>
    <x v="156"/>
    <n v="3687"/>
    <x v="13"/>
    <s v="06"/>
  </r>
  <r>
    <x v="4"/>
    <x v="2"/>
    <x v="157"/>
    <n v="542"/>
    <x v="13"/>
    <s v="06"/>
  </r>
  <r>
    <x v="4"/>
    <x v="2"/>
    <x v="145"/>
    <n v="1349"/>
    <x v="13"/>
    <s v="06"/>
  </r>
  <r>
    <x v="4"/>
    <x v="2"/>
    <x v="158"/>
    <n v="1048"/>
    <x v="13"/>
    <s v="06"/>
  </r>
  <r>
    <x v="4"/>
    <x v="2"/>
    <x v="146"/>
    <n v="1790"/>
    <x v="13"/>
    <s v="06"/>
  </r>
  <r>
    <x v="4"/>
    <x v="2"/>
    <x v="159"/>
    <n v="2246"/>
    <x v="13"/>
    <s v="06"/>
  </r>
  <r>
    <x v="4"/>
    <x v="2"/>
    <x v="160"/>
    <n v="1128"/>
    <x v="13"/>
    <s v="06"/>
  </r>
  <r>
    <x v="4"/>
    <x v="2"/>
    <x v="170"/>
    <n v="1802"/>
    <x v="5"/>
    <s v="18"/>
  </r>
  <r>
    <x v="4"/>
    <x v="2"/>
    <x v="161"/>
    <n v="980"/>
    <x v="10"/>
    <s v="10"/>
  </r>
  <r>
    <x v="4"/>
    <x v="2"/>
    <x v="162"/>
    <n v="2172"/>
    <x v="10"/>
    <s v="10"/>
  </r>
  <r>
    <x v="4"/>
    <x v="2"/>
    <x v="147"/>
    <n v="4373"/>
    <x v="10"/>
    <s v="10"/>
  </r>
  <r>
    <x v="4"/>
    <x v="2"/>
    <x v="163"/>
    <n v="409"/>
    <x v="10"/>
    <s v="10"/>
  </r>
  <r>
    <x v="4"/>
    <x v="2"/>
    <x v="164"/>
    <n v="636"/>
    <x v="10"/>
    <s v="10"/>
  </r>
  <r>
    <x v="4"/>
    <x v="2"/>
    <x v="148"/>
    <n v="31724"/>
    <x v="10"/>
    <s v="10"/>
  </r>
  <r>
    <x v="4"/>
    <x v="2"/>
    <x v="149"/>
    <n v="9706"/>
    <x v="10"/>
    <s v="10"/>
  </r>
  <r>
    <x v="4"/>
    <x v="2"/>
    <x v="165"/>
    <n v="420"/>
    <x v="10"/>
    <s v="10"/>
  </r>
  <r>
    <x v="4"/>
    <x v="2"/>
    <x v="150"/>
    <n v="10994"/>
    <x v="10"/>
    <s v="10"/>
  </r>
  <r>
    <x v="4"/>
    <x v="2"/>
    <x v="151"/>
    <n v="4626"/>
    <x v="10"/>
    <s v="10"/>
  </r>
  <r>
    <x v="4"/>
    <x v="2"/>
    <x v="166"/>
    <n v="759"/>
    <x v="7"/>
    <s v="09"/>
  </r>
  <r>
    <x v="4"/>
    <x v="2"/>
    <x v="167"/>
    <n v="1338"/>
    <x v="5"/>
    <s v="18"/>
  </r>
  <r>
    <x v="4"/>
    <x v="2"/>
    <x v="168"/>
    <n v="1585"/>
    <x v="5"/>
    <s v="18"/>
  </r>
  <r>
    <x v="4"/>
    <x v="2"/>
    <x v="169"/>
    <n v="4463"/>
    <x v="5"/>
    <s v="18"/>
  </r>
  <r>
    <x v="4"/>
    <x v="2"/>
    <x v="171"/>
    <n v="2160"/>
    <x v="5"/>
    <s v="18"/>
  </r>
  <r>
    <x v="4"/>
    <x v="2"/>
    <x v="172"/>
    <n v="3319"/>
    <x v="5"/>
    <s v="18"/>
  </r>
  <r>
    <x v="4"/>
    <x v="2"/>
    <x v="173"/>
    <n v="835"/>
    <x v="5"/>
    <s v="18"/>
  </r>
  <r>
    <x v="4"/>
    <x v="2"/>
    <x v="174"/>
    <n v="1242"/>
    <x v="5"/>
    <s v="18"/>
  </r>
  <r>
    <x v="4"/>
    <x v="2"/>
    <x v="175"/>
    <n v="2053"/>
    <x v="5"/>
    <s v="18"/>
  </r>
  <r>
    <x v="4"/>
    <x v="2"/>
    <x v="176"/>
    <n v="1155"/>
    <x v="5"/>
    <s v="18"/>
  </r>
  <r>
    <x v="4"/>
    <x v="2"/>
    <x v="177"/>
    <n v="4518"/>
    <x v="5"/>
    <s v="18"/>
  </r>
  <r>
    <x v="4"/>
    <x v="2"/>
    <x v="178"/>
    <n v="393"/>
    <x v="5"/>
    <s v="18"/>
  </r>
  <r>
    <x v="4"/>
    <x v="2"/>
    <x v="179"/>
    <n v="18685"/>
    <x v="5"/>
    <s v="18"/>
  </r>
  <r>
    <x v="4"/>
    <x v="2"/>
    <x v="180"/>
    <n v="1451"/>
    <x v="5"/>
    <s v="18"/>
  </r>
  <r>
    <x v="4"/>
    <x v="2"/>
    <x v="198"/>
    <n v="9653"/>
    <x v="9"/>
    <s v="05"/>
  </r>
  <r>
    <x v="4"/>
    <x v="2"/>
    <x v="199"/>
    <n v="1073"/>
    <x v="9"/>
    <s v="05"/>
  </r>
  <r>
    <x v="4"/>
    <x v="2"/>
    <x v="181"/>
    <n v="598"/>
    <x v="9"/>
    <s v="05"/>
  </r>
  <r>
    <x v="4"/>
    <x v="2"/>
    <x v="200"/>
    <n v="432"/>
    <x v="9"/>
    <s v="05"/>
  </r>
  <r>
    <x v="4"/>
    <x v="2"/>
    <x v="182"/>
    <n v="891"/>
    <x v="9"/>
    <s v="05"/>
  </r>
  <r>
    <x v="4"/>
    <x v="2"/>
    <x v="201"/>
    <n v="664"/>
    <x v="9"/>
    <s v="05"/>
  </r>
  <r>
    <x v="4"/>
    <x v="2"/>
    <x v="183"/>
    <n v="2030"/>
    <x v="9"/>
    <s v="05"/>
  </r>
  <r>
    <x v="4"/>
    <x v="2"/>
    <x v="184"/>
    <n v="522"/>
    <x v="9"/>
    <s v="05"/>
  </r>
  <r>
    <x v="4"/>
    <x v="2"/>
    <x v="117"/>
    <n v="5314"/>
    <x v="12"/>
    <s v="14"/>
  </r>
  <r>
    <x v="4"/>
    <x v="2"/>
    <x v="118"/>
    <n v="3919"/>
    <x v="12"/>
    <s v="14"/>
  </r>
  <r>
    <x v="4"/>
    <x v="2"/>
    <x v="119"/>
    <n v="848"/>
    <x v="12"/>
    <s v="14"/>
  </r>
  <r>
    <x v="4"/>
    <x v="2"/>
    <x v="120"/>
    <n v="2733"/>
    <x v="12"/>
    <s v="14"/>
  </r>
  <r>
    <x v="4"/>
    <x v="2"/>
    <x v="121"/>
    <n v="1322"/>
    <x v="12"/>
    <s v="14"/>
  </r>
  <r>
    <x v="4"/>
    <x v="2"/>
    <x v="185"/>
    <n v="912"/>
    <x v="12"/>
    <s v="14"/>
  </r>
  <r>
    <x v="4"/>
    <x v="2"/>
    <x v="122"/>
    <n v="351"/>
    <x v="12"/>
    <s v="14"/>
  </r>
  <r>
    <x v="4"/>
    <x v="2"/>
    <x v="123"/>
    <n v="4688"/>
    <x v="12"/>
    <s v="14"/>
  </r>
  <r>
    <x v="4"/>
    <x v="2"/>
    <x v="124"/>
    <n v="6592"/>
    <x v="12"/>
    <s v="14"/>
  </r>
  <r>
    <x v="4"/>
    <x v="2"/>
    <x v="125"/>
    <n v="415"/>
    <x v="12"/>
    <s v="14"/>
  </r>
  <r>
    <x v="4"/>
    <x v="2"/>
    <x v="126"/>
    <n v="10063"/>
    <x v="12"/>
    <s v="14"/>
  </r>
  <r>
    <x v="4"/>
    <x v="2"/>
    <x v="102"/>
    <n v="1120"/>
    <x v="9"/>
    <s v="05"/>
  </r>
  <r>
    <x v="4"/>
    <x v="2"/>
    <x v="103"/>
    <n v="7982"/>
    <x v="9"/>
    <s v="05"/>
  </r>
  <r>
    <x v="4"/>
    <x v="2"/>
    <x v="104"/>
    <n v="4395"/>
    <x v="9"/>
    <s v="05"/>
  </r>
  <r>
    <x v="4"/>
    <x v="2"/>
    <x v="189"/>
    <n v="760"/>
    <x v="7"/>
    <s v="09"/>
  </r>
  <r>
    <x v="4"/>
    <x v="2"/>
    <x v="190"/>
    <n v="957"/>
    <x v="7"/>
    <s v="09"/>
  </r>
  <r>
    <x v="4"/>
    <x v="2"/>
    <x v="191"/>
    <n v="486"/>
    <x v="7"/>
    <s v="09"/>
  </r>
  <r>
    <x v="4"/>
    <x v="2"/>
    <x v="186"/>
    <n v="500"/>
    <x v="7"/>
    <s v="09"/>
  </r>
  <r>
    <x v="4"/>
    <x v="2"/>
    <x v="187"/>
    <n v="1443"/>
    <x v="7"/>
    <s v="09"/>
  </r>
  <r>
    <x v="4"/>
    <x v="2"/>
    <x v="192"/>
    <n v="7492"/>
    <x v="7"/>
    <s v="09"/>
  </r>
  <r>
    <x v="4"/>
    <x v="2"/>
    <x v="193"/>
    <n v="344"/>
    <x v="7"/>
    <s v="09"/>
  </r>
  <r>
    <x v="4"/>
    <x v="2"/>
    <x v="194"/>
    <n v="480"/>
    <x v="7"/>
    <s v="09"/>
  </r>
  <r>
    <x v="4"/>
    <x v="2"/>
    <x v="195"/>
    <n v="1033"/>
    <x v="7"/>
    <s v="09"/>
  </r>
  <r>
    <x v="4"/>
    <x v="2"/>
    <x v="196"/>
    <n v="1486"/>
    <x v="7"/>
    <s v="09"/>
  </r>
  <r>
    <x v="4"/>
    <x v="2"/>
    <x v="188"/>
    <n v="3602"/>
    <x v="7"/>
    <s v="09"/>
  </r>
  <r>
    <x v="4"/>
    <x v="2"/>
    <x v="197"/>
    <n v="1398"/>
    <x v="7"/>
    <s v="09"/>
  </r>
  <r>
    <x v="4"/>
    <x v="2"/>
    <x v="202"/>
    <n v="30403"/>
    <x v="11"/>
    <s v="11"/>
  </r>
  <r>
    <x v="4"/>
    <x v="2"/>
    <x v="203"/>
    <n v="264571"/>
    <x v="11"/>
    <s v="11"/>
  </r>
  <r>
    <x v="4"/>
    <x v="2"/>
    <x v="204"/>
    <n v="37542"/>
    <x v="11"/>
    <s v="11"/>
  </r>
  <r>
    <x v="4"/>
    <x v="2"/>
    <x v="205"/>
    <n v="13850"/>
    <x v="11"/>
    <s v="11"/>
  </r>
  <r>
    <x v="4"/>
    <x v="2"/>
    <x v="206"/>
    <n v="67729"/>
    <x v="11"/>
    <s v="11"/>
  </r>
  <r>
    <x v="4"/>
    <x v="2"/>
    <x v="207"/>
    <n v="45417"/>
    <x v="11"/>
    <s v="11"/>
  </r>
  <r>
    <x v="4"/>
    <x v="2"/>
    <x v="208"/>
    <n v="23023"/>
    <x v="11"/>
    <s v="11"/>
  </r>
  <r>
    <x v="4"/>
    <x v="2"/>
    <x v="209"/>
    <n v="28033"/>
    <x v="11"/>
    <s v="11"/>
  </r>
  <r>
    <x v="4"/>
    <x v="2"/>
    <x v="210"/>
    <n v="12450"/>
    <x v="11"/>
    <s v="11"/>
  </r>
  <r>
    <x v="4"/>
    <x v="2"/>
    <x v="211"/>
    <n v="3273"/>
    <x v="14"/>
    <s v="15"/>
  </r>
  <r>
    <x v="4"/>
    <x v="2"/>
    <x v="212"/>
    <n v="17176"/>
    <x v="14"/>
    <s v="15"/>
  </r>
  <r>
    <x v="4"/>
    <x v="2"/>
    <x v="213"/>
    <n v="7774"/>
    <x v="14"/>
    <s v="15"/>
  </r>
  <r>
    <x v="4"/>
    <x v="2"/>
    <x v="214"/>
    <n v="4421"/>
    <x v="14"/>
    <s v="15"/>
  </r>
  <r>
    <x v="4"/>
    <x v="2"/>
    <x v="215"/>
    <n v="7654"/>
    <x v="14"/>
    <s v="15"/>
  </r>
  <r>
    <x v="4"/>
    <x v="2"/>
    <x v="216"/>
    <n v="15673"/>
    <x v="14"/>
    <s v="15"/>
  </r>
  <r>
    <x v="4"/>
    <x v="2"/>
    <x v="217"/>
    <n v="14272"/>
    <x v="14"/>
    <s v="15"/>
  </r>
  <r>
    <x v="4"/>
    <x v="2"/>
    <x v="218"/>
    <n v="3920"/>
    <x v="14"/>
    <s v="15"/>
  </r>
  <r>
    <x v="4"/>
    <x v="2"/>
    <x v="219"/>
    <n v="17249"/>
    <x v="14"/>
    <s v="15"/>
  </r>
  <r>
    <x v="4"/>
    <x v="2"/>
    <x v="220"/>
    <n v="4460"/>
    <x v="15"/>
    <s v="02"/>
  </r>
  <r>
    <x v="4"/>
    <x v="2"/>
    <x v="221"/>
    <n v="1654"/>
    <x v="14"/>
    <s v="15"/>
  </r>
  <r>
    <x v="4"/>
    <x v="2"/>
    <x v="222"/>
    <n v="1703"/>
    <x v="14"/>
    <s v="15"/>
  </r>
  <r>
    <x v="4"/>
    <x v="2"/>
    <x v="223"/>
    <n v="3885"/>
    <x v="14"/>
    <s v="15"/>
  </r>
  <r>
    <x v="4"/>
    <x v="2"/>
    <x v="224"/>
    <n v="5054"/>
    <x v="14"/>
    <s v="15"/>
  </r>
  <r>
    <x v="4"/>
    <x v="2"/>
    <x v="254"/>
    <n v="1653"/>
    <x v="15"/>
    <s v="02"/>
  </r>
  <r>
    <x v="4"/>
    <x v="2"/>
    <x v="255"/>
    <n v="767"/>
    <x v="15"/>
    <s v="02"/>
  </r>
  <r>
    <x v="4"/>
    <x v="2"/>
    <x v="256"/>
    <n v="245"/>
    <x v="15"/>
    <s v="02"/>
  </r>
  <r>
    <x v="4"/>
    <x v="2"/>
    <x v="257"/>
    <n v="245"/>
    <x v="15"/>
    <s v="02"/>
  </r>
  <r>
    <x v="4"/>
    <x v="2"/>
    <x v="258"/>
    <n v="5964"/>
    <x v="15"/>
    <s v="02"/>
  </r>
  <r>
    <x v="4"/>
    <x v="2"/>
    <x v="259"/>
    <n v="2626"/>
    <x v="15"/>
    <s v="02"/>
  </r>
  <r>
    <x v="4"/>
    <x v="2"/>
    <x v="260"/>
    <n v="352"/>
    <x v="15"/>
    <s v="02"/>
  </r>
  <r>
    <x v="4"/>
    <x v="2"/>
    <x v="261"/>
    <n v="1231"/>
    <x v="15"/>
    <s v="02"/>
  </r>
  <r>
    <x v="4"/>
    <x v="2"/>
    <x v="262"/>
    <n v="788"/>
    <x v="15"/>
    <s v="02"/>
  </r>
  <r>
    <x v="4"/>
    <x v="2"/>
    <x v="263"/>
    <n v="1611"/>
    <x v="15"/>
    <s v="02"/>
  </r>
  <r>
    <x v="4"/>
    <x v="2"/>
    <x v="264"/>
    <n v="732"/>
    <x v="15"/>
    <s v="02"/>
  </r>
  <r>
    <x v="4"/>
    <x v="2"/>
    <x v="265"/>
    <n v="1490"/>
    <x v="15"/>
    <s v="02"/>
  </r>
  <r>
    <x v="4"/>
    <x v="2"/>
    <x v="266"/>
    <n v="592"/>
    <x v="15"/>
    <s v="02"/>
  </r>
  <r>
    <x v="4"/>
    <x v="2"/>
    <x v="267"/>
    <n v="5110"/>
    <x v="11"/>
    <s v="11"/>
  </r>
  <r>
    <x v="4"/>
    <x v="2"/>
    <x v="268"/>
    <n v="2844"/>
    <x v="12"/>
    <s v="14"/>
  </r>
  <r>
    <x v="4"/>
    <x v="2"/>
    <x v="269"/>
    <n v="912"/>
    <x v="12"/>
    <s v="14"/>
  </r>
  <r>
    <x v="4"/>
    <x v="2"/>
    <x v="270"/>
    <n v="5690"/>
    <x v="12"/>
    <s v="14"/>
  </r>
  <r>
    <x v="4"/>
    <x v="2"/>
    <x v="271"/>
    <n v="2671"/>
    <x v="12"/>
    <s v="14"/>
  </r>
  <r>
    <x v="4"/>
    <x v="2"/>
    <x v="272"/>
    <n v="1394"/>
    <x v="12"/>
    <s v="14"/>
  </r>
  <r>
    <x v="4"/>
    <x v="2"/>
    <x v="273"/>
    <n v="2798"/>
    <x v="12"/>
    <s v="14"/>
  </r>
  <r>
    <x v="4"/>
    <x v="2"/>
    <x v="274"/>
    <n v="801"/>
    <x v="12"/>
    <s v="14"/>
  </r>
  <r>
    <x v="4"/>
    <x v="2"/>
    <x v="275"/>
    <n v="3988"/>
    <x v="12"/>
    <s v="14"/>
  </r>
  <r>
    <x v="4"/>
    <x v="2"/>
    <x v="276"/>
    <n v="2679"/>
    <x v="12"/>
    <s v="14"/>
  </r>
  <r>
    <x v="4"/>
    <x v="2"/>
    <x v="277"/>
    <n v="10348"/>
    <x v="12"/>
    <s v="14"/>
  </r>
  <r>
    <x v="4"/>
    <x v="2"/>
    <x v="226"/>
    <n v="393"/>
    <x v="17"/>
    <s v="12"/>
  </r>
  <r>
    <x v="4"/>
    <x v="2"/>
    <x v="227"/>
    <n v="403"/>
    <x v="17"/>
    <s v="12"/>
  </r>
  <r>
    <x v="4"/>
    <x v="2"/>
    <x v="228"/>
    <n v="770"/>
    <x v="17"/>
    <s v="12"/>
  </r>
  <r>
    <x v="4"/>
    <x v="2"/>
    <x v="229"/>
    <n v="1989"/>
    <x v="17"/>
    <s v="12"/>
  </r>
  <r>
    <x v="4"/>
    <x v="2"/>
    <x v="230"/>
    <n v="460"/>
    <x v="17"/>
    <s v="12"/>
  </r>
  <r>
    <x v="4"/>
    <x v="2"/>
    <x v="231"/>
    <n v="395"/>
    <x v="17"/>
    <s v="12"/>
  </r>
  <r>
    <x v="4"/>
    <x v="2"/>
    <x v="232"/>
    <n v="2634"/>
    <x v="17"/>
    <s v="12"/>
  </r>
  <r>
    <x v="4"/>
    <x v="2"/>
    <x v="233"/>
    <n v="404"/>
    <x v="17"/>
    <s v="12"/>
  </r>
  <r>
    <x v="4"/>
    <x v="2"/>
    <x v="234"/>
    <n v="310"/>
    <x v="17"/>
    <s v="12"/>
  </r>
  <r>
    <x v="4"/>
    <x v="2"/>
    <x v="235"/>
    <n v="309"/>
    <x v="17"/>
    <s v="12"/>
  </r>
  <r>
    <x v="4"/>
    <x v="2"/>
    <x v="236"/>
    <n v="466"/>
    <x v="17"/>
    <s v="12"/>
  </r>
  <r>
    <x v="4"/>
    <x v="2"/>
    <x v="237"/>
    <n v="693"/>
    <x v="17"/>
    <s v="12"/>
  </r>
  <r>
    <x v="4"/>
    <x v="2"/>
    <x v="238"/>
    <n v="2084"/>
    <x v="17"/>
    <s v="12"/>
  </r>
  <r>
    <x v="4"/>
    <x v="2"/>
    <x v="239"/>
    <n v="3398"/>
    <x v="17"/>
    <s v="12"/>
  </r>
  <r>
    <x v="4"/>
    <x v="2"/>
    <x v="253"/>
    <n v="660"/>
    <x v="17"/>
    <s v="12"/>
  </r>
  <r>
    <x v="4"/>
    <x v="2"/>
    <x v="240"/>
    <n v="523"/>
    <x v="16"/>
    <s v="07"/>
  </r>
  <r>
    <x v="4"/>
    <x v="2"/>
    <x v="241"/>
    <n v="1008"/>
    <x v="16"/>
    <s v="07"/>
  </r>
  <r>
    <x v="4"/>
    <x v="2"/>
    <x v="242"/>
    <n v="913"/>
    <x v="16"/>
    <s v="07"/>
  </r>
  <r>
    <x v="4"/>
    <x v="2"/>
    <x v="243"/>
    <n v="2202"/>
    <x v="16"/>
    <s v="07"/>
  </r>
  <r>
    <x v="4"/>
    <x v="2"/>
    <x v="244"/>
    <n v="10959"/>
    <x v="16"/>
    <s v="07"/>
  </r>
  <r>
    <x v="4"/>
    <x v="2"/>
    <x v="245"/>
    <n v="2643"/>
    <x v="16"/>
    <s v="07"/>
  </r>
  <r>
    <x v="4"/>
    <x v="2"/>
    <x v="225"/>
    <n v="699"/>
    <x v="16"/>
    <s v="07"/>
  </r>
  <r>
    <x v="4"/>
    <x v="2"/>
    <x v="246"/>
    <n v="192"/>
    <x v="16"/>
    <s v="07"/>
  </r>
  <r>
    <x v="4"/>
    <x v="2"/>
    <x v="247"/>
    <n v="596"/>
    <x v="16"/>
    <s v="07"/>
  </r>
  <r>
    <x v="4"/>
    <x v="2"/>
    <x v="248"/>
    <n v="730"/>
    <x v="16"/>
    <s v="07"/>
  </r>
  <r>
    <x v="4"/>
    <x v="2"/>
    <x v="249"/>
    <n v="1399"/>
    <x v="16"/>
    <s v="07"/>
  </r>
  <r>
    <x v="4"/>
    <x v="2"/>
    <x v="250"/>
    <n v="1950"/>
    <x v="16"/>
    <s v="07"/>
  </r>
  <r>
    <x v="4"/>
    <x v="2"/>
    <x v="251"/>
    <n v="525"/>
    <x v="16"/>
    <s v="07"/>
  </r>
  <r>
    <x v="4"/>
    <x v="2"/>
    <x v="252"/>
    <n v="1488"/>
    <x v="16"/>
    <s v="07"/>
  </r>
  <r>
    <x v="5"/>
    <x v="2"/>
    <x v="48"/>
    <n v="3743"/>
    <x v="3"/>
    <s v="01"/>
  </r>
  <r>
    <x v="5"/>
    <x v="2"/>
    <x v="24"/>
    <n v="3855"/>
    <x v="3"/>
    <s v="01"/>
  </r>
  <r>
    <x v="5"/>
    <x v="2"/>
    <x v="49"/>
    <n v="26736"/>
    <x v="3"/>
    <s v="01"/>
  </r>
  <r>
    <x v="5"/>
    <x v="2"/>
    <x v="50"/>
    <n v="18113"/>
    <x v="3"/>
    <s v="01"/>
  </r>
  <r>
    <x v="5"/>
    <x v="2"/>
    <x v="51"/>
    <n v="9820"/>
    <x v="3"/>
    <s v="01"/>
  </r>
  <r>
    <x v="5"/>
    <x v="2"/>
    <x v="52"/>
    <n v="5875"/>
    <x v="3"/>
    <s v="01"/>
  </r>
  <r>
    <x v="5"/>
    <x v="2"/>
    <x v="25"/>
    <n v="15539"/>
    <x v="2"/>
    <s v="13"/>
  </r>
  <r>
    <x v="5"/>
    <x v="2"/>
    <x v="26"/>
    <n v="37315"/>
    <x v="2"/>
    <s v="13"/>
  </r>
  <r>
    <x v="5"/>
    <x v="2"/>
    <x v="27"/>
    <n v="43887"/>
    <x v="2"/>
    <s v="13"/>
  </r>
  <r>
    <x v="5"/>
    <x v="2"/>
    <x v="42"/>
    <n v="14110"/>
    <x v="2"/>
    <s v="13"/>
  </r>
  <r>
    <x v="5"/>
    <x v="2"/>
    <x v="28"/>
    <n v="85308"/>
    <x v="2"/>
    <s v="13"/>
  </r>
  <r>
    <x v="5"/>
    <x v="2"/>
    <x v="29"/>
    <n v="10578"/>
    <x v="2"/>
    <s v="13"/>
  </r>
  <r>
    <x v="5"/>
    <x v="2"/>
    <x v="22"/>
    <n v="14570"/>
    <x v="2"/>
    <s v="13"/>
  </r>
  <r>
    <x v="5"/>
    <x v="2"/>
    <x v="30"/>
    <n v="11009"/>
    <x v="2"/>
    <s v="13"/>
  </r>
  <r>
    <x v="5"/>
    <x v="2"/>
    <x v="31"/>
    <n v="17487"/>
    <x v="2"/>
    <s v="13"/>
  </r>
  <r>
    <x v="5"/>
    <x v="2"/>
    <x v="32"/>
    <n v="47416"/>
    <x v="2"/>
    <s v="13"/>
  </r>
  <r>
    <x v="5"/>
    <x v="2"/>
    <x v="23"/>
    <n v="10936"/>
    <x v="2"/>
    <s v="13"/>
  </r>
  <r>
    <x v="5"/>
    <x v="2"/>
    <x v="80"/>
    <n v="719"/>
    <x v="4"/>
    <s v="17"/>
  </r>
  <r>
    <x v="5"/>
    <x v="2"/>
    <x v="81"/>
    <n v="5038"/>
    <x v="4"/>
    <s v="17"/>
  </r>
  <r>
    <x v="5"/>
    <x v="2"/>
    <x v="82"/>
    <n v="793"/>
    <x v="4"/>
    <s v="17"/>
  </r>
  <r>
    <x v="5"/>
    <x v="2"/>
    <x v="45"/>
    <n v="622"/>
    <x v="4"/>
    <s v="17"/>
  </r>
  <r>
    <x v="5"/>
    <x v="2"/>
    <x v="84"/>
    <n v="1260"/>
    <x v="4"/>
    <s v="17"/>
  </r>
  <r>
    <x v="5"/>
    <x v="2"/>
    <x v="85"/>
    <n v="1234"/>
    <x v="4"/>
    <s v="17"/>
  </r>
  <r>
    <x v="5"/>
    <x v="2"/>
    <x v="33"/>
    <n v="2297"/>
    <x v="3"/>
    <s v="01"/>
  </r>
  <r>
    <x v="5"/>
    <x v="2"/>
    <x v="35"/>
    <n v="1777"/>
    <x v="1"/>
    <s v="03"/>
  </r>
  <r>
    <x v="5"/>
    <x v="2"/>
    <x v="36"/>
    <n v="7816"/>
    <x v="2"/>
    <s v="13"/>
  </r>
  <r>
    <x v="5"/>
    <x v="2"/>
    <x v="37"/>
    <n v="1754"/>
    <x v="2"/>
    <s v="13"/>
  </r>
  <r>
    <x v="5"/>
    <x v="2"/>
    <x v="38"/>
    <n v="18781"/>
    <x v="2"/>
    <s v="13"/>
  </r>
  <r>
    <x v="5"/>
    <x v="2"/>
    <x v="39"/>
    <n v="9484"/>
    <x v="2"/>
    <s v="13"/>
  </r>
  <r>
    <x v="5"/>
    <x v="2"/>
    <x v="40"/>
    <n v="8374"/>
    <x v="2"/>
    <s v="13"/>
  </r>
  <r>
    <x v="5"/>
    <x v="2"/>
    <x v="41"/>
    <n v="13682"/>
    <x v="2"/>
    <s v="13"/>
  </r>
  <r>
    <x v="5"/>
    <x v="2"/>
    <x v="43"/>
    <n v="12825"/>
    <x v="2"/>
    <s v="13"/>
  </r>
  <r>
    <x v="5"/>
    <x v="2"/>
    <x v="46"/>
    <n v="1382"/>
    <x v="5"/>
    <s v="18"/>
  </r>
  <r>
    <x v="5"/>
    <x v="2"/>
    <x v="47"/>
    <n v="645"/>
    <x v="5"/>
    <s v="18"/>
  </r>
  <r>
    <x v="5"/>
    <x v="2"/>
    <x v="53"/>
    <n v="532"/>
    <x v="6"/>
    <s v="04"/>
  </r>
  <r>
    <x v="5"/>
    <x v="2"/>
    <x v="54"/>
    <n v="392"/>
    <x v="6"/>
    <s v="04"/>
  </r>
  <r>
    <x v="5"/>
    <x v="2"/>
    <x v="55"/>
    <n v="797"/>
    <x v="6"/>
    <s v="04"/>
  </r>
  <r>
    <x v="5"/>
    <x v="2"/>
    <x v="57"/>
    <n v="647"/>
    <x v="7"/>
    <s v="09"/>
  </r>
  <r>
    <x v="5"/>
    <x v="2"/>
    <x v="58"/>
    <n v="1546"/>
    <x v="4"/>
    <s v="17"/>
  </r>
  <r>
    <x v="5"/>
    <x v="2"/>
    <x v="59"/>
    <n v="264"/>
    <x v="4"/>
    <s v="17"/>
  </r>
  <r>
    <x v="5"/>
    <x v="2"/>
    <x v="83"/>
    <n v="452"/>
    <x v="4"/>
    <s v="17"/>
  </r>
  <r>
    <x v="5"/>
    <x v="2"/>
    <x v="60"/>
    <n v="2177"/>
    <x v="4"/>
    <s v="17"/>
  </r>
  <r>
    <x v="5"/>
    <x v="2"/>
    <x v="61"/>
    <n v="825"/>
    <x v="4"/>
    <s v="17"/>
  </r>
  <r>
    <x v="5"/>
    <x v="2"/>
    <x v="62"/>
    <n v="421"/>
    <x v="4"/>
    <s v="17"/>
  </r>
  <r>
    <x v="5"/>
    <x v="2"/>
    <x v="63"/>
    <n v="7906"/>
    <x v="4"/>
    <s v="17"/>
  </r>
  <r>
    <x v="5"/>
    <x v="2"/>
    <x v="64"/>
    <n v="616"/>
    <x v="5"/>
    <s v="18"/>
  </r>
  <r>
    <x v="5"/>
    <x v="2"/>
    <x v="65"/>
    <n v="3240"/>
    <x v="5"/>
    <s v="18"/>
  </r>
  <r>
    <x v="5"/>
    <x v="2"/>
    <x v="66"/>
    <n v="1317"/>
    <x v="5"/>
    <s v="18"/>
  </r>
  <r>
    <x v="5"/>
    <x v="2"/>
    <x v="67"/>
    <n v="261"/>
    <x v="5"/>
    <s v="18"/>
  </r>
  <r>
    <x v="5"/>
    <x v="2"/>
    <x v="68"/>
    <n v="827"/>
    <x v="5"/>
    <s v="18"/>
  </r>
  <r>
    <x v="5"/>
    <x v="2"/>
    <x v="69"/>
    <n v="674"/>
    <x v="5"/>
    <s v="18"/>
  </r>
  <r>
    <x v="5"/>
    <x v="2"/>
    <x v="70"/>
    <n v="436"/>
    <x v="5"/>
    <s v="18"/>
  </r>
  <r>
    <x v="5"/>
    <x v="2"/>
    <x v="71"/>
    <n v="796"/>
    <x v="5"/>
    <s v="18"/>
  </r>
  <r>
    <x v="5"/>
    <x v="2"/>
    <x v="72"/>
    <n v="391"/>
    <x v="6"/>
    <s v="04"/>
  </r>
  <r>
    <x v="5"/>
    <x v="2"/>
    <x v="73"/>
    <n v="5054"/>
    <x v="6"/>
    <s v="04"/>
  </r>
  <r>
    <x v="5"/>
    <x v="2"/>
    <x v="74"/>
    <n v="1662"/>
    <x v="6"/>
    <s v="04"/>
  </r>
  <r>
    <x v="5"/>
    <x v="2"/>
    <x v="75"/>
    <n v="897"/>
    <x v="6"/>
    <s v="04"/>
  </r>
  <r>
    <x v="5"/>
    <x v="2"/>
    <x v="76"/>
    <n v="3091"/>
    <x v="6"/>
    <s v="04"/>
  </r>
  <r>
    <x v="5"/>
    <x v="2"/>
    <x v="77"/>
    <n v="835"/>
    <x v="6"/>
    <s v="04"/>
  </r>
  <r>
    <x v="5"/>
    <x v="2"/>
    <x v="56"/>
    <n v="741"/>
    <x v="6"/>
    <s v="04"/>
  </r>
  <r>
    <x v="5"/>
    <x v="2"/>
    <x v="78"/>
    <n v="381"/>
    <x v="6"/>
    <s v="04"/>
  </r>
  <r>
    <x v="5"/>
    <x v="2"/>
    <x v="79"/>
    <n v="571"/>
    <x v="6"/>
    <s v="04"/>
  </r>
  <r>
    <x v="5"/>
    <x v="2"/>
    <x v="0"/>
    <n v="3768"/>
    <x v="0"/>
    <s v="16"/>
  </r>
  <r>
    <x v="5"/>
    <x v="2"/>
    <x v="1"/>
    <n v="1809"/>
    <x v="0"/>
    <s v="16"/>
  </r>
  <r>
    <x v="5"/>
    <x v="2"/>
    <x v="2"/>
    <n v="743"/>
    <x v="0"/>
    <s v="16"/>
  </r>
  <r>
    <x v="5"/>
    <x v="2"/>
    <x v="3"/>
    <n v="2289"/>
    <x v="0"/>
    <s v="16"/>
  </r>
  <r>
    <x v="5"/>
    <x v="2"/>
    <x v="4"/>
    <n v="1019"/>
    <x v="0"/>
    <s v="16"/>
  </r>
  <r>
    <x v="5"/>
    <x v="2"/>
    <x v="5"/>
    <n v="1184"/>
    <x v="0"/>
    <s v="16"/>
  </r>
  <r>
    <x v="5"/>
    <x v="2"/>
    <x v="6"/>
    <n v="6255"/>
    <x v="0"/>
    <s v="16"/>
  </r>
  <r>
    <x v="5"/>
    <x v="2"/>
    <x v="7"/>
    <n v="3010"/>
    <x v="0"/>
    <s v="16"/>
  </r>
  <r>
    <x v="5"/>
    <x v="2"/>
    <x v="8"/>
    <n v="17142"/>
    <x v="0"/>
    <s v="16"/>
  </r>
  <r>
    <x v="5"/>
    <x v="2"/>
    <x v="9"/>
    <n v="2725"/>
    <x v="0"/>
    <s v="16"/>
  </r>
  <r>
    <x v="5"/>
    <x v="2"/>
    <x v="10"/>
    <n v="2385"/>
    <x v="1"/>
    <s v="03"/>
  </r>
  <r>
    <x v="5"/>
    <x v="2"/>
    <x v="11"/>
    <n v="28467"/>
    <x v="1"/>
    <s v="03"/>
  </r>
  <r>
    <x v="5"/>
    <x v="2"/>
    <x v="12"/>
    <n v="41615"/>
    <x v="1"/>
    <s v="03"/>
  </r>
  <r>
    <x v="5"/>
    <x v="2"/>
    <x v="13"/>
    <n v="6132"/>
    <x v="1"/>
    <s v="03"/>
  </r>
  <r>
    <x v="5"/>
    <x v="2"/>
    <x v="14"/>
    <n v="809"/>
    <x v="1"/>
    <s v="03"/>
  </r>
  <r>
    <x v="5"/>
    <x v="2"/>
    <x v="15"/>
    <n v="6517"/>
    <x v="1"/>
    <s v="03"/>
  </r>
  <r>
    <x v="5"/>
    <x v="2"/>
    <x v="34"/>
    <n v="1914"/>
    <x v="1"/>
    <s v="03"/>
  </r>
  <r>
    <x v="5"/>
    <x v="2"/>
    <x v="16"/>
    <n v="8959"/>
    <x v="1"/>
    <s v="03"/>
  </r>
  <r>
    <x v="5"/>
    <x v="2"/>
    <x v="17"/>
    <n v="43474"/>
    <x v="1"/>
    <s v="03"/>
  </r>
  <r>
    <x v="5"/>
    <x v="2"/>
    <x v="18"/>
    <n v="3201"/>
    <x v="1"/>
    <s v="03"/>
  </r>
  <r>
    <x v="5"/>
    <x v="2"/>
    <x v="19"/>
    <n v="1244"/>
    <x v="1"/>
    <s v="03"/>
  </r>
  <r>
    <x v="5"/>
    <x v="2"/>
    <x v="20"/>
    <n v="35508"/>
    <x v="1"/>
    <s v="03"/>
  </r>
  <r>
    <x v="5"/>
    <x v="2"/>
    <x v="21"/>
    <n v="5896"/>
    <x v="1"/>
    <s v="03"/>
  </r>
  <r>
    <x v="5"/>
    <x v="2"/>
    <x v="44"/>
    <n v="551"/>
    <x v="4"/>
    <s v="17"/>
  </r>
  <r>
    <x v="5"/>
    <x v="2"/>
    <x v="86"/>
    <n v="15123"/>
    <x v="8"/>
    <s v="08"/>
  </r>
  <r>
    <x v="5"/>
    <x v="2"/>
    <x v="87"/>
    <n v="304"/>
    <x v="8"/>
    <s v="08"/>
  </r>
  <r>
    <x v="5"/>
    <x v="2"/>
    <x v="88"/>
    <n v="640"/>
    <x v="8"/>
    <s v="08"/>
  </r>
  <r>
    <x v="5"/>
    <x v="2"/>
    <x v="89"/>
    <n v="797"/>
    <x v="8"/>
    <s v="08"/>
  </r>
  <r>
    <x v="5"/>
    <x v="2"/>
    <x v="90"/>
    <n v="14693"/>
    <x v="8"/>
    <s v="08"/>
  </r>
  <r>
    <x v="5"/>
    <x v="2"/>
    <x v="91"/>
    <n v="5433"/>
    <x v="8"/>
    <s v="08"/>
  </r>
  <r>
    <x v="5"/>
    <x v="2"/>
    <x v="92"/>
    <n v="6119"/>
    <x v="8"/>
    <s v="08"/>
  </r>
  <r>
    <x v="5"/>
    <x v="2"/>
    <x v="93"/>
    <n v="18562"/>
    <x v="8"/>
    <s v="08"/>
  </r>
  <r>
    <x v="5"/>
    <x v="2"/>
    <x v="94"/>
    <n v="616"/>
    <x v="8"/>
    <s v="08"/>
  </r>
  <r>
    <x v="5"/>
    <x v="2"/>
    <x v="95"/>
    <n v="4904"/>
    <x v="8"/>
    <s v="08"/>
  </r>
  <r>
    <x v="5"/>
    <x v="2"/>
    <x v="96"/>
    <n v="11559"/>
    <x v="8"/>
    <s v="08"/>
  </r>
  <r>
    <x v="5"/>
    <x v="2"/>
    <x v="97"/>
    <n v="1188"/>
    <x v="8"/>
    <s v="08"/>
  </r>
  <r>
    <x v="5"/>
    <x v="2"/>
    <x v="98"/>
    <n v="4490"/>
    <x v="8"/>
    <s v="08"/>
  </r>
  <r>
    <x v="5"/>
    <x v="2"/>
    <x v="99"/>
    <n v="3976"/>
    <x v="8"/>
    <s v="08"/>
  </r>
  <r>
    <x v="5"/>
    <x v="2"/>
    <x v="100"/>
    <n v="1094"/>
    <x v="8"/>
    <s v="08"/>
  </r>
  <r>
    <x v="5"/>
    <x v="2"/>
    <x v="101"/>
    <n v="3313"/>
    <x v="8"/>
    <s v="08"/>
  </r>
  <r>
    <x v="5"/>
    <x v="2"/>
    <x v="105"/>
    <n v="11574"/>
    <x v="10"/>
    <s v="10"/>
  </r>
  <r>
    <x v="5"/>
    <x v="2"/>
    <x v="106"/>
    <n v="1682"/>
    <x v="10"/>
    <s v="10"/>
  </r>
  <r>
    <x v="5"/>
    <x v="2"/>
    <x v="107"/>
    <n v="8735"/>
    <x v="10"/>
    <s v="10"/>
  </r>
  <r>
    <x v="5"/>
    <x v="2"/>
    <x v="108"/>
    <n v="2109"/>
    <x v="10"/>
    <s v="10"/>
  </r>
  <r>
    <x v="5"/>
    <x v="2"/>
    <x v="109"/>
    <n v="2454"/>
    <x v="10"/>
    <s v="10"/>
  </r>
  <r>
    <x v="5"/>
    <x v="2"/>
    <x v="110"/>
    <n v="3869"/>
    <x v="10"/>
    <s v="10"/>
  </r>
  <r>
    <x v="5"/>
    <x v="2"/>
    <x v="111"/>
    <n v="8789"/>
    <x v="11"/>
    <s v="11"/>
  </r>
  <r>
    <x v="5"/>
    <x v="2"/>
    <x v="112"/>
    <n v="2194"/>
    <x v="11"/>
    <s v="11"/>
  </r>
  <r>
    <x v="5"/>
    <x v="2"/>
    <x v="113"/>
    <n v="1650"/>
    <x v="11"/>
    <s v="11"/>
  </r>
  <r>
    <x v="5"/>
    <x v="2"/>
    <x v="114"/>
    <n v="3297"/>
    <x v="11"/>
    <s v="11"/>
  </r>
  <r>
    <x v="5"/>
    <x v="2"/>
    <x v="115"/>
    <n v="1284"/>
    <x v="11"/>
    <s v="11"/>
  </r>
  <r>
    <x v="5"/>
    <x v="2"/>
    <x v="116"/>
    <n v="15232"/>
    <x v="11"/>
    <s v="11"/>
  </r>
  <r>
    <x v="5"/>
    <x v="2"/>
    <x v="127"/>
    <n v="11832"/>
    <x v="3"/>
    <s v="01"/>
  </r>
  <r>
    <x v="5"/>
    <x v="2"/>
    <x v="128"/>
    <n v="5865"/>
    <x v="3"/>
    <s v="01"/>
  </r>
  <r>
    <x v="5"/>
    <x v="2"/>
    <x v="129"/>
    <n v="5237"/>
    <x v="3"/>
    <s v="01"/>
  </r>
  <r>
    <x v="5"/>
    <x v="2"/>
    <x v="130"/>
    <n v="22902"/>
    <x v="3"/>
    <s v="01"/>
  </r>
  <r>
    <x v="5"/>
    <x v="2"/>
    <x v="131"/>
    <n v="5039"/>
    <x v="3"/>
    <s v="01"/>
  </r>
  <r>
    <x v="5"/>
    <x v="2"/>
    <x v="132"/>
    <n v="6010"/>
    <x v="3"/>
    <s v="01"/>
  </r>
  <r>
    <x v="5"/>
    <x v="2"/>
    <x v="134"/>
    <n v="1269"/>
    <x v="3"/>
    <s v="01"/>
  </r>
  <r>
    <x v="5"/>
    <x v="2"/>
    <x v="135"/>
    <n v="5216"/>
    <x v="3"/>
    <s v="01"/>
  </r>
  <r>
    <x v="5"/>
    <x v="2"/>
    <x v="136"/>
    <n v="12336"/>
    <x v="3"/>
    <s v="01"/>
  </r>
  <r>
    <x v="5"/>
    <x v="2"/>
    <x v="137"/>
    <n v="1899"/>
    <x v="3"/>
    <s v="01"/>
  </r>
  <r>
    <x v="5"/>
    <x v="2"/>
    <x v="138"/>
    <n v="3709"/>
    <x v="3"/>
    <s v="01"/>
  </r>
  <r>
    <x v="5"/>
    <x v="2"/>
    <x v="133"/>
    <n v="3976"/>
    <x v="3"/>
    <s v="01"/>
  </r>
  <r>
    <x v="5"/>
    <x v="2"/>
    <x v="152"/>
    <n v="1822"/>
    <x v="13"/>
    <s v="06"/>
  </r>
  <r>
    <x v="5"/>
    <x v="2"/>
    <x v="139"/>
    <n v="6341"/>
    <x v="13"/>
    <s v="06"/>
  </r>
  <r>
    <x v="5"/>
    <x v="2"/>
    <x v="140"/>
    <n v="27594"/>
    <x v="13"/>
    <s v="06"/>
  </r>
  <r>
    <x v="5"/>
    <x v="2"/>
    <x v="141"/>
    <n v="1830"/>
    <x v="13"/>
    <s v="06"/>
  </r>
  <r>
    <x v="5"/>
    <x v="2"/>
    <x v="142"/>
    <n v="11878"/>
    <x v="13"/>
    <s v="06"/>
  </r>
  <r>
    <x v="5"/>
    <x v="2"/>
    <x v="153"/>
    <n v="534"/>
    <x v="13"/>
    <s v="06"/>
  </r>
  <r>
    <x v="5"/>
    <x v="2"/>
    <x v="154"/>
    <n v="2258"/>
    <x v="13"/>
    <s v="06"/>
  </r>
  <r>
    <x v="5"/>
    <x v="2"/>
    <x v="143"/>
    <n v="1613"/>
    <x v="13"/>
    <s v="06"/>
  </r>
  <r>
    <x v="5"/>
    <x v="2"/>
    <x v="155"/>
    <n v="949"/>
    <x v="13"/>
    <s v="06"/>
  </r>
  <r>
    <x v="5"/>
    <x v="2"/>
    <x v="144"/>
    <n v="2436"/>
    <x v="13"/>
    <s v="06"/>
  </r>
  <r>
    <x v="5"/>
    <x v="2"/>
    <x v="156"/>
    <n v="3886"/>
    <x v="13"/>
    <s v="06"/>
  </r>
  <r>
    <x v="5"/>
    <x v="2"/>
    <x v="157"/>
    <n v="520"/>
    <x v="13"/>
    <s v="06"/>
  </r>
  <r>
    <x v="5"/>
    <x v="2"/>
    <x v="145"/>
    <n v="1521"/>
    <x v="13"/>
    <s v="06"/>
  </r>
  <r>
    <x v="5"/>
    <x v="2"/>
    <x v="158"/>
    <n v="1092"/>
    <x v="13"/>
    <s v="06"/>
  </r>
  <r>
    <x v="5"/>
    <x v="2"/>
    <x v="146"/>
    <n v="1848"/>
    <x v="13"/>
    <s v="06"/>
  </r>
  <r>
    <x v="5"/>
    <x v="2"/>
    <x v="159"/>
    <n v="2503"/>
    <x v="13"/>
    <s v="06"/>
  </r>
  <r>
    <x v="5"/>
    <x v="2"/>
    <x v="160"/>
    <n v="1199"/>
    <x v="13"/>
    <s v="06"/>
  </r>
  <r>
    <x v="5"/>
    <x v="2"/>
    <x v="170"/>
    <n v="1824"/>
    <x v="5"/>
    <s v="18"/>
  </r>
  <r>
    <x v="5"/>
    <x v="2"/>
    <x v="161"/>
    <n v="964"/>
    <x v="10"/>
    <s v="10"/>
  </r>
  <r>
    <x v="5"/>
    <x v="2"/>
    <x v="162"/>
    <n v="2175"/>
    <x v="10"/>
    <s v="10"/>
  </r>
  <r>
    <x v="5"/>
    <x v="2"/>
    <x v="147"/>
    <n v="4398"/>
    <x v="10"/>
    <s v="10"/>
  </r>
  <r>
    <x v="5"/>
    <x v="2"/>
    <x v="163"/>
    <n v="398"/>
    <x v="10"/>
    <s v="10"/>
  </r>
  <r>
    <x v="5"/>
    <x v="2"/>
    <x v="164"/>
    <n v="627"/>
    <x v="10"/>
    <s v="10"/>
  </r>
  <r>
    <x v="5"/>
    <x v="2"/>
    <x v="148"/>
    <n v="33061"/>
    <x v="10"/>
    <s v="10"/>
  </r>
  <r>
    <x v="5"/>
    <x v="2"/>
    <x v="149"/>
    <n v="9936"/>
    <x v="10"/>
    <s v="10"/>
  </r>
  <r>
    <x v="5"/>
    <x v="2"/>
    <x v="165"/>
    <n v="556"/>
    <x v="10"/>
    <s v="10"/>
  </r>
  <r>
    <x v="5"/>
    <x v="2"/>
    <x v="150"/>
    <n v="11133"/>
    <x v="10"/>
    <s v="10"/>
  </r>
  <r>
    <x v="5"/>
    <x v="2"/>
    <x v="151"/>
    <n v="4674"/>
    <x v="10"/>
    <s v="10"/>
  </r>
  <r>
    <x v="5"/>
    <x v="2"/>
    <x v="166"/>
    <n v="781"/>
    <x v="7"/>
    <s v="09"/>
  </r>
  <r>
    <x v="5"/>
    <x v="2"/>
    <x v="167"/>
    <n v="1416"/>
    <x v="5"/>
    <s v="18"/>
  </r>
  <r>
    <x v="5"/>
    <x v="2"/>
    <x v="168"/>
    <n v="1628"/>
    <x v="5"/>
    <s v="18"/>
  </r>
  <r>
    <x v="5"/>
    <x v="2"/>
    <x v="169"/>
    <n v="4466"/>
    <x v="5"/>
    <s v="18"/>
  </r>
  <r>
    <x v="5"/>
    <x v="2"/>
    <x v="171"/>
    <n v="2418"/>
    <x v="5"/>
    <s v="18"/>
  </r>
  <r>
    <x v="5"/>
    <x v="2"/>
    <x v="172"/>
    <n v="2969"/>
    <x v="5"/>
    <s v="18"/>
  </r>
  <r>
    <x v="5"/>
    <x v="2"/>
    <x v="173"/>
    <n v="869"/>
    <x v="5"/>
    <s v="18"/>
  </r>
  <r>
    <x v="5"/>
    <x v="2"/>
    <x v="174"/>
    <n v="1311"/>
    <x v="5"/>
    <s v="18"/>
  </r>
  <r>
    <x v="5"/>
    <x v="2"/>
    <x v="175"/>
    <n v="2105"/>
    <x v="5"/>
    <s v="18"/>
  </r>
  <r>
    <x v="5"/>
    <x v="2"/>
    <x v="176"/>
    <n v="1179"/>
    <x v="5"/>
    <s v="18"/>
  </r>
  <r>
    <x v="5"/>
    <x v="2"/>
    <x v="177"/>
    <n v="4552"/>
    <x v="5"/>
    <s v="18"/>
  </r>
  <r>
    <x v="5"/>
    <x v="2"/>
    <x v="178"/>
    <n v="440"/>
    <x v="5"/>
    <s v="18"/>
  </r>
  <r>
    <x v="5"/>
    <x v="2"/>
    <x v="179"/>
    <n v="19826"/>
    <x v="5"/>
    <s v="18"/>
  </r>
  <r>
    <x v="5"/>
    <x v="2"/>
    <x v="180"/>
    <n v="1613"/>
    <x v="5"/>
    <s v="18"/>
  </r>
  <r>
    <x v="5"/>
    <x v="2"/>
    <x v="198"/>
    <n v="9535"/>
    <x v="9"/>
    <s v="05"/>
  </r>
  <r>
    <x v="5"/>
    <x v="2"/>
    <x v="199"/>
    <n v="1063"/>
    <x v="9"/>
    <s v="05"/>
  </r>
  <r>
    <x v="5"/>
    <x v="2"/>
    <x v="181"/>
    <n v="610"/>
    <x v="9"/>
    <s v="05"/>
  </r>
  <r>
    <x v="5"/>
    <x v="2"/>
    <x v="200"/>
    <n v="399"/>
    <x v="9"/>
    <s v="05"/>
  </r>
  <r>
    <x v="5"/>
    <x v="2"/>
    <x v="182"/>
    <n v="934"/>
    <x v="9"/>
    <s v="05"/>
  </r>
  <r>
    <x v="5"/>
    <x v="2"/>
    <x v="201"/>
    <n v="689"/>
    <x v="9"/>
    <s v="05"/>
  </r>
  <r>
    <x v="5"/>
    <x v="2"/>
    <x v="183"/>
    <n v="1941"/>
    <x v="9"/>
    <s v="05"/>
  </r>
  <r>
    <x v="5"/>
    <x v="2"/>
    <x v="184"/>
    <n v="540"/>
    <x v="9"/>
    <s v="05"/>
  </r>
  <r>
    <x v="5"/>
    <x v="2"/>
    <x v="117"/>
    <n v="5547"/>
    <x v="12"/>
    <s v="14"/>
  </r>
  <r>
    <x v="5"/>
    <x v="2"/>
    <x v="118"/>
    <n v="3726"/>
    <x v="12"/>
    <s v="14"/>
  </r>
  <r>
    <x v="5"/>
    <x v="2"/>
    <x v="119"/>
    <n v="865"/>
    <x v="12"/>
    <s v="14"/>
  </r>
  <r>
    <x v="5"/>
    <x v="2"/>
    <x v="120"/>
    <n v="2773"/>
    <x v="12"/>
    <s v="14"/>
  </r>
  <r>
    <x v="5"/>
    <x v="2"/>
    <x v="121"/>
    <n v="1334"/>
    <x v="12"/>
    <s v="14"/>
  </r>
  <r>
    <x v="5"/>
    <x v="2"/>
    <x v="185"/>
    <n v="874"/>
    <x v="12"/>
    <s v="14"/>
  </r>
  <r>
    <x v="5"/>
    <x v="2"/>
    <x v="122"/>
    <n v="361"/>
    <x v="12"/>
    <s v="14"/>
  </r>
  <r>
    <x v="5"/>
    <x v="2"/>
    <x v="123"/>
    <n v="4787"/>
    <x v="12"/>
    <s v="14"/>
  </r>
  <r>
    <x v="5"/>
    <x v="2"/>
    <x v="124"/>
    <n v="6588"/>
    <x v="12"/>
    <s v="14"/>
  </r>
  <r>
    <x v="5"/>
    <x v="2"/>
    <x v="125"/>
    <n v="484"/>
    <x v="12"/>
    <s v="14"/>
  </r>
  <r>
    <x v="5"/>
    <x v="2"/>
    <x v="126"/>
    <n v="10557"/>
    <x v="12"/>
    <s v="14"/>
  </r>
  <r>
    <x v="5"/>
    <x v="2"/>
    <x v="102"/>
    <n v="1144"/>
    <x v="9"/>
    <s v="05"/>
  </r>
  <r>
    <x v="5"/>
    <x v="2"/>
    <x v="103"/>
    <n v="8029"/>
    <x v="9"/>
    <s v="05"/>
  </r>
  <r>
    <x v="5"/>
    <x v="2"/>
    <x v="104"/>
    <n v="4353"/>
    <x v="9"/>
    <s v="05"/>
  </r>
  <r>
    <x v="5"/>
    <x v="2"/>
    <x v="189"/>
    <n v="711"/>
    <x v="7"/>
    <s v="09"/>
  </r>
  <r>
    <x v="5"/>
    <x v="2"/>
    <x v="190"/>
    <n v="885"/>
    <x v="7"/>
    <s v="09"/>
  </r>
  <r>
    <x v="5"/>
    <x v="2"/>
    <x v="191"/>
    <n v="565"/>
    <x v="7"/>
    <s v="09"/>
  </r>
  <r>
    <x v="5"/>
    <x v="2"/>
    <x v="186"/>
    <n v="517"/>
    <x v="7"/>
    <s v="09"/>
  </r>
  <r>
    <x v="5"/>
    <x v="2"/>
    <x v="187"/>
    <n v="1496"/>
    <x v="7"/>
    <s v="09"/>
  </r>
  <r>
    <x v="5"/>
    <x v="2"/>
    <x v="192"/>
    <n v="7796"/>
    <x v="7"/>
    <s v="09"/>
  </r>
  <r>
    <x v="5"/>
    <x v="2"/>
    <x v="193"/>
    <n v="362"/>
    <x v="7"/>
    <s v="09"/>
  </r>
  <r>
    <x v="5"/>
    <x v="2"/>
    <x v="194"/>
    <n v="457"/>
    <x v="7"/>
    <s v="09"/>
  </r>
  <r>
    <x v="5"/>
    <x v="2"/>
    <x v="195"/>
    <n v="999"/>
    <x v="7"/>
    <s v="09"/>
  </r>
  <r>
    <x v="5"/>
    <x v="2"/>
    <x v="196"/>
    <n v="1448"/>
    <x v="7"/>
    <s v="09"/>
  </r>
  <r>
    <x v="5"/>
    <x v="2"/>
    <x v="188"/>
    <n v="3746"/>
    <x v="7"/>
    <s v="09"/>
  </r>
  <r>
    <x v="5"/>
    <x v="2"/>
    <x v="197"/>
    <n v="1447"/>
    <x v="7"/>
    <s v="09"/>
  </r>
  <r>
    <x v="5"/>
    <x v="2"/>
    <x v="202"/>
    <n v="31828"/>
    <x v="11"/>
    <s v="11"/>
  </r>
  <r>
    <x v="5"/>
    <x v="2"/>
    <x v="203"/>
    <n v="274368"/>
    <x v="11"/>
    <s v="11"/>
  </r>
  <r>
    <x v="5"/>
    <x v="2"/>
    <x v="204"/>
    <n v="37188"/>
    <x v="11"/>
    <s v="11"/>
  </r>
  <r>
    <x v="5"/>
    <x v="2"/>
    <x v="205"/>
    <n v="13839"/>
    <x v="11"/>
    <s v="11"/>
  </r>
  <r>
    <x v="5"/>
    <x v="2"/>
    <x v="206"/>
    <n v="66771"/>
    <x v="11"/>
    <s v="11"/>
  </r>
  <r>
    <x v="5"/>
    <x v="2"/>
    <x v="207"/>
    <n v="46825"/>
    <x v="11"/>
    <s v="11"/>
  </r>
  <r>
    <x v="5"/>
    <x v="2"/>
    <x v="208"/>
    <n v="23135"/>
    <x v="11"/>
    <s v="11"/>
  </r>
  <r>
    <x v="5"/>
    <x v="2"/>
    <x v="209"/>
    <n v="28539"/>
    <x v="11"/>
    <s v="11"/>
  </r>
  <r>
    <x v="5"/>
    <x v="2"/>
    <x v="210"/>
    <n v="13289"/>
    <x v="11"/>
    <s v="11"/>
  </r>
  <r>
    <x v="5"/>
    <x v="2"/>
    <x v="211"/>
    <n v="3524"/>
    <x v="14"/>
    <s v="15"/>
  </r>
  <r>
    <x v="5"/>
    <x v="2"/>
    <x v="212"/>
    <n v="17303"/>
    <x v="14"/>
    <s v="15"/>
  </r>
  <r>
    <x v="5"/>
    <x v="2"/>
    <x v="213"/>
    <n v="7759"/>
    <x v="14"/>
    <s v="15"/>
  </r>
  <r>
    <x v="5"/>
    <x v="2"/>
    <x v="214"/>
    <n v="4655"/>
    <x v="14"/>
    <s v="15"/>
  </r>
  <r>
    <x v="5"/>
    <x v="2"/>
    <x v="215"/>
    <n v="7917"/>
    <x v="14"/>
    <s v="15"/>
  </r>
  <r>
    <x v="5"/>
    <x v="2"/>
    <x v="216"/>
    <n v="15804"/>
    <x v="14"/>
    <s v="15"/>
  </r>
  <r>
    <x v="5"/>
    <x v="2"/>
    <x v="217"/>
    <n v="14338"/>
    <x v="14"/>
    <s v="15"/>
  </r>
  <r>
    <x v="5"/>
    <x v="2"/>
    <x v="218"/>
    <n v="4240"/>
    <x v="14"/>
    <s v="15"/>
  </r>
  <r>
    <x v="5"/>
    <x v="2"/>
    <x v="219"/>
    <n v="17529"/>
    <x v="14"/>
    <s v="15"/>
  </r>
  <r>
    <x v="5"/>
    <x v="2"/>
    <x v="220"/>
    <n v="5016"/>
    <x v="15"/>
    <s v="02"/>
  </r>
  <r>
    <x v="5"/>
    <x v="2"/>
    <x v="221"/>
    <n v="1700"/>
    <x v="14"/>
    <s v="15"/>
  </r>
  <r>
    <x v="5"/>
    <x v="2"/>
    <x v="222"/>
    <n v="1718"/>
    <x v="14"/>
    <s v="15"/>
  </r>
  <r>
    <x v="5"/>
    <x v="2"/>
    <x v="223"/>
    <n v="4160"/>
    <x v="14"/>
    <s v="15"/>
  </r>
  <r>
    <x v="5"/>
    <x v="2"/>
    <x v="224"/>
    <n v="5307"/>
    <x v="14"/>
    <s v="15"/>
  </r>
  <r>
    <x v="5"/>
    <x v="2"/>
    <x v="254"/>
    <n v="1714"/>
    <x v="15"/>
    <s v="02"/>
  </r>
  <r>
    <x v="5"/>
    <x v="2"/>
    <x v="255"/>
    <n v="793"/>
    <x v="15"/>
    <s v="02"/>
  </r>
  <r>
    <x v="5"/>
    <x v="2"/>
    <x v="256"/>
    <n v="253"/>
    <x v="15"/>
    <s v="02"/>
  </r>
  <r>
    <x v="5"/>
    <x v="2"/>
    <x v="257"/>
    <n v="220"/>
    <x v="15"/>
    <s v="02"/>
  </r>
  <r>
    <x v="5"/>
    <x v="2"/>
    <x v="258"/>
    <n v="6237"/>
    <x v="15"/>
    <s v="02"/>
  </r>
  <r>
    <x v="5"/>
    <x v="2"/>
    <x v="259"/>
    <n v="2665"/>
    <x v="15"/>
    <s v="02"/>
  </r>
  <r>
    <x v="5"/>
    <x v="2"/>
    <x v="260"/>
    <n v="371"/>
    <x v="15"/>
    <s v="02"/>
  </r>
  <r>
    <x v="5"/>
    <x v="2"/>
    <x v="261"/>
    <n v="1325"/>
    <x v="15"/>
    <s v="02"/>
  </r>
  <r>
    <x v="5"/>
    <x v="2"/>
    <x v="262"/>
    <n v="770"/>
    <x v="15"/>
    <s v="02"/>
  </r>
  <r>
    <x v="5"/>
    <x v="2"/>
    <x v="263"/>
    <n v="1707"/>
    <x v="15"/>
    <s v="02"/>
  </r>
  <r>
    <x v="5"/>
    <x v="2"/>
    <x v="264"/>
    <n v="749"/>
    <x v="15"/>
    <s v="02"/>
  </r>
  <r>
    <x v="5"/>
    <x v="2"/>
    <x v="265"/>
    <n v="1527"/>
    <x v="15"/>
    <s v="02"/>
  </r>
  <r>
    <x v="5"/>
    <x v="2"/>
    <x v="266"/>
    <n v="610"/>
    <x v="15"/>
    <s v="02"/>
  </r>
  <r>
    <x v="5"/>
    <x v="2"/>
    <x v="267"/>
    <n v="5164"/>
    <x v="11"/>
    <s v="11"/>
  </r>
  <r>
    <x v="5"/>
    <x v="2"/>
    <x v="268"/>
    <n v="2716"/>
    <x v="12"/>
    <s v="14"/>
  </r>
  <r>
    <x v="5"/>
    <x v="2"/>
    <x v="269"/>
    <n v="871"/>
    <x v="12"/>
    <s v="14"/>
  </r>
  <r>
    <x v="5"/>
    <x v="2"/>
    <x v="270"/>
    <n v="5738"/>
    <x v="12"/>
    <s v="14"/>
  </r>
  <r>
    <x v="5"/>
    <x v="2"/>
    <x v="271"/>
    <n v="2719"/>
    <x v="12"/>
    <s v="14"/>
  </r>
  <r>
    <x v="5"/>
    <x v="2"/>
    <x v="272"/>
    <n v="1514"/>
    <x v="12"/>
    <s v="14"/>
  </r>
  <r>
    <x v="5"/>
    <x v="2"/>
    <x v="273"/>
    <n v="2734"/>
    <x v="12"/>
    <s v="14"/>
  </r>
  <r>
    <x v="5"/>
    <x v="2"/>
    <x v="274"/>
    <n v="832"/>
    <x v="12"/>
    <s v="14"/>
  </r>
  <r>
    <x v="5"/>
    <x v="2"/>
    <x v="275"/>
    <n v="4124"/>
    <x v="12"/>
    <s v="14"/>
  </r>
  <r>
    <x v="5"/>
    <x v="2"/>
    <x v="276"/>
    <n v="2753"/>
    <x v="12"/>
    <s v="14"/>
  </r>
  <r>
    <x v="5"/>
    <x v="2"/>
    <x v="277"/>
    <n v="10553"/>
    <x v="12"/>
    <s v="14"/>
  </r>
  <r>
    <x v="5"/>
    <x v="2"/>
    <x v="226"/>
    <n v="398"/>
    <x v="17"/>
    <s v="12"/>
  </r>
  <r>
    <x v="5"/>
    <x v="2"/>
    <x v="227"/>
    <n v="399"/>
    <x v="17"/>
    <s v="12"/>
  </r>
  <r>
    <x v="5"/>
    <x v="2"/>
    <x v="228"/>
    <n v="773"/>
    <x v="17"/>
    <s v="12"/>
  </r>
  <r>
    <x v="5"/>
    <x v="2"/>
    <x v="229"/>
    <n v="2083"/>
    <x v="17"/>
    <s v="12"/>
  </r>
  <r>
    <x v="5"/>
    <x v="2"/>
    <x v="230"/>
    <n v="437"/>
    <x v="17"/>
    <s v="12"/>
  </r>
  <r>
    <x v="5"/>
    <x v="2"/>
    <x v="231"/>
    <n v="425"/>
    <x v="17"/>
    <s v="12"/>
  </r>
  <r>
    <x v="5"/>
    <x v="2"/>
    <x v="232"/>
    <n v="2662"/>
    <x v="17"/>
    <s v="12"/>
  </r>
  <r>
    <x v="5"/>
    <x v="2"/>
    <x v="233"/>
    <n v="427"/>
    <x v="17"/>
    <s v="12"/>
  </r>
  <r>
    <x v="5"/>
    <x v="2"/>
    <x v="234"/>
    <n v="308"/>
    <x v="17"/>
    <s v="12"/>
  </r>
  <r>
    <x v="5"/>
    <x v="2"/>
    <x v="235"/>
    <n v="270"/>
    <x v="17"/>
    <s v="12"/>
  </r>
  <r>
    <x v="5"/>
    <x v="2"/>
    <x v="236"/>
    <n v="451"/>
    <x v="17"/>
    <s v="12"/>
  </r>
  <r>
    <x v="5"/>
    <x v="2"/>
    <x v="237"/>
    <n v="682"/>
    <x v="17"/>
    <s v="12"/>
  </r>
  <r>
    <x v="5"/>
    <x v="2"/>
    <x v="238"/>
    <n v="2175"/>
    <x v="17"/>
    <s v="12"/>
  </r>
  <r>
    <x v="5"/>
    <x v="2"/>
    <x v="239"/>
    <n v="3521"/>
    <x v="17"/>
    <s v="12"/>
  </r>
  <r>
    <x v="5"/>
    <x v="2"/>
    <x v="253"/>
    <n v="679"/>
    <x v="17"/>
    <s v="12"/>
  </r>
  <r>
    <x v="5"/>
    <x v="2"/>
    <x v="240"/>
    <n v="587"/>
    <x v="16"/>
    <s v="07"/>
  </r>
  <r>
    <x v="5"/>
    <x v="2"/>
    <x v="241"/>
    <n v="1015"/>
    <x v="16"/>
    <s v="07"/>
  </r>
  <r>
    <x v="5"/>
    <x v="2"/>
    <x v="242"/>
    <n v="994"/>
    <x v="16"/>
    <s v="07"/>
  </r>
  <r>
    <x v="5"/>
    <x v="2"/>
    <x v="243"/>
    <n v="2343"/>
    <x v="16"/>
    <s v="07"/>
  </r>
  <r>
    <x v="5"/>
    <x v="2"/>
    <x v="244"/>
    <n v="11870"/>
    <x v="16"/>
    <s v="07"/>
  </r>
  <r>
    <x v="5"/>
    <x v="2"/>
    <x v="245"/>
    <n v="2625"/>
    <x v="16"/>
    <s v="07"/>
  </r>
  <r>
    <x v="5"/>
    <x v="2"/>
    <x v="225"/>
    <n v="730"/>
    <x v="16"/>
    <s v="07"/>
  </r>
  <r>
    <x v="5"/>
    <x v="2"/>
    <x v="246"/>
    <n v="207"/>
    <x v="16"/>
    <s v="07"/>
  </r>
  <r>
    <x v="5"/>
    <x v="2"/>
    <x v="247"/>
    <n v="582"/>
    <x v="16"/>
    <s v="07"/>
  </r>
  <r>
    <x v="5"/>
    <x v="2"/>
    <x v="248"/>
    <n v="809"/>
    <x v="16"/>
    <s v="07"/>
  </r>
  <r>
    <x v="5"/>
    <x v="2"/>
    <x v="249"/>
    <n v="1413"/>
    <x v="16"/>
    <s v="07"/>
  </r>
  <r>
    <x v="5"/>
    <x v="2"/>
    <x v="250"/>
    <n v="2013"/>
    <x v="16"/>
    <s v="07"/>
  </r>
  <r>
    <x v="5"/>
    <x v="2"/>
    <x v="251"/>
    <n v="535"/>
    <x v="16"/>
    <s v="07"/>
  </r>
  <r>
    <x v="5"/>
    <x v="2"/>
    <x v="252"/>
    <n v="1487"/>
    <x v="16"/>
    <s v="07"/>
  </r>
  <r>
    <x v="6"/>
    <x v="2"/>
    <x v="48"/>
    <n v="3871"/>
    <x v="3"/>
    <s v="01"/>
  </r>
  <r>
    <x v="6"/>
    <x v="2"/>
    <x v="24"/>
    <n v="4173"/>
    <x v="3"/>
    <s v="01"/>
  </r>
  <r>
    <x v="6"/>
    <x v="2"/>
    <x v="49"/>
    <n v="27660"/>
    <x v="3"/>
    <s v="01"/>
  </r>
  <r>
    <x v="6"/>
    <x v="2"/>
    <x v="50"/>
    <n v="18210"/>
    <x v="3"/>
    <s v="01"/>
  </r>
  <r>
    <x v="6"/>
    <x v="2"/>
    <x v="51"/>
    <n v="10185"/>
    <x v="3"/>
    <s v="01"/>
  </r>
  <r>
    <x v="6"/>
    <x v="2"/>
    <x v="52"/>
    <n v="5994"/>
    <x v="3"/>
    <s v="01"/>
  </r>
  <r>
    <x v="6"/>
    <x v="2"/>
    <x v="25"/>
    <n v="16020"/>
    <x v="2"/>
    <s v="13"/>
  </r>
  <r>
    <x v="6"/>
    <x v="2"/>
    <x v="26"/>
    <n v="42717"/>
    <x v="2"/>
    <s v="13"/>
  </r>
  <r>
    <x v="6"/>
    <x v="2"/>
    <x v="27"/>
    <n v="41642"/>
    <x v="2"/>
    <s v="13"/>
  </r>
  <r>
    <x v="6"/>
    <x v="2"/>
    <x v="42"/>
    <n v="15090"/>
    <x v="2"/>
    <s v="13"/>
  </r>
  <r>
    <x v="6"/>
    <x v="2"/>
    <x v="28"/>
    <n v="86281"/>
    <x v="2"/>
    <s v="13"/>
  </r>
  <r>
    <x v="6"/>
    <x v="2"/>
    <x v="29"/>
    <n v="11079"/>
    <x v="2"/>
    <s v="13"/>
  </r>
  <r>
    <x v="6"/>
    <x v="2"/>
    <x v="22"/>
    <n v="14784"/>
    <x v="2"/>
    <s v="13"/>
  </r>
  <r>
    <x v="6"/>
    <x v="2"/>
    <x v="30"/>
    <n v="11757"/>
    <x v="2"/>
    <s v="13"/>
  </r>
  <r>
    <x v="6"/>
    <x v="2"/>
    <x v="31"/>
    <n v="18170"/>
    <x v="2"/>
    <s v="13"/>
  </r>
  <r>
    <x v="6"/>
    <x v="2"/>
    <x v="32"/>
    <n v="48892"/>
    <x v="2"/>
    <s v="13"/>
  </r>
  <r>
    <x v="6"/>
    <x v="2"/>
    <x v="23"/>
    <n v="11231"/>
    <x v="2"/>
    <s v="13"/>
  </r>
  <r>
    <x v="6"/>
    <x v="2"/>
    <x v="80"/>
    <n v="702"/>
    <x v="4"/>
    <s v="17"/>
  </r>
  <r>
    <x v="6"/>
    <x v="2"/>
    <x v="81"/>
    <n v="5050"/>
    <x v="4"/>
    <s v="17"/>
  </r>
  <r>
    <x v="6"/>
    <x v="2"/>
    <x v="82"/>
    <n v="839"/>
    <x v="4"/>
    <s v="17"/>
  </r>
  <r>
    <x v="6"/>
    <x v="2"/>
    <x v="45"/>
    <n v="741"/>
    <x v="4"/>
    <s v="17"/>
  </r>
  <r>
    <x v="6"/>
    <x v="2"/>
    <x v="84"/>
    <n v="1299"/>
    <x v="4"/>
    <s v="17"/>
  </r>
  <r>
    <x v="6"/>
    <x v="2"/>
    <x v="85"/>
    <n v="1298"/>
    <x v="4"/>
    <s v="17"/>
  </r>
  <r>
    <x v="6"/>
    <x v="2"/>
    <x v="33"/>
    <n v="2260"/>
    <x v="3"/>
    <s v="01"/>
  </r>
  <r>
    <x v="6"/>
    <x v="2"/>
    <x v="35"/>
    <n v="1961"/>
    <x v="1"/>
    <s v="03"/>
  </r>
  <r>
    <x v="6"/>
    <x v="2"/>
    <x v="36"/>
    <n v="7854"/>
    <x v="2"/>
    <s v="13"/>
  </r>
  <r>
    <x v="6"/>
    <x v="2"/>
    <x v="37"/>
    <n v="1856"/>
    <x v="2"/>
    <s v="13"/>
  </r>
  <r>
    <x v="6"/>
    <x v="2"/>
    <x v="38"/>
    <n v="18990"/>
    <x v="2"/>
    <s v="13"/>
  </r>
  <r>
    <x v="6"/>
    <x v="2"/>
    <x v="39"/>
    <n v="9991"/>
    <x v="2"/>
    <s v="13"/>
  </r>
  <r>
    <x v="6"/>
    <x v="2"/>
    <x v="40"/>
    <n v="8429"/>
    <x v="2"/>
    <s v="13"/>
  </r>
  <r>
    <x v="6"/>
    <x v="2"/>
    <x v="41"/>
    <n v="13848"/>
    <x v="2"/>
    <s v="13"/>
  </r>
  <r>
    <x v="6"/>
    <x v="2"/>
    <x v="43"/>
    <n v="13336"/>
    <x v="2"/>
    <s v="13"/>
  </r>
  <r>
    <x v="6"/>
    <x v="2"/>
    <x v="46"/>
    <n v="1724"/>
    <x v="5"/>
    <s v="18"/>
  </r>
  <r>
    <x v="6"/>
    <x v="2"/>
    <x v="47"/>
    <n v="719"/>
    <x v="5"/>
    <s v="18"/>
  </r>
  <r>
    <x v="6"/>
    <x v="2"/>
    <x v="53"/>
    <n v="511"/>
    <x v="6"/>
    <s v="04"/>
  </r>
  <r>
    <x v="6"/>
    <x v="2"/>
    <x v="54"/>
    <n v="382"/>
    <x v="6"/>
    <s v="04"/>
  </r>
  <r>
    <x v="6"/>
    <x v="2"/>
    <x v="55"/>
    <n v="757"/>
    <x v="6"/>
    <s v="04"/>
  </r>
  <r>
    <x v="6"/>
    <x v="2"/>
    <x v="57"/>
    <n v="735"/>
    <x v="7"/>
    <s v="09"/>
  </r>
  <r>
    <x v="6"/>
    <x v="2"/>
    <x v="58"/>
    <n v="1519"/>
    <x v="4"/>
    <s v="17"/>
  </r>
  <r>
    <x v="6"/>
    <x v="2"/>
    <x v="59"/>
    <n v="304"/>
    <x v="4"/>
    <s v="17"/>
  </r>
  <r>
    <x v="6"/>
    <x v="2"/>
    <x v="83"/>
    <n v="468"/>
    <x v="4"/>
    <s v="17"/>
  </r>
  <r>
    <x v="6"/>
    <x v="2"/>
    <x v="60"/>
    <n v="2147"/>
    <x v="4"/>
    <s v="17"/>
  </r>
  <r>
    <x v="6"/>
    <x v="2"/>
    <x v="61"/>
    <n v="745"/>
    <x v="4"/>
    <s v="17"/>
  </r>
  <r>
    <x v="6"/>
    <x v="2"/>
    <x v="62"/>
    <n v="423"/>
    <x v="4"/>
    <s v="17"/>
  </r>
  <r>
    <x v="6"/>
    <x v="2"/>
    <x v="63"/>
    <n v="7865"/>
    <x v="4"/>
    <s v="17"/>
  </r>
  <r>
    <x v="6"/>
    <x v="2"/>
    <x v="64"/>
    <n v="645"/>
    <x v="5"/>
    <s v="18"/>
  </r>
  <r>
    <x v="6"/>
    <x v="2"/>
    <x v="65"/>
    <n v="3368"/>
    <x v="5"/>
    <s v="18"/>
  </r>
  <r>
    <x v="6"/>
    <x v="2"/>
    <x v="66"/>
    <n v="1323"/>
    <x v="5"/>
    <s v="18"/>
  </r>
  <r>
    <x v="6"/>
    <x v="2"/>
    <x v="67"/>
    <n v="245"/>
    <x v="5"/>
    <s v="18"/>
  </r>
  <r>
    <x v="6"/>
    <x v="2"/>
    <x v="68"/>
    <n v="828"/>
    <x v="5"/>
    <s v="18"/>
  </r>
  <r>
    <x v="6"/>
    <x v="2"/>
    <x v="69"/>
    <n v="717"/>
    <x v="5"/>
    <s v="18"/>
  </r>
  <r>
    <x v="6"/>
    <x v="2"/>
    <x v="70"/>
    <n v="442"/>
    <x v="5"/>
    <s v="18"/>
  </r>
  <r>
    <x v="6"/>
    <x v="2"/>
    <x v="71"/>
    <n v="835"/>
    <x v="5"/>
    <s v="18"/>
  </r>
  <r>
    <x v="6"/>
    <x v="2"/>
    <x v="72"/>
    <n v="330"/>
    <x v="6"/>
    <s v="04"/>
  </r>
  <r>
    <x v="6"/>
    <x v="2"/>
    <x v="73"/>
    <n v="5477"/>
    <x v="6"/>
    <s v="04"/>
  </r>
  <r>
    <x v="6"/>
    <x v="2"/>
    <x v="74"/>
    <n v="1640"/>
    <x v="6"/>
    <s v="04"/>
  </r>
  <r>
    <x v="6"/>
    <x v="2"/>
    <x v="75"/>
    <n v="913"/>
    <x v="6"/>
    <s v="04"/>
  </r>
  <r>
    <x v="6"/>
    <x v="2"/>
    <x v="76"/>
    <n v="3103"/>
    <x v="6"/>
    <s v="04"/>
  </r>
  <r>
    <x v="6"/>
    <x v="2"/>
    <x v="77"/>
    <n v="872"/>
    <x v="6"/>
    <s v="04"/>
  </r>
  <r>
    <x v="6"/>
    <x v="2"/>
    <x v="56"/>
    <n v="706"/>
    <x v="6"/>
    <s v="04"/>
  </r>
  <r>
    <x v="6"/>
    <x v="2"/>
    <x v="78"/>
    <n v="416"/>
    <x v="6"/>
    <s v="04"/>
  </r>
  <r>
    <x v="6"/>
    <x v="2"/>
    <x v="79"/>
    <n v="531"/>
    <x v="6"/>
    <s v="04"/>
  </r>
  <r>
    <x v="6"/>
    <x v="2"/>
    <x v="0"/>
    <n v="3945"/>
    <x v="0"/>
    <s v="16"/>
  </r>
  <r>
    <x v="6"/>
    <x v="2"/>
    <x v="1"/>
    <n v="1849"/>
    <x v="0"/>
    <s v="16"/>
  </r>
  <r>
    <x v="6"/>
    <x v="2"/>
    <x v="2"/>
    <n v="838"/>
    <x v="0"/>
    <s v="16"/>
  </r>
  <r>
    <x v="6"/>
    <x v="2"/>
    <x v="3"/>
    <n v="2496"/>
    <x v="0"/>
    <s v="16"/>
  </r>
  <r>
    <x v="6"/>
    <x v="2"/>
    <x v="4"/>
    <n v="998"/>
    <x v="0"/>
    <s v="16"/>
  </r>
  <r>
    <x v="6"/>
    <x v="2"/>
    <x v="5"/>
    <n v="1218"/>
    <x v="0"/>
    <s v="16"/>
  </r>
  <r>
    <x v="6"/>
    <x v="2"/>
    <x v="6"/>
    <n v="6691"/>
    <x v="0"/>
    <s v="16"/>
  </r>
  <r>
    <x v="6"/>
    <x v="2"/>
    <x v="7"/>
    <n v="2520"/>
    <x v="0"/>
    <s v="16"/>
  </r>
  <r>
    <x v="6"/>
    <x v="2"/>
    <x v="8"/>
    <n v="17485"/>
    <x v="0"/>
    <s v="16"/>
  </r>
  <r>
    <x v="6"/>
    <x v="2"/>
    <x v="9"/>
    <n v="2820"/>
    <x v="0"/>
    <s v="16"/>
  </r>
  <r>
    <x v="6"/>
    <x v="2"/>
    <x v="10"/>
    <n v="2558"/>
    <x v="1"/>
    <s v="03"/>
  </r>
  <r>
    <x v="6"/>
    <x v="2"/>
    <x v="11"/>
    <n v="29480"/>
    <x v="1"/>
    <s v="03"/>
  </r>
  <r>
    <x v="6"/>
    <x v="2"/>
    <x v="12"/>
    <n v="43951"/>
    <x v="1"/>
    <s v="03"/>
  </r>
  <r>
    <x v="6"/>
    <x v="2"/>
    <x v="13"/>
    <n v="6338"/>
    <x v="1"/>
    <s v="03"/>
  </r>
  <r>
    <x v="6"/>
    <x v="2"/>
    <x v="14"/>
    <n v="796"/>
    <x v="1"/>
    <s v="03"/>
  </r>
  <r>
    <x v="6"/>
    <x v="2"/>
    <x v="15"/>
    <n v="6836"/>
    <x v="1"/>
    <s v="03"/>
  </r>
  <r>
    <x v="6"/>
    <x v="2"/>
    <x v="34"/>
    <n v="2038"/>
    <x v="1"/>
    <s v="03"/>
  </r>
  <r>
    <x v="6"/>
    <x v="2"/>
    <x v="16"/>
    <n v="9368"/>
    <x v="1"/>
    <s v="03"/>
  </r>
  <r>
    <x v="6"/>
    <x v="2"/>
    <x v="17"/>
    <n v="45224"/>
    <x v="1"/>
    <s v="03"/>
  </r>
  <r>
    <x v="6"/>
    <x v="2"/>
    <x v="18"/>
    <n v="3597"/>
    <x v="1"/>
    <s v="03"/>
  </r>
  <r>
    <x v="6"/>
    <x v="2"/>
    <x v="19"/>
    <n v="1183"/>
    <x v="1"/>
    <s v="03"/>
  </r>
  <r>
    <x v="6"/>
    <x v="2"/>
    <x v="20"/>
    <n v="36608"/>
    <x v="1"/>
    <s v="03"/>
  </r>
  <r>
    <x v="6"/>
    <x v="2"/>
    <x v="21"/>
    <n v="6454"/>
    <x v="1"/>
    <s v="03"/>
  </r>
  <r>
    <x v="6"/>
    <x v="2"/>
    <x v="44"/>
    <n v="609"/>
    <x v="4"/>
    <s v="17"/>
  </r>
  <r>
    <x v="6"/>
    <x v="2"/>
    <x v="86"/>
    <n v="15952"/>
    <x v="8"/>
    <s v="08"/>
  </r>
  <r>
    <x v="6"/>
    <x v="2"/>
    <x v="87"/>
    <n v="303"/>
    <x v="8"/>
    <s v="08"/>
  </r>
  <r>
    <x v="6"/>
    <x v="2"/>
    <x v="88"/>
    <n v="721"/>
    <x v="8"/>
    <s v="08"/>
  </r>
  <r>
    <x v="6"/>
    <x v="2"/>
    <x v="89"/>
    <n v="971"/>
    <x v="8"/>
    <s v="08"/>
  </r>
  <r>
    <x v="6"/>
    <x v="2"/>
    <x v="90"/>
    <n v="15572"/>
    <x v="8"/>
    <s v="08"/>
  </r>
  <r>
    <x v="6"/>
    <x v="2"/>
    <x v="91"/>
    <n v="5834"/>
    <x v="8"/>
    <s v="08"/>
  </r>
  <r>
    <x v="6"/>
    <x v="2"/>
    <x v="92"/>
    <n v="6564"/>
    <x v="8"/>
    <s v="08"/>
  </r>
  <r>
    <x v="6"/>
    <x v="2"/>
    <x v="93"/>
    <n v="19795"/>
    <x v="8"/>
    <s v="08"/>
  </r>
  <r>
    <x v="6"/>
    <x v="2"/>
    <x v="94"/>
    <n v="704"/>
    <x v="8"/>
    <s v="08"/>
  </r>
  <r>
    <x v="6"/>
    <x v="2"/>
    <x v="95"/>
    <n v="5301"/>
    <x v="8"/>
    <s v="08"/>
  </r>
  <r>
    <x v="6"/>
    <x v="2"/>
    <x v="96"/>
    <n v="12397"/>
    <x v="8"/>
    <s v="08"/>
  </r>
  <r>
    <x v="6"/>
    <x v="2"/>
    <x v="97"/>
    <n v="1239"/>
    <x v="8"/>
    <s v="08"/>
  </r>
  <r>
    <x v="6"/>
    <x v="2"/>
    <x v="98"/>
    <n v="4730"/>
    <x v="8"/>
    <s v="08"/>
  </r>
  <r>
    <x v="6"/>
    <x v="2"/>
    <x v="99"/>
    <n v="4621"/>
    <x v="8"/>
    <s v="08"/>
  </r>
  <r>
    <x v="6"/>
    <x v="2"/>
    <x v="100"/>
    <n v="1274"/>
    <x v="8"/>
    <s v="08"/>
  </r>
  <r>
    <x v="6"/>
    <x v="2"/>
    <x v="101"/>
    <n v="3496"/>
    <x v="8"/>
    <s v="08"/>
  </r>
  <r>
    <x v="6"/>
    <x v="2"/>
    <x v="105"/>
    <n v="11761"/>
    <x v="10"/>
    <s v="10"/>
  </r>
  <r>
    <x v="6"/>
    <x v="2"/>
    <x v="106"/>
    <n v="1691"/>
    <x v="10"/>
    <s v="10"/>
  </r>
  <r>
    <x v="6"/>
    <x v="2"/>
    <x v="107"/>
    <n v="8840"/>
    <x v="10"/>
    <s v="10"/>
  </r>
  <r>
    <x v="6"/>
    <x v="2"/>
    <x v="108"/>
    <n v="2141"/>
    <x v="10"/>
    <s v="10"/>
  </r>
  <r>
    <x v="6"/>
    <x v="2"/>
    <x v="109"/>
    <n v="2562"/>
    <x v="10"/>
    <s v="10"/>
  </r>
  <r>
    <x v="6"/>
    <x v="2"/>
    <x v="110"/>
    <n v="4096"/>
    <x v="10"/>
    <s v="10"/>
  </r>
  <r>
    <x v="6"/>
    <x v="2"/>
    <x v="111"/>
    <n v="9087"/>
    <x v="11"/>
    <s v="11"/>
  </r>
  <r>
    <x v="6"/>
    <x v="2"/>
    <x v="112"/>
    <n v="2449"/>
    <x v="11"/>
    <s v="11"/>
  </r>
  <r>
    <x v="6"/>
    <x v="2"/>
    <x v="113"/>
    <n v="1756"/>
    <x v="11"/>
    <s v="11"/>
  </r>
  <r>
    <x v="6"/>
    <x v="2"/>
    <x v="114"/>
    <n v="3478"/>
    <x v="11"/>
    <s v="11"/>
  </r>
  <r>
    <x v="6"/>
    <x v="2"/>
    <x v="115"/>
    <n v="1378"/>
    <x v="11"/>
    <s v="11"/>
  </r>
  <r>
    <x v="6"/>
    <x v="2"/>
    <x v="116"/>
    <n v="15396"/>
    <x v="11"/>
    <s v="11"/>
  </r>
  <r>
    <x v="6"/>
    <x v="2"/>
    <x v="127"/>
    <n v="12461"/>
    <x v="3"/>
    <s v="01"/>
  </r>
  <r>
    <x v="6"/>
    <x v="2"/>
    <x v="128"/>
    <n v="5958"/>
    <x v="3"/>
    <s v="01"/>
  </r>
  <r>
    <x v="6"/>
    <x v="2"/>
    <x v="129"/>
    <n v="5484"/>
    <x v="3"/>
    <s v="01"/>
  </r>
  <r>
    <x v="6"/>
    <x v="2"/>
    <x v="130"/>
    <n v="24233"/>
    <x v="3"/>
    <s v="01"/>
  </r>
  <r>
    <x v="6"/>
    <x v="2"/>
    <x v="131"/>
    <n v="5122"/>
    <x v="3"/>
    <s v="01"/>
  </r>
  <r>
    <x v="6"/>
    <x v="2"/>
    <x v="132"/>
    <n v="6177"/>
    <x v="3"/>
    <s v="01"/>
  </r>
  <r>
    <x v="6"/>
    <x v="2"/>
    <x v="134"/>
    <n v="1219"/>
    <x v="3"/>
    <s v="01"/>
  </r>
  <r>
    <x v="6"/>
    <x v="2"/>
    <x v="135"/>
    <n v="5350"/>
    <x v="3"/>
    <s v="01"/>
  </r>
  <r>
    <x v="6"/>
    <x v="2"/>
    <x v="136"/>
    <n v="12842"/>
    <x v="3"/>
    <s v="01"/>
  </r>
  <r>
    <x v="6"/>
    <x v="2"/>
    <x v="137"/>
    <n v="1835"/>
    <x v="3"/>
    <s v="01"/>
  </r>
  <r>
    <x v="6"/>
    <x v="2"/>
    <x v="138"/>
    <n v="4172"/>
    <x v="3"/>
    <s v="01"/>
  </r>
  <r>
    <x v="6"/>
    <x v="2"/>
    <x v="133"/>
    <n v="4232"/>
    <x v="3"/>
    <s v="01"/>
  </r>
  <r>
    <x v="6"/>
    <x v="2"/>
    <x v="152"/>
    <n v="1718"/>
    <x v="13"/>
    <s v="06"/>
  </r>
  <r>
    <x v="6"/>
    <x v="2"/>
    <x v="139"/>
    <n v="6543"/>
    <x v="13"/>
    <s v="06"/>
  </r>
  <r>
    <x v="6"/>
    <x v="2"/>
    <x v="140"/>
    <n v="28099"/>
    <x v="13"/>
    <s v="06"/>
  </r>
  <r>
    <x v="6"/>
    <x v="2"/>
    <x v="141"/>
    <n v="1930"/>
    <x v="13"/>
    <s v="06"/>
  </r>
  <r>
    <x v="6"/>
    <x v="2"/>
    <x v="142"/>
    <n v="12142"/>
    <x v="13"/>
    <s v="06"/>
  </r>
  <r>
    <x v="6"/>
    <x v="2"/>
    <x v="153"/>
    <n v="471"/>
    <x v="13"/>
    <s v="06"/>
  </r>
  <r>
    <x v="6"/>
    <x v="2"/>
    <x v="154"/>
    <n v="2253"/>
    <x v="13"/>
    <s v="06"/>
  </r>
  <r>
    <x v="6"/>
    <x v="2"/>
    <x v="143"/>
    <n v="1655"/>
    <x v="13"/>
    <s v="06"/>
  </r>
  <r>
    <x v="6"/>
    <x v="2"/>
    <x v="155"/>
    <n v="978"/>
    <x v="13"/>
    <s v="06"/>
  </r>
  <r>
    <x v="6"/>
    <x v="2"/>
    <x v="144"/>
    <n v="2501"/>
    <x v="13"/>
    <s v="06"/>
  </r>
  <r>
    <x v="6"/>
    <x v="2"/>
    <x v="156"/>
    <n v="3935"/>
    <x v="13"/>
    <s v="06"/>
  </r>
  <r>
    <x v="6"/>
    <x v="2"/>
    <x v="157"/>
    <n v="513"/>
    <x v="13"/>
    <s v="06"/>
  </r>
  <r>
    <x v="6"/>
    <x v="2"/>
    <x v="145"/>
    <n v="1662"/>
    <x v="13"/>
    <s v="06"/>
  </r>
  <r>
    <x v="6"/>
    <x v="2"/>
    <x v="158"/>
    <n v="1129"/>
    <x v="13"/>
    <s v="06"/>
  </r>
  <r>
    <x v="6"/>
    <x v="2"/>
    <x v="146"/>
    <n v="1888"/>
    <x v="13"/>
    <s v="06"/>
  </r>
  <r>
    <x v="6"/>
    <x v="2"/>
    <x v="159"/>
    <n v="2702"/>
    <x v="13"/>
    <s v="06"/>
  </r>
  <r>
    <x v="6"/>
    <x v="2"/>
    <x v="160"/>
    <n v="1213"/>
    <x v="13"/>
    <s v="06"/>
  </r>
  <r>
    <x v="6"/>
    <x v="2"/>
    <x v="170"/>
    <n v="1935"/>
    <x v="5"/>
    <s v="18"/>
  </r>
  <r>
    <x v="6"/>
    <x v="2"/>
    <x v="161"/>
    <n v="1024"/>
    <x v="10"/>
    <s v="10"/>
  </r>
  <r>
    <x v="6"/>
    <x v="2"/>
    <x v="162"/>
    <n v="2173"/>
    <x v="10"/>
    <s v="10"/>
  </r>
  <r>
    <x v="6"/>
    <x v="2"/>
    <x v="147"/>
    <n v="4478"/>
    <x v="10"/>
    <s v="10"/>
  </r>
  <r>
    <x v="6"/>
    <x v="2"/>
    <x v="163"/>
    <n v="350"/>
    <x v="10"/>
    <s v="10"/>
  </r>
  <r>
    <x v="6"/>
    <x v="2"/>
    <x v="164"/>
    <n v="650"/>
    <x v="10"/>
    <s v="10"/>
  </r>
  <r>
    <x v="6"/>
    <x v="2"/>
    <x v="148"/>
    <n v="33881"/>
    <x v="10"/>
    <s v="10"/>
  </r>
  <r>
    <x v="6"/>
    <x v="2"/>
    <x v="149"/>
    <n v="10294"/>
    <x v="10"/>
    <s v="10"/>
  </r>
  <r>
    <x v="6"/>
    <x v="2"/>
    <x v="165"/>
    <n v="568"/>
    <x v="10"/>
    <s v="10"/>
  </r>
  <r>
    <x v="6"/>
    <x v="2"/>
    <x v="150"/>
    <n v="11561"/>
    <x v="10"/>
    <s v="10"/>
  </r>
  <r>
    <x v="6"/>
    <x v="2"/>
    <x v="151"/>
    <n v="4796"/>
    <x v="10"/>
    <s v="10"/>
  </r>
  <r>
    <x v="6"/>
    <x v="2"/>
    <x v="166"/>
    <n v="833"/>
    <x v="7"/>
    <s v="09"/>
  </r>
  <r>
    <x v="6"/>
    <x v="2"/>
    <x v="167"/>
    <n v="1417"/>
    <x v="5"/>
    <s v="18"/>
  </r>
  <r>
    <x v="6"/>
    <x v="2"/>
    <x v="168"/>
    <n v="1717"/>
    <x v="5"/>
    <s v="18"/>
  </r>
  <r>
    <x v="6"/>
    <x v="2"/>
    <x v="169"/>
    <n v="4672"/>
    <x v="5"/>
    <s v="18"/>
  </r>
  <r>
    <x v="6"/>
    <x v="2"/>
    <x v="171"/>
    <n v="2530"/>
    <x v="5"/>
    <s v="18"/>
  </r>
  <r>
    <x v="6"/>
    <x v="2"/>
    <x v="172"/>
    <n v="3030"/>
    <x v="5"/>
    <s v="18"/>
  </r>
  <r>
    <x v="6"/>
    <x v="2"/>
    <x v="173"/>
    <n v="870"/>
    <x v="5"/>
    <s v="18"/>
  </r>
  <r>
    <x v="6"/>
    <x v="2"/>
    <x v="174"/>
    <n v="1284"/>
    <x v="5"/>
    <s v="18"/>
  </r>
  <r>
    <x v="6"/>
    <x v="2"/>
    <x v="175"/>
    <n v="2079"/>
    <x v="5"/>
    <s v="18"/>
  </r>
  <r>
    <x v="6"/>
    <x v="2"/>
    <x v="176"/>
    <n v="1251"/>
    <x v="5"/>
    <s v="18"/>
  </r>
  <r>
    <x v="6"/>
    <x v="2"/>
    <x v="177"/>
    <n v="4740"/>
    <x v="5"/>
    <s v="18"/>
  </r>
  <r>
    <x v="6"/>
    <x v="2"/>
    <x v="178"/>
    <n v="470"/>
    <x v="5"/>
    <s v="18"/>
  </r>
  <r>
    <x v="6"/>
    <x v="2"/>
    <x v="179"/>
    <n v="19991"/>
    <x v="5"/>
    <s v="18"/>
  </r>
  <r>
    <x v="6"/>
    <x v="2"/>
    <x v="180"/>
    <n v="1615"/>
    <x v="5"/>
    <s v="18"/>
  </r>
  <r>
    <x v="6"/>
    <x v="2"/>
    <x v="198"/>
    <n v="9368"/>
    <x v="9"/>
    <s v="05"/>
  </r>
  <r>
    <x v="6"/>
    <x v="2"/>
    <x v="199"/>
    <n v="920"/>
    <x v="9"/>
    <s v="05"/>
  </r>
  <r>
    <x v="6"/>
    <x v="2"/>
    <x v="181"/>
    <n v="580"/>
    <x v="9"/>
    <s v="05"/>
  </r>
  <r>
    <x v="6"/>
    <x v="2"/>
    <x v="200"/>
    <n v="376"/>
    <x v="9"/>
    <s v="05"/>
  </r>
  <r>
    <x v="6"/>
    <x v="2"/>
    <x v="182"/>
    <n v="953"/>
    <x v="9"/>
    <s v="05"/>
  </r>
  <r>
    <x v="6"/>
    <x v="2"/>
    <x v="201"/>
    <n v="734"/>
    <x v="9"/>
    <s v="05"/>
  </r>
  <r>
    <x v="6"/>
    <x v="2"/>
    <x v="183"/>
    <n v="2129"/>
    <x v="9"/>
    <s v="05"/>
  </r>
  <r>
    <x v="6"/>
    <x v="2"/>
    <x v="184"/>
    <n v="555"/>
    <x v="9"/>
    <s v="05"/>
  </r>
  <r>
    <x v="6"/>
    <x v="2"/>
    <x v="117"/>
    <n v="5207"/>
    <x v="12"/>
    <s v="14"/>
  </r>
  <r>
    <x v="6"/>
    <x v="2"/>
    <x v="118"/>
    <n v="3847"/>
    <x v="12"/>
    <s v="14"/>
  </r>
  <r>
    <x v="6"/>
    <x v="2"/>
    <x v="119"/>
    <n v="898"/>
    <x v="12"/>
    <s v="14"/>
  </r>
  <r>
    <x v="6"/>
    <x v="2"/>
    <x v="120"/>
    <n v="2781"/>
    <x v="12"/>
    <s v="14"/>
  </r>
  <r>
    <x v="6"/>
    <x v="2"/>
    <x v="121"/>
    <n v="1379"/>
    <x v="12"/>
    <s v="14"/>
  </r>
  <r>
    <x v="6"/>
    <x v="2"/>
    <x v="185"/>
    <n v="938"/>
    <x v="12"/>
    <s v="14"/>
  </r>
  <r>
    <x v="6"/>
    <x v="2"/>
    <x v="122"/>
    <n v="357"/>
    <x v="12"/>
    <s v="14"/>
  </r>
  <r>
    <x v="6"/>
    <x v="2"/>
    <x v="123"/>
    <n v="4608"/>
    <x v="12"/>
    <s v="14"/>
  </r>
  <r>
    <x v="6"/>
    <x v="2"/>
    <x v="124"/>
    <n v="6375"/>
    <x v="12"/>
    <s v="14"/>
  </r>
  <r>
    <x v="6"/>
    <x v="2"/>
    <x v="125"/>
    <n v="493"/>
    <x v="12"/>
    <s v="14"/>
  </r>
  <r>
    <x v="6"/>
    <x v="2"/>
    <x v="126"/>
    <n v="10805"/>
    <x v="12"/>
    <s v="14"/>
  </r>
  <r>
    <x v="6"/>
    <x v="2"/>
    <x v="102"/>
    <n v="1170"/>
    <x v="9"/>
    <s v="05"/>
  </r>
  <r>
    <x v="6"/>
    <x v="2"/>
    <x v="103"/>
    <n v="8070"/>
    <x v="9"/>
    <s v="05"/>
  </r>
  <r>
    <x v="6"/>
    <x v="2"/>
    <x v="104"/>
    <n v="4581"/>
    <x v="9"/>
    <s v="05"/>
  </r>
  <r>
    <x v="6"/>
    <x v="2"/>
    <x v="189"/>
    <n v="761"/>
    <x v="7"/>
    <s v="09"/>
  </r>
  <r>
    <x v="6"/>
    <x v="2"/>
    <x v="190"/>
    <n v="851"/>
    <x v="7"/>
    <s v="09"/>
  </r>
  <r>
    <x v="6"/>
    <x v="2"/>
    <x v="191"/>
    <n v="568"/>
    <x v="7"/>
    <s v="09"/>
  </r>
  <r>
    <x v="6"/>
    <x v="2"/>
    <x v="186"/>
    <n v="509"/>
    <x v="7"/>
    <s v="09"/>
  </r>
  <r>
    <x v="6"/>
    <x v="2"/>
    <x v="187"/>
    <n v="1528"/>
    <x v="7"/>
    <s v="09"/>
  </r>
  <r>
    <x v="6"/>
    <x v="2"/>
    <x v="192"/>
    <n v="8111"/>
    <x v="7"/>
    <s v="09"/>
  </r>
  <r>
    <x v="6"/>
    <x v="2"/>
    <x v="193"/>
    <n v="392"/>
    <x v="7"/>
    <s v="09"/>
  </r>
  <r>
    <x v="6"/>
    <x v="2"/>
    <x v="194"/>
    <n v="548"/>
    <x v="7"/>
    <s v="09"/>
  </r>
  <r>
    <x v="6"/>
    <x v="2"/>
    <x v="195"/>
    <n v="1033"/>
    <x v="7"/>
    <s v="09"/>
  </r>
  <r>
    <x v="6"/>
    <x v="2"/>
    <x v="196"/>
    <n v="1581"/>
    <x v="7"/>
    <s v="09"/>
  </r>
  <r>
    <x v="6"/>
    <x v="2"/>
    <x v="188"/>
    <n v="3478"/>
    <x v="7"/>
    <s v="09"/>
  </r>
  <r>
    <x v="6"/>
    <x v="2"/>
    <x v="197"/>
    <n v="1364"/>
    <x v="7"/>
    <s v="09"/>
  </r>
  <r>
    <x v="6"/>
    <x v="2"/>
    <x v="202"/>
    <n v="32573"/>
    <x v="11"/>
    <s v="11"/>
  </r>
  <r>
    <x v="6"/>
    <x v="2"/>
    <x v="203"/>
    <n v="283113"/>
    <x v="11"/>
    <s v="11"/>
  </r>
  <r>
    <x v="6"/>
    <x v="2"/>
    <x v="204"/>
    <n v="38755"/>
    <x v="11"/>
    <s v="11"/>
  </r>
  <r>
    <x v="6"/>
    <x v="2"/>
    <x v="205"/>
    <n v="14835"/>
    <x v="11"/>
    <s v="11"/>
  </r>
  <r>
    <x v="6"/>
    <x v="2"/>
    <x v="206"/>
    <n v="70249"/>
    <x v="11"/>
    <s v="11"/>
  </r>
  <r>
    <x v="6"/>
    <x v="2"/>
    <x v="207"/>
    <n v="48032"/>
    <x v="11"/>
    <s v="11"/>
  </r>
  <r>
    <x v="6"/>
    <x v="2"/>
    <x v="208"/>
    <n v="23158"/>
    <x v="11"/>
    <s v="11"/>
  </r>
  <r>
    <x v="6"/>
    <x v="2"/>
    <x v="209"/>
    <n v="29021"/>
    <x v="11"/>
    <s v="11"/>
  </r>
  <r>
    <x v="6"/>
    <x v="2"/>
    <x v="210"/>
    <n v="13796"/>
    <x v="11"/>
    <s v="11"/>
  </r>
  <r>
    <x v="6"/>
    <x v="2"/>
    <x v="211"/>
    <n v="3488"/>
    <x v="14"/>
    <s v="15"/>
  </r>
  <r>
    <x v="6"/>
    <x v="2"/>
    <x v="212"/>
    <n v="18303"/>
    <x v="14"/>
    <s v="15"/>
  </r>
  <r>
    <x v="6"/>
    <x v="2"/>
    <x v="213"/>
    <n v="7889"/>
    <x v="14"/>
    <s v="15"/>
  </r>
  <r>
    <x v="6"/>
    <x v="2"/>
    <x v="214"/>
    <n v="4312"/>
    <x v="14"/>
    <s v="15"/>
  </r>
  <r>
    <x v="6"/>
    <x v="2"/>
    <x v="215"/>
    <n v="8245"/>
    <x v="14"/>
    <s v="15"/>
  </r>
  <r>
    <x v="6"/>
    <x v="2"/>
    <x v="216"/>
    <n v="16006"/>
    <x v="14"/>
    <s v="15"/>
  </r>
  <r>
    <x v="6"/>
    <x v="2"/>
    <x v="217"/>
    <n v="14703"/>
    <x v="14"/>
    <s v="15"/>
  </r>
  <r>
    <x v="6"/>
    <x v="2"/>
    <x v="218"/>
    <n v="4387"/>
    <x v="14"/>
    <s v="15"/>
  </r>
  <r>
    <x v="6"/>
    <x v="2"/>
    <x v="219"/>
    <n v="17746"/>
    <x v="14"/>
    <s v="15"/>
  </r>
  <r>
    <x v="6"/>
    <x v="2"/>
    <x v="220"/>
    <n v="5800"/>
    <x v="15"/>
    <s v="02"/>
  </r>
  <r>
    <x v="6"/>
    <x v="2"/>
    <x v="221"/>
    <n v="1780"/>
    <x v="14"/>
    <s v="15"/>
  </r>
  <r>
    <x v="6"/>
    <x v="2"/>
    <x v="222"/>
    <n v="1752"/>
    <x v="14"/>
    <s v="15"/>
  </r>
  <r>
    <x v="6"/>
    <x v="2"/>
    <x v="223"/>
    <n v="4372"/>
    <x v="14"/>
    <s v="15"/>
  </r>
  <r>
    <x v="6"/>
    <x v="2"/>
    <x v="224"/>
    <n v="5030"/>
    <x v="14"/>
    <s v="15"/>
  </r>
  <r>
    <x v="6"/>
    <x v="2"/>
    <x v="254"/>
    <n v="1737"/>
    <x v="15"/>
    <s v="02"/>
  </r>
  <r>
    <x v="6"/>
    <x v="2"/>
    <x v="255"/>
    <n v="760"/>
    <x v="15"/>
    <s v="02"/>
  </r>
  <r>
    <x v="6"/>
    <x v="2"/>
    <x v="256"/>
    <n v="253"/>
    <x v="15"/>
    <s v="02"/>
  </r>
  <r>
    <x v="6"/>
    <x v="2"/>
    <x v="257"/>
    <n v="217"/>
    <x v="15"/>
    <s v="02"/>
  </r>
  <r>
    <x v="6"/>
    <x v="2"/>
    <x v="258"/>
    <n v="6288"/>
    <x v="15"/>
    <s v="02"/>
  </r>
  <r>
    <x v="6"/>
    <x v="2"/>
    <x v="259"/>
    <n v="2646"/>
    <x v="15"/>
    <s v="02"/>
  </r>
  <r>
    <x v="6"/>
    <x v="2"/>
    <x v="260"/>
    <n v="399"/>
    <x v="15"/>
    <s v="02"/>
  </r>
  <r>
    <x v="6"/>
    <x v="2"/>
    <x v="261"/>
    <n v="1238"/>
    <x v="15"/>
    <s v="02"/>
  </r>
  <r>
    <x v="6"/>
    <x v="2"/>
    <x v="262"/>
    <n v="744"/>
    <x v="15"/>
    <s v="02"/>
  </r>
  <r>
    <x v="6"/>
    <x v="2"/>
    <x v="263"/>
    <n v="1667"/>
    <x v="15"/>
    <s v="02"/>
  </r>
  <r>
    <x v="6"/>
    <x v="2"/>
    <x v="264"/>
    <n v="790"/>
    <x v="15"/>
    <s v="02"/>
  </r>
  <r>
    <x v="6"/>
    <x v="2"/>
    <x v="265"/>
    <n v="1606"/>
    <x v="15"/>
    <s v="02"/>
  </r>
  <r>
    <x v="6"/>
    <x v="2"/>
    <x v="266"/>
    <n v="632"/>
    <x v="15"/>
    <s v="02"/>
  </r>
  <r>
    <x v="6"/>
    <x v="2"/>
    <x v="267"/>
    <n v="5553"/>
    <x v="11"/>
    <s v="11"/>
  </r>
  <r>
    <x v="6"/>
    <x v="2"/>
    <x v="268"/>
    <n v="3114"/>
    <x v="12"/>
    <s v="14"/>
  </r>
  <r>
    <x v="6"/>
    <x v="2"/>
    <x v="269"/>
    <n v="895"/>
    <x v="12"/>
    <s v="14"/>
  </r>
  <r>
    <x v="6"/>
    <x v="2"/>
    <x v="270"/>
    <n v="5944"/>
    <x v="12"/>
    <s v="14"/>
  </r>
  <r>
    <x v="6"/>
    <x v="2"/>
    <x v="271"/>
    <n v="2639"/>
    <x v="12"/>
    <s v="14"/>
  </r>
  <r>
    <x v="6"/>
    <x v="2"/>
    <x v="272"/>
    <n v="1534"/>
    <x v="12"/>
    <s v="14"/>
  </r>
  <r>
    <x v="6"/>
    <x v="2"/>
    <x v="273"/>
    <n v="2625"/>
    <x v="12"/>
    <s v="14"/>
  </r>
  <r>
    <x v="6"/>
    <x v="2"/>
    <x v="274"/>
    <n v="846"/>
    <x v="12"/>
    <s v="14"/>
  </r>
  <r>
    <x v="6"/>
    <x v="2"/>
    <x v="275"/>
    <n v="4412"/>
    <x v="12"/>
    <s v="14"/>
  </r>
  <r>
    <x v="6"/>
    <x v="2"/>
    <x v="276"/>
    <n v="2751"/>
    <x v="12"/>
    <s v="14"/>
  </r>
  <r>
    <x v="6"/>
    <x v="2"/>
    <x v="277"/>
    <n v="11101"/>
    <x v="12"/>
    <s v="14"/>
  </r>
  <r>
    <x v="6"/>
    <x v="2"/>
    <x v="226"/>
    <n v="390"/>
    <x v="17"/>
    <s v="12"/>
  </r>
  <r>
    <x v="6"/>
    <x v="2"/>
    <x v="227"/>
    <n v="373"/>
    <x v="17"/>
    <s v="12"/>
  </r>
  <r>
    <x v="6"/>
    <x v="2"/>
    <x v="228"/>
    <n v="762"/>
    <x v="17"/>
    <s v="12"/>
  </r>
  <r>
    <x v="6"/>
    <x v="2"/>
    <x v="229"/>
    <n v="2154"/>
    <x v="17"/>
    <s v="12"/>
  </r>
  <r>
    <x v="6"/>
    <x v="2"/>
    <x v="230"/>
    <n v="480"/>
    <x v="17"/>
    <s v="12"/>
  </r>
  <r>
    <x v="6"/>
    <x v="2"/>
    <x v="231"/>
    <n v="423"/>
    <x v="17"/>
    <s v="12"/>
  </r>
  <r>
    <x v="6"/>
    <x v="2"/>
    <x v="232"/>
    <n v="2863"/>
    <x v="17"/>
    <s v="12"/>
  </r>
  <r>
    <x v="6"/>
    <x v="2"/>
    <x v="233"/>
    <n v="478"/>
    <x v="17"/>
    <s v="12"/>
  </r>
  <r>
    <x v="6"/>
    <x v="2"/>
    <x v="234"/>
    <n v="303"/>
    <x v="17"/>
    <s v="12"/>
  </r>
  <r>
    <x v="6"/>
    <x v="2"/>
    <x v="235"/>
    <n v="282"/>
    <x v="17"/>
    <s v="12"/>
  </r>
  <r>
    <x v="6"/>
    <x v="2"/>
    <x v="236"/>
    <n v="484"/>
    <x v="17"/>
    <s v="12"/>
  </r>
  <r>
    <x v="6"/>
    <x v="2"/>
    <x v="237"/>
    <n v="710"/>
    <x v="17"/>
    <s v="12"/>
  </r>
  <r>
    <x v="6"/>
    <x v="2"/>
    <x v="238"/>
    <n v="2225"/>
    <x v="17"/>
    <s v="12"/>
  </r>
  <r>
    <x v="6"/>
    <x v="2"/>
    <x v="239"/>
    <n v="3615"/>
    <x v="17"/>
    <s v="12"/>
  </r>
  <r>
    <x v="6"/>
    <x v="2"/>
    <x v="253"/>
    <n v="684"/>
    <x v="17"/>
    <s v="12"/>
  </r>
  <r>
    <x v="6"/>
    <x v="2"/>
    <x v="240"/>
    <n v="557"/>
    <x v="16"/>
    <s v="07"/>
  </r>
  <r>
    <x v="6"/>
    <x v="2"/>
    <x v="241"/>
    <n v="1032"/>
    <x v="16"/>
    <s v="07"/>
  </r>
  <r>
    <x v="6"/>
    <x v="2"/>
    <x v="242"/>
    <n v="935"/>
    <x v="16"/>
    <s v="07"/>
  </r>
  <r>
    <x v="6"/>
    <x v="2"/>
    <x v="243"/>
    <n v="2363"/>
    <x v="16"/>
    <s v="07"/>
  </r>
  <r>
    <x v="6"/>
    <x v="2"/>
    <x v="244"/>
    <n v="11988"/>
    <x v="16"/>
    <s v="07"/>
  </r>
  <r>
    <x v="6"/>
    <x v="2"/>
    <x v="245"/>
    <n v="2675"/>
    <x v="16"/>
    <s v="07"/>
  </r>
  <r>
    <x v="6"/>
    <x v="2"/>
    <x v="225"/>
    <n v="711"/>
    <x v="16"/>
    <s v="07"/>
  </r>
  <r>
    <x v="6"/>
    <x v="2"/>
    <x v="246"/>
    <n v="218"/>
    <x v="16"/>
    <s v="07"/>
  </r>
  <r>
    <x v="6"/>
    <x v="2"/>
    <x v="247"/>
    <n v="631"/>
    <x v="16"/>
    <s v="07"/>
  </r>
  <r>
    <x v="6"/>
    <x v="2"/>
    <x v="248"/>
    <n v="770"/>
    <x v="16"/>
    <s v="07"/>
  </r>
  <r>
    <x v="6"/>
    <x v="2"/>
    <x v="249"/>
    <n v="1530"/>
    <x v="16"/>
    <s v="07"/>
  </r>
  <r>
    <x v="6"/>
    <x v="2"/>
    <x v="250"/>
    <n v="2038"/>
    <x v="16"/>
    <s v="07"/>
  </r>
  <r>
    <x v="6"/>
    <x v="2"/>
    <x v="251"/>
    <n v="608"/>
    <x v="16"/>
    <s v="07"/>
  </r>
  <r>
    <x v="6"/>
    <x v="2"/>
    <x v="252"/>
    <n v="1510"/>
    <x v="16"/>
    <s v="07"/>
  </r>
  <r>
    <x v="7"/>
    <x v="2"/>
    <x v="48"/>
    <n v="3893"/>
    <x v="3"/>
    <s v="01"/>
  </r>
  <r>
    <x v="7"/>
    <x v="2"/>
    <x v="24"/>
    <n v="4449"/>
    <x v="3"/>
    <s v="01"/>
  </r>
  <r>
    <x v="7"/>
    <x v="2"/>
    <x v="49"/>
    <n v="29283"/>
    <x v="3"/>
    <s v="01"/>
  </r>
  <r>
    <x v="7"/>
    <x v="2"/>
    <x v="50"/>
    <n v="19373"/>
    <x v="3"/>
    <s v="01"/>
  </r>
  <r>
    <x v="7"/>
    <x v="2"/>
    <x v="51"/>
    <n v="10478"/>
    <x v="3"/>
    <s v="01"/>
  </r>
  <r>
    <x v="7"/>
    <x v="2"/>
    <x v="52"/>
    <n v="6221"/>
    <x v="3"/>
    <s v="01"/>
  </r>
  <r>
    <x v="7"/>
    <x v="2"/>
    <x v="25"/>
    <n v="16726"/>
    <x v="2"/>
    <s v="13"/>
  </r>
  <r>
    <x v="7"/>
    <x v="2"/>
    <x v="26"/>
    <n v="45783"/>
    <x v="2"/>
    <s v="13"/>
  </r>
  <r>
    <x v="7"/>
    <x v="2"/>
    <x v="27"/>
    <n v="43087"/>
    <x v="2"/>
    <s v="13"/>
  </r>
  <r>
    <x v="7"/>
    <x v="2"/>
    <x v="42"/>
    <n v="15806"/>
    <x v="2"/>
    <s v="13"/>
  </r>
  <r>
    <x v="7"/>
    <x v="2"/>
    <x v="28"/>
    <n v="90810"/>
    <x v="2"/>
    <s v="13"/>
  </r>
  <r>
    <x v="7"/>
    <x v="2"/>
    <x v="29"/>
    <n v="11276"/>
    <x v="2"/>
    <s v="13"/>
  </r>
  <r>
    <x v="7"/>
    <x v="2"/>
    <x v="22"/>
    <n v="15504"/>
    <x v="2"/>
    <s v="13"/>
  </r>
  <r>
    <x v="7"/>
    <x v="2"/>
    <x v="30"/>
    <n v="12980"/>
    <x v="2"/>
    <s v="13"/>
  </r>
  <r>
    <x v="7"/>
    <x v="2"/>
    <x v="31"/>
    <n v="19068"/>
    <x v="2"/>
    <s v="13"/>
  </r>
  <r>
    <x v="7"/>
    <x v="2"/>
    <x v="32"/>
    <n v="49578"/>
    <x v="2"/>
    <s v="13"/>
  </r>
  <r>
    <x v="7"/>
    <x v="2"/>
    <x v="23"/>
    <n v="11633"/>
    <x v="2"/>
    <s v="13"/>
  </r>
  <r>
    <x v="7"/>
    <x v="2"/>
    <x v="80"/>
    <n v="740"/>
    <x v="4"/>
    <s v="17"/>
  </r>
  <r>
    <x v="7"/>
    <x v="2"/>
    <x v="81"/>
    <n v="5495"/>
    <x v="4"/>
    <s v="17"/>
  </r>
  <r>
    <x v="7"/>
    <x v="2"/>
    <x v="82"/>
    <n v="886"/>
    <x v="4"/>
    <s v="17"/>
  </r>
  <r>
    <x v="7"/>
    <x v="2"/>
    <x v="45"/>
    <n v="1132"/>
    <x v="4"/>
    <s v="17"/>
  </r>
  <r>
    <x v="7"/>
    <x v="2"/>
    <x v="84"/>
    <n v="1302"/>
    <x v="4"/>
    <s v="17"/>
  </r>
  <r>
    <x v="7"/>
    <x v="2"/>
    <x v="85"/>
    <n v="1350"/>
    <x v="4"/>
    <s v="17"/>
  </r>
  <r>
    <x v="7"/>
    <x v="2"/>
    <x v="33"/>
    <n v="2165"/>
    <x v="3"/>
    <s v="01"/>
  </r>
  <r>
    <x v="7"/>
    <x v="2"/>
    <x v="35"/>
    <n v="2049"/>
    <x v="1"/>
    <s v="03"/>
  </r>
  <r>
    <x v="7"/>
    <x v="2"/>
    <x v="36"/>
    <n v="8022"/>
    <x v="2"/>
    <s v="13"/>
  </r>
  <r>
    <x v="7"/>
    <x v="2"/>
    <x v="37"/>
    <n v="1994"/>
    <x v="2"/>
    <s v="13"/>
  </r>
  <r>
    <x v="7"/>
    <x v="2"/>
    <x v="38"/>
    <n v="19089"/>
    <x v="2"/>
    <s v="13"/>
  </r>
  <r>
    <x v="7"/>
    <x v="2"/>
    <x v="39"/>
    <n v="10379"/>
    <x v="2"/>
    <s v="13"/>
  </r>
  <r>
    <x v="7"/>
    <x v="2"/>
    <x v="40"/>
    <n v="8634"/>
    <x v="2"/>
    <s v="13"/>
  </r>
  <r>
    <x v="7"/>
    <x v="2"/>
    <x v="41"/>
    <n v="14324"/>
    <x v="2"/>
    <s v="13"/>
  </r>
  <r>
    <x v="7"/>
    <x v="2"/>
    <x v="43"/>
    <n v="13542"/>
    <x v="2"/>
    <s v="13"/>
  </r>
  <r>
    <x v="7"/>
    <x v="2"/>
    <x v="46"/>
    <n v="2218"/>
    <x v="5"/>
    <s v="18"/>
  </r>
  <r>
    <x v="7"/>
    <x v="2"/>
    <x v="47"/>
    <n v="745"/>
    <x v="5"/>
    <s v="18"/>
  </r>
  <r>
    <x v="7"/>
    <x v="2"/>
    <x v="53"/>
    <n v="530"/>
    <x v="6"/>
    <s v="04"/>
  </r>
  <r>
    <x v="7"/>
    <x v="2"/>
    <x v="54"/>
    <n v="274"/>
    <x v="6"/>
    <s v="04"/>
  </r>
  <r>
    <x v="7"/>
    <x v="2"/>
    <x v="55"/>
    <n v="761"/>
    <x v="6"/>
    <s v="04"/>
  </r>
  <r>
    <x v="7"/>
    <x v="2"/>
    <x v="57"/>
    <n v="772"/>
    <x v="7"/>
    <s v="09"/>
  </r>
  <r>
    <x v="7"/>
    <x v="2"/>
    <x v="58"/>
    <n v="1394"/>
    <x v="4"/>
    <s v="17"/>
  </r>
  <r>
    <x v="7"/>
    <x v="2"/>
    <x v="59"/>
    <n v="388"/>
    <x v="4"/>
    <s v="17"/>
  </r>
  <r>
    <x v="7"/>
    <x v="2"/>
    <x v="83"/>
    <n v="461"/>
    <x v="4"/>
    <s v="17"/>
  </r>
  <r>
    <x v="7"/>
    <x v="2"/>
    <x v="60"/>
    <n v="2112"/>
    <x v="4"/>
    <s v="17"/>
  </r>
  <r>
    <x v="7"/>
    <x v="2"/>
    <x v="61"/>
    <n v="749"/>
    <x v="4"/>
    <s v="17"/>
  </r>
  <r>
    <x v="7"/>
    <x v="2"/>
    <x v="62"/>
    <n v="445"/>
    <x v="4"/>
    <s v="17"/>
  </r>
  <r>
    <x v="7"/>
    <x v="2"/>
    <x v="63"/>
    <n v="8269"/>
    <x v="4"/>
    <s v="17"/>
  </r>
  <r>
    <x v="7"/>
    <x v="2"/>
    <x v="64"/>
    <n v="751"/>
    <x v="5"/>
    <s v="18"/>
  </r>
  <r>
    <x v="7"/>
    <x v="2"/>
    <x v="65"/>
    <n v="3426"/>
    <x v="5"/>
    <s v="18"/>
  </r>
  <r>
    <x v="7"/>
    <x v="2"/>
    <x v="66"/>
    <n v="1371"/>
    <x v="5"/>
    <s v="18"/>
  </r>
  <r>
    <x v="7"/>
    <x v="2"/>
    <x v="67"/>
    <n v="279"/>
    <x v="5"/>
    <s v="18"/>
  </r>
  <r>
    <x v="7"/>
    <x v="2"/>
    <x v="68"/>
    <n v="865"/>
    <x v="5"/>
    <s v="18"/>
  </r>
  <r>
    <x v="7"/>
    <x v="2"/>
    <x v="69"/>
    <n v="726"/>
    <x v="5"/>
    <s v="18"/>
  </r>
  <r>
    <x v="7"/>
    <x v="2"/>
    <x v="70"/>
    <n v="414"/>
    <x v="5"/>
    <s v="18"/>
  </r>
  <r>
    <x v="7"/>
    <x v="2"/>
    <x v="71"/>
    <n v="1069"/>
    <x v="5"/>
    <s v="18"/>
  </r>
  <r>
    <x v="7"/>
    <x v="2"/>
    <x v="72"/>
    <n v="334"/>
    <x v="6"/>
    <s v="04"/>
  </r>
  <r>
    <x v="7"/>
    <x v="2"/>
    <x v="73"/>
    <n v="5625"/>
    <x v="6"/>
    <s v="04"/>
  </r>
  <r>
    <x v="7"/>
    <x v="2"/>
    <x v="74"/>
    <n v="1613"/>
    <x v="6"/>
    <s v="04"/>
  </r>
  <r>
    <x v="7"/>
    <x v="2"/>
    <x v="75"/>
    <n v="858"/>
    <x v="6"/>
    <s v="04"/>
  </r>
  <r>
    <x v="7"/>
    <x v="2"/>
    <x v="76"/>
    <n v="3131"/>
    <x v="6"/>
    <s v="04"/>
  </r>
  <r>
    <x v="7"/>
    <x v="2"/>
    <x v="77"/>
    <n v="954"/>
    <x v="6"/>
    <s v="04"/>
  </r>
  <r>
    <x v="7"/>
    <x v="2"/>
    <x v="56"/>
    <n v="726"/>
    <x v="6"/>
    <s v="04"/>
  </r>
  <r>
    <x v="7"/>
    <x v="2"/>
    <x v="78"/>
    <n v="426"/>
    <x v="6"/>
    <s v="04"/>
  </r>
  <r>
    <x v="7"/>
    <x v="2"/>
    <x v="79"/>
    <n v="528"/>
    <x v="6"/>
    <s v="04"/>
  </r>
  <r>
    <x v="7"/>
    <x v="2"/>
    <x v="0"/>
    <n v="3841"/>
    <x v="0"/>
    <s v="16"/>
  </r>
  <r>
    <x v="7"/>
    <x v="2"/>
    <x v="1"/>
    <n v="1896"/>
    <x v="0"/>
    <s v="16"/>
  </r>
  <r>
    <x v="7"/>
    <x v="2"/>
    <x v="2"/>
    <n v="895"/>
    <x v="0"/>
    <s v="16"/>
  </r>
  <r>
    <x v="7"/>
    <x v="2"/>
    <x v="3"/>
    <n v="2508"/>
    <x v="0"/>
    <s v="16"/>
  </r>
  <r>
    <x v="7"/>
    <x v="2"/>
    <x v="4"/>
    <n v="1102"/>
    <x v="0"/>
    <s v="16"/>
  </r>
  <r>
    <x v="7"/>
    <x v="2"/>
    <x v="5"/>
    <n v="1223"/>
    <x v="0"/>
    <s v="16"/>
  </r>
  <r>
    <x v="7"/>
    <x v="2"/>
    <x v="6"/>
    <n v="7022"/>
    <x v="0"/>
    <s v="16"/>
  </r>
  <r>
    <x v="7"/>
    <x v="2"/>
    <x v="7"/>
    <n v="2593"/>
    <x v="0"/>
    <s v="16"/>
  </r>
  <r>
    <x v="7"/>
    <x v="2"/>
    <x v="8"/>
    <n v="18872"/>
    <x v="0"/>
    <s v="16"/>
  </r>
  <r>
    <x v="7"/>
    <x v="2"/>
    <x v="9"/>
    <n v="3046"/>
    <x v="0"/>
    <s v="16"/>
  </r>
  <r>
    <x v="7"/>
    <x v="2"/>
    <x v="10"/>
    <n v="2712"/>
    <x v="1"/>
    <s v="03"/>
  </r>
  <r>
    <x v="7"/>
    <x v="2"/>
    <x v="11"/>
    <n v="30371"/>
    <x v="1"/>
    <s v="03"/>
  </r>
  <r>
    <x v="7"/>
    <x v="2"/>
    <x v="12"/>
    <n v="46093"/>
    <x v="1"/>
    <s v="03"/>
  </r>
  <r>
    <x v="7"/>
    <x v="2"/>
    <x v="13"/>
    <n v="6807"/>
    <x v="1"/>
    <s v="03"/>
  </r>
  <r>
    <x v="7"/>
    <x v="2"/>
    <x v="14"/>
    <n v="905"/>
    <x v="1"/>
    <s v="03"/>
  </r>
  <r>
    <x v="7"/>
    <x v="2"/>
    <x v="15"/>
    <n v="7138"/>
    <x v="1"/>
    <s v="03"/>
  </r>
  <r>
    <x v="7"/>
    <x v="2"/>
    <x v="34"/>
    <n v="2103"/>
    <x v="1"/>
    <s v="03"/>
  </r>
  <r>
    <x v="7"/>
    <x v="2"/>
    <x v="16"/>
    <n v="9678"/>
    <x v="1"/>
    <s v="03"/>
  </r>
  <r>
    <x v="7"/>
    <x v="2"/>
    <x v="17"/>
    <n v="46787"/>
    <x v="1"/>
    <s v="03"/>
  </r>
  <r>
    <x v="7"/>
    <x v="2"/>
    <x v="18"/>
    <n v="3406"/>
    <x v="1"/>
    <s v="03"/>
  </r>
  <r>
    <x v="7"/>
    <x v="2"/>
    <x v="19"/>
    <n v="1169"/>
    <x v="1"/>
    <s v="03"/>
  </r>
  <r>
    <x v="7"/>
    <x v="2"/>
    <x v="20"/>
    <n v="37028"/>
    <x v="1"/>
    <s v="03"/>
  </r>
  <r>
    <x v="7"/>
    <x v="2"/>
    <x v="21"/>
    <n v="6494"/>
    <x v="1"/>
    <s v="03"/>
  </r>
  <r>
    <x v="7"/>
    <x v="2"/>
    <x v="44"/>
    <n v="662"/>
    <x v="4"/>
    <s v="17"/>
  </r>
  <r>
    <x v="7"/>
    <x v="2"/>
    <x v="86"/>
    <n v="16799"/>
    <x v="8"/>
    <s v="08"/>
  </r>
  <r>
    <x v="7"/>
    <x v="2"/>
    <x v="87"/>
    <n v="317"/>
    <x v="8"/>
    <s v="08"/>
  </r>
  <r>
    <x v="7"/>
    <x v="2"/>
    <x v="88"/>
    <n v="736"/>
    <x v="8"/>
    <s v="08"/>
  </r>
  <r>
    <x v="7"/>
    <x v="2"/>
    <x v="89"/>
    <n v="953"/>
    <x v="8"/>
    <s v="08"/>
  </r>
  <r>
    <x v="7"/>
    <x v="2"/>
    <x v="90"/>
    <n v="16399"/>
    <x v="8"/>
    <s v="08"/>
  </r>
  <r>
    <x v="7"/>
    <x v="2"/>
    <x v="91"/>
    <n v="6213"/>
    <x v="8"/>
    <s v="08"/>
  </r>
  <r>
    <x v="7"/>
    <x v="2"/>
    <x v="92"/>
    <n v="7359"/>
    <x v="8"/>
    <s v="08"/>
  </r>
  <r>
    <x v="7"/>
    <x v="2"/>
    <x v="93"/>
    <n v="21690"/>
    <x v="8"/>
    <s v="08"/>
  </r>
  <r>
    <x v="7"/>
    <x v="2"/>
    <x v="94"/>
    <n v="700"/>
    <x v="8"/>
    <s v="08"/>
  </r>
  <r>
    <x v="7"/>
    <x v="2"/>
    <x v="95"/>
    <n v="5332"/>
    <x v="8"/>
    <s v="08"/>
  </r>
  <r>
    <x v="7"/>
    <x v="2"/>
    <x v="96"/>
    <n v="13190"/>
    <x v="8"/>
    <s v="08"/>
  </r>
  <r>
    <x v="7"/>
    <x v="2"/>
    <x v="97"/>
    <n v="1380"/>
    <x v="8"/>
    <s v="08"/>
  </r>
  <r>
    <x v="7"/>
    <x v="2"/>
    <x v="98"/>
    <n v="5058"/>
    <x v="8"/>
    <s v="08"/>
  </r>
  <r>
    <x v="7"/>
    <x v="2"/>
    <x v="99"/>
    <n v="4582"/>
    <x v="8"/>
    <s v="08"/>
  </r>
  <r>
    <x v="7"/>
    <x v="2"/>
    <x v="100"/>
    <n v="1382"/>
    <x v="8"/>
    <s v="08"/>
  </r>
  <r>
    <x v="7"/>
    <x v="2"/>
    <x v="101"/>
    <n v="3583"/>
    <x v="8"/>
    <s v="08"/>
  </r>
  <r>
    <x v="7"/>
    <x v="2"/>
    <x v="105"/>
    <n v="12210"/>
    <x v="10"/>
    <s v="10"/>
  </r>
  <r>
    <x v="7"/>
    <x v="2"/>
    <x v="106"/>
    <n v="1816"/>
    <x v="10"/>
    <s v="10"/>
  </r>
  <r>
    <x v="7"/>
    <x v="2"/>
    <x v="107"/>
    <n v="9589"/>
    <x v="10"/>
    <s v="10"/>
  </r>
  <r>
    <x v="7"/>
    <x v="2"/>
    <x v="108"/>
    <n v="2510"/>
    <x v="10"/>
    <s v="10"/>
  </r>
  <r>
    <x v="7"/>
    <x v="2"/>
    <x v="109"/>
    <n v="2828"/>
    <x v="10"/>
    <s v="10"/>
  </r>
  <r>
    <x v="7"/>
    <x v="2"/>
    <x v="110"/>
    <n v="4349"/>
    <x v="10"/>
    <s v="10"/>
  </r>
  <r>
    <x v="7"/>
    <x v="2"/>
    <x v="111"/>
    <n v="9017"/>
    <x v="11"/>
    <s v="11"/>
  </r>
  <r>
    <x v="7"/>
    <x v="2"/>
    <x v="112"/>
    <n v="2639"/>
    <x v="11"/>
    <s v="11"/>
  </r>
  <r>
    <x v="7"/>
    <x v="2"/>
    <x v="113"/>
    <n v="1826"/>
    <x v="11"/>
    <s v="11"/>
  </r>
  <r>
    <x v="7"/>
    <x v="2"/>
    <x v="114"/>
    <n v="3520"/>
    <x v="11"/>
    <s v="11"/>
  </r>
  <r>
    <x v="7"/>
    <x v="2"/>
    <x v="115"/>
    <n v="1398"/>
    <x v="11"/>
    <s v="11"/>
  </r>
  <r>
    <x v="7"/>
    <x v="2"/>
    <x v="116"/>
    <n v="15847"/>
    <x v="11"/>
    <s v="11"/>
  </r>
  <r>
    <x v="7"/>
    <x v="2"/>
    <x v="127"/>
    <n v="12835"/>
    <x v="3"/>
    <s v="01"/>
  </r>
  <r>
    <x v="7"/>
    <x v="2"/>
    <x v="128"/>
    <n v="6184"/>
    <x v="3"/>
    <s v="01"/>
  </r>
  <r>
    <x v="7"/>
    <x v="2"/>
    <x v="129"/>
    <n v="5487"/>
    <x v="3"/>
    <s v="01"/>
  </r>
  <r>
    <x v="7"/>
    <x v="2"/>
    <x v="130"/>
    <n v="24774"/>
    <x v="3"/>
    <s v="01"/>
  </r>
  <r>
    <x v="7"/>
    <x v="2"/>
    <x v="131"/>
    <n v="5400"/>
    <x v="3"/>
    <s v="01"/>
  </r>
  <r>
    <x v="7"/>
    <x v="2"/>
    <x v="132"/>
    <n v="6239"/>
    <x v="3"/>
    <s v="01"/>
  </r>
  <r>
    <x v="7"/>
    <x v="2"/>
    <x v="134"/>
    <n v="1246"/>
    <x v="3"/>
    <s v="01"/>
  </r>
  <r>
    <x v="7"/>
    <x v="2"/>
    <x v="135"/>
    <n v="5579"/>
    <x v="3"/>
    <s v="01"/>
  </r>
  <r>
    <x v="7"/>
    <x v="2"/>
    <x v="136"/>
    <n v="13141"/>
    <x v="3"/>
    <s v="01"/>
  </r>
  <r>
    <x v="7"/>
    <x v="2"/>
    <x v="137"/>
    <n v="2014"/>
    <x v="3"/>
    <s v="01"/>
  </r>
  <r>
    <x v="7"/>
    <x v="2"/>
    <x v="138"/>
    <n v="4416"/>
    <x v="3"/>
    <s v="01"/>
  </r>
  <r>
    <x v="7"/>
    <x v="2"/>
    <x v="133"/>
    <n v="4210"/>
    <x v="3"/>
    <s v="01"/>
  </r>
  <r>
    <x v="7"/>
    <x v="2"/>
    <x v="152"/>
    <n v="1852"/>
    <x v="13"/>
    <s v="06"/>
  </r>
  <r>
    <x v="7"/>
    <x v="2"/>
    <x v="139"/>
    <n v="6796"/>
    <x v="13"/>
    <s v="06"/>
  </r>
  <r>
    <x v="7"/>
    <x v="2"/>
    <x v="140"/>
    <n v="28468"/>
    <x v="13"/>
    <s v="06"/>
  </r>
  <r>
    <x v="7"/>
    <x v="2"/>
    <x v="141"/>
    <n v="2028"/>
    <x v="13"/>
    <s v="06"/>
  </r>
  <r>
    <x v="7"/>
    <x v="2"/>
    <x v="142"/>
    <n v="12487"/>
    <x v="13"/>
    <s v="06"/>
  </r>
  <r>
    <x v="7"/>
    <x v="2"/>
    <x v="153"/>
    <n v="491"/>
    <x v="13"/>
    <s v="06"/>
  </r>
  <r>
    <x v="7"/>
    <x v="2"/>
    <x v="154"/>
    <n v="2360"/>
    <x v="13"/>
    <s v="06"/>
  </r>
  <r>
    <x v="7"/>
    <x v="2"/>
    <x v="143"/>
    <n v="1703"/>
    <x v="13"/>
    <s v="06"/>
  </r>
  <r>
    <x v="7"/>
    <x v="2"/>
    <x v="155"/>
    <n v="1056"/>
    <x v="13"/>
    <s v="06"/>
  </r>
  <r>
    <x v="7"/>
    <x v="2"/>
    <x v="144"/>
    <n v="2611"/>
    <x v="13"/>
    <s v="06"/>
  </r>
  <r>
    <x v="7"/>
    <x v="2"/>
    <x v="156"/>
    <n v="3940"/>
    <x v="13"/>
    <s v="06"/>
  </r>
  <r>
    <x v="7"/>
    <x v="2"/>
    <x v="157"/>
    <n v="514"/>
    <x v="13"/>
    <s v="06"/>
  </r>
  <r>
    <x v="7"/>
    <x v="2"/>
    <x v="145"/>
    <n v="1691"/>
    <x v="13"/>
    <s v="06"/>
  </r>
  <r>
    <x v="7"/>
    <x v="2"/>
    <x v="158"/>
    <n v="1208"/>
    <x v="13"/>
    <s v="06"/>
  </r>
  <r>
    <x v="7"/>
    <x v="2"/>
    <x v="146"/>
    <n v="1947"/>
    <x v="13"/>
    <s v="06"/>
  </r>
  <r>
    <x v="7"/>
    <x v="2"/>
    <x v="159"/>
    <n v="2726"/>
    <x v="13"/>
    <s v="06"/>
  </r>
  <r>
    <x v="7"/>
    <x v="2"/>
    <x v="160"/>
    <n v="1347"/>
    <x v="13"/>
    <s v="06"/>
  </r>
  <r>
    <x v="7"/>
    <x v="2"/>
    <x v="170"/>
    <n v="2049"/>
    <x v="5"/>
    <s v="18"/>
  </r>
  <r>
    <x v="7"/>
    <x v="2"/>
    <x v="161"/>
    <n v="1046"/>
    <x v="10"/>
    <s v="10"/>
  </r>
  <r>
    <x v="7"/>
    <x v="2"/>
    <x v="162"/>
    <n v="2217"/>
    <x v="10"/>
    <s v="10"/>
  </r>
  <r>
    <x v="7"/>
    <x v="2"/>
    <x v="147"/>
    <n v="4649"/>
    <x v="10"/>
    <s v="10"/>
  </r>
  <r>
    <x v="7"/>
    <x v="2"/>
    <x v="163"/>
    <n v="305"/>
    <x v="10"/>
    <s v="10"/>
  </r>
  <r>
    <x v="7"/>
    <x v="2"/>
    <x v="164"/>
    <n v="635"/>
    <x v="10"/>
    <s v="10"/>
  </r>
  <r>
    <x v="7"/>
    <x v="2"/>
    <x v="148"/>
    <n v="35237"/>
    <x v="10"/>
    <s v="10"/>
  </r>
  <r>
    <x v="7"/>
    <x v="2"/>
    <x v="149"/>
    <n v="10721"/>
    <x v="10"/>
    <s v="10"/>
  </r>
  <r>
    <x v="7"/>
    <x v="2"/>
    <x v="165"/>
    <n v="461"/>
    <x v="10"/>
    <s v="10"/>
  </r>
  <r>
    <x v="7"/>
    <x v="2"/>
    <x v="150"/>
    <n v="11853"/>
    <x v="10"/>
    <s v="10"/>
  </r>
  <r>
    <x v="7"/>
    <x v="2"/>
    <x v="151"/>
    <n v="4722"/>
    <x v="10"/>
    <s v="10"/>
  </r>
  <r>
    <x v="7"/>
    <x v="2"/>
    <x v="166"/>
    <n v="839"/>
    <x v="7"/>
    <s v="09"/>
  </r>
  <r>
    <x v="7"/>
    <x v="2"/>
    <x v="167"/>
    <n v="1777"/>
    <x v="5"/>
    <s v="18"/>
  </r>
  <r>
    <x v="7"/>
    <x v="2"/>
    <x v="168"/>
    <n v="1709"/>
    <x v="5"/>
    <s v="18"/>
  </r>
  <r>
    <x v="7"/>
    <x v="2"/>
    <x v="169"/>
    <n v="4745"/>
    <x v="5"/>
    <s v="18"/>
  </r>
  <r>
    <x v="7"/>
    <x v="2"/>
    <x v="171"/>
    <n v="2771"/>
    <x v="5"/>
    <s v="18"/>
  </r>
  <r>
    <x v="7"/>
    <x v="2"/>
    <x v="172"/>
    <n v="2954"/>
    <x v="5"/>
    <s v="18"/>
  </r>
  <r>
    <x v="7"/>
    <x v="2"/>
    <x v="173"/>
    <n v="888"/>
    <x v="5"/>
    <s v="18"/>
  </r>
  <r>
    <x v="7"/>
    <x v="2"/>
    <x v="174"/>
    <n v="1242"/>
    <x v="5"/>
    <s v="18"/>
  </r>
  <r>
    <x v="7"/>
    <x v="2"/>
    <x v="175"/>
    <n v="2085"/>
    <x v="5"/>
    <s v="18"/>
  </r>
  <r>
    <x v="7"/>
    <x v="2"/>
    <x v="176"/>
    <n v="1302"/>
    <x v="5"/>
    <s v="18"/>
  </r>
  <r>
    <x v="7"/>
    <x v="2"/>
    <x v="177"/>
    <n v="4896"/>
    <x v="5"/>
    <s v="18"/>
  </r>
  <r>
    <x v="7"/>
    <x v="2"/>
    <x v="178"/>
    <n v="466"/>
    <x v="5"/>
    <s v="18"/>
  </r>
  <r>
    <x v="7"/>
    <x v="2"/>
    <x v="179"/>
    <n v="20254"/>
    <x v="5"/>
    <s v="18"/>
  </r>
  <r>
    <x v="7"/>
    <x v="2"/>
    <x v="180"/>
    <n v="1590"/>
    <x v="5"/>
    <s v="18"/>
  </r>
  <r>
    <x v="7"/>
    <x v="2"/>
    <x v="198"/>
    <n v="9611"/>
    <x v="9"/>
    <s v="05"/>
  </r>
  <r>
    <x v="7"/>
    <x v="2"/>
    <x v="199"/>
    <n v="930"/>
    <x v="9"/>
    <s v="05"/>
  </r>
  <r>
    <x v="7"/>
    <x v="2"/>
    <x v="181"/>
    <n v="537"/>
    <x v="9"/>
    <s v="05"/>
  </r>
  <r>
    <x v="7"/>
    <x v="2"/>
    <x v="200"/>
    <n v="395"/>
    <x v="9"/>
    <s v="05"/>
  </r>
  <r>
    <x v="7"/>
    <x v="2"/>
    <x v="182"/>
    <n v="985"/>
    <x v="9"/>
    <s v="05"/>
  </r>
  <r>
    <x v="7"/>
    <x v="2"/>
    <x v="201"/>
    <n v="765"/>
    <x v="9"/>
    <s v="05"/>
  </r>
  <r>
    <x v="7"/>
    <x v="2"/>
    <x v="183"/>
    <n v="2002"/>
    <x v="9"/>
    <s v="05"/>
  </r>
  <r>
    <x v="7"/>
    <x v="2"/>
    <x v="184"/>
    <n v="520"/>
    <x v="9"/>
    <s v="05"/>
  </r>
  <r>
    <x v="7"/>
    <x v="2"/>
    <x v="117"/>
    <n v="5672"/>
    <x v="12"/>
    <s v="14"/>
  </r>
  <r>
    <x v="7"/>
    <x v="2"/>
    <x v="118"/>
    <n v="3616"/>
    <x v="12"/>
    <s v="14"/>
  </r>
  <r>
    <x v="7"/>
    <x v="2"/>
    <x v="119"/>
    <n v="875"/>
    <x v="12"/>
    <s v="14"/>
  </r>
  <r>
    <x v="7"/>
    <x v="2"/>
    <x v="120"/>
    <n v="2621"/>
    <x v="12"/>
    <s v="14"/>
  </r>
  <r>
    <x v="7"/>
    <x v="2"/>
    <x v="121"/>
    <n v="1440"/>
    <x v="12"/>
    <s v="14"/>
  </r>
  <r>
    <x v="7"/>
    <x v="2"/>
    <x v="185"/>
    <n v="984"/>
    <x v="12"/>
    <s v="14"/>
  </r>
  <r>
    <x v="7"/>
    <x v="2"/>
    <x v="122"/>
    <n v="342"/>
    <x v="12"/>
    <s v="14"/>
  </r>
  <r>
    <x v="7"/>
    <x v="2"/>
    <x v="123"/>
    <n v="4924"/>
    <x v="12"/>
    <s v="14"/>
  </r>
  <r>
    <x v="7"/>
    <x v="2"/>
    <x v="124"/>
    <n v="6817"/>
    <x v="12"/>
    <s v="14"/>
  </r>
  <r>
    <x v="7"/>
    <x v="2"/>
    <x v="125"/>
    <n v="473"/>
    <x v="12"/>
    <s v="14"/>
  </r>
  <r>
    <x v="7"/>
    <x v="2"/>
    <x v="126"/>
    <n v="11489"/>
    <x v="12"/>
    <s v="14"/>
  </r>
  <r>
    <x v="7"/>
    <x v="2"/>
    <x v="102"/>
    <n v="1200"/>
    <x v="9"/>
    <s v="05"/>
  </r>
  <r>
    <x v="7"/>
    <x v="2"/>
    <x v="103"/>
    <n v="8014"/>
    <x v="9"/>
    <s v="05"/>
  </r>
  <r>
    <x v="7"/>
    <x v="2"/>
    <x v="104"/>
    <n v="4759"/>
    <x v="9"/>
    <s v="05"/>
  </r>
  <r>
    <x v="7"/>
    <x v="2"/>
    <x v="189"/>
    <n v="757"/>
    <x v="7"/>
    <s v="09"/>
  </r>
  <r>
    <x v="7"/>
    <x v="2"/>
    <x v="190"/>
    <n v="845"/>
    <x v="7"/>
    <s v="09"/>
  </r>
  <r>
    <x v="7"/>
    <x v="2"/>
    <x v="191"/>
    <n v="579"/>
    <x v="7"/>
    <s v="09"/>
  </r>
  <r>
    <x v="7"/>
    <x v="2"/>
    <x v="186"/>
    <n v="582"/>
    <x v="7"/>
    <s v="09"/>
  </r>
  <r>
    <x v="7"/>
    <x v="2"/>
    <x v="187"/>
    <n v="1524"/>
    <x v="7"/>
    <s v="09"/>
  </r>
  <r>
    <x v="7"/>
    <x v="2"/>
    <x v="192"/>
    <n v="8581"/>
    <x v="7"/>
    <s v="09"/>
  </r>
  <r>
    <x v="7"/>
    <x v="2"/>
    <x v="193"/>
    <n v="406"/>
    <x v="7"/>
    <s v="09"/>
  </r>
  <r>
    <x v="7"/>
    <x v="2"/>
    <x v="194"/>
    <n v="562"/>
    <x v="7"/>
    <s v="09"/>
  </r>
  <r>
    <x v="7"/>
    <x v="2"/>
    <x v="195"/>
    <n v="1119"/>
    <x v="7"/>
    <s v="09"/>
  </r>
  <r>
    <x v="7"/>
    <x v="2"/>
    <x v="196"/>
    <n v="1582"/>
    <x v="7"/>
    <s v="09"/>
  </r>
  <r>
    <x v="7"/>
    <x v="2"/>
    <x v="188"/>
    <n v="3242"/>
    <x v="7"/>
    <s v="09"/>
  </r>
  <r>
    <x v="7"/>
    <x v="2"/>
    <x v="197"/>
    <n v="1450"/>
    <x v="7"/>
    <s v="09"/>
  </r>
  <r>
    <x v="7"/>
    <x v="2"/>
    <x v="202"/>
    <n v="33569"/>
    <x v="11"/>
    <s v="11"/>
  </r>
  <r>
    <x v="7"/>
    <x v="2"/>
    <x v="203"/>
    <n v="295474"/>
    <x v="11"/>
    <s v="11"/>
  </r>
  <r>
    <x v="7"/>
    <x v="2"/>
    <x v="204"/>
    <n v="40289"/>
    <x v="11"/>
    <s v="11"/>
  </r>
  <r>
    <x v="7"/>
    <x v="2"/>
    <x v="205"/>
    <n v="15592"/>
    <x v="11"/>
    <s v="11"/>
  </r>
  <r>
    <x v="7"/>
    <x v="2"/>
    <x v="206"/>
    <n v="68908"/>
    <x v="11"/>
    <s v="11"/>
  </r>
  <r>
    <x v="7"/>
    <x v="2"/>
    <x v="207"/>
    <n v="50074"/>
    <x v="11"/>
    <s v="11"/>
  </r>
  <r>
    <x v="7"/>
    <x v="2"/>
    <x v="208"/>
    <n v="23070"/>
    <x v="11"/>
    <s v="11"/>
  </r>
  <r>
    <x v="7"/>
    <x v="2"/>
    <x v="209"/>
    <n v="29464"/>
    <x v="11"/>
    <s v="11"/>
  </r>
  <r>
    <x v="7"/>
    <x v="2"/>
    <x v="210"/>
    <n v="14448"/>
    <x v="11"/>
    <s v="11"/>
  </r>
  <r>
    <x v="7"/>
    <x v="2"/>
    <x v="211"/>
    <n v="3520"/>
    <x v="14"/>
    <s v="15"/>
  </r>
  <r>
    <x v="7"/>
    <x v="2"/>
    <x v="212"/>
    <n v="18773"/>
    <x v="14"/>
    <s v="15"/>
  </r>
  <r>
    <x v="7"/>
    <x v="2"/>
    <x v="213"/>
    <n v="8138"/>
    <x v="14"/>
    <s v="15"/>
  </r>
  <r>
    <x v="7"/>
    <x v="2"/>
    <x v="214"/>
    <n v="4293"/>
    <x v="14"/>
    <s v="15"/>
  </r>
  <r>
    <x v="7"/>
    <x v="2"/>
    <x v="215"/>
    <n v="8172"/>
    <x v="14"/>
    <s v="15"/>
  </r>
  <r>
    <x v="7"/>
    <x v="2"/>
    <x v="216"/>
    <n v="19149"/>
    <x v="14"/>
    <s v="15"/>
  </r>
  <r>
    <x v="7"/>
    <x v="2"/>
    <x v="217"/>
    <n v="15096"/>
    <x v="14"/>
    <s v="15"/>
  </r>
  <r>
    <x v="7"/>
    <x v="2"/>
    <x v="218"/>
    <n v="4417"/>
    <x v="14"/>
    <s v="15"/>
  </r>
  <r>
    <x v="7"/>
    <x v="2"/>
    <x v="219"/>
    <n v="18588"/>
    <x v="14"/>
    <s v="15"/>
  </r>
  <r>
    <x v="7"/>
    <x v="2"/>
    <x v="220"/>
    <n v="6337"/>
    <x v="15"/>
    <s v="02"/>
  </r>
  <r>
    <x v="7"/>
    <x v="2"/>
    <x v="221"/>
    <n v="1722"/>
    <x v="14"/>
    <s v="15"/>
  </r>
  <r>
    <x v="7"/>
    <x v="2"/>
    <x v="222"/>
    <n v="1945"/>
    <x v="14"/>
    <s v="15"/>
  </r>
  <r>
    <x v="7"/>
    <x v="2"/>
    <x v="223"/>
    <n v="4339"/>
    <x v="14"/>
    <s v="15"/>
  </r>
  <r>
    <x v="7"/>
    <x v="2"/>
    <x v="224"/>
    <n v="5411"/>
    <x v="14"/>
    <s v="15"/>
  </r>
  <r>
    <x v="7"/>
    <x v="2"/>
    <x v="254"/>
    <n v="1766"/>
    <x v="15"/>
    <s v="02"/>
  </r>
  <r>
    <x v="7"/>
    <x v="2"/>
    <x v="255"/>
    <n v="797"/>
    <x v="15"/>
    <s v="02"/>
  </r>
  <r>
    <x v="7"/>
    <x v="2"/>
    <x v="256"/>
    <n v="194"/>
    <x v="15"/>
    <s v="02"/>
  </r>
  <r>
    <x v="7"/>
    <x v="2"/>
    <x v="257"/>
    <n v="178"/>
    <x v="15"/>
    <s v="02"/>
  </r>
  <r>
    <x v="7"/>
    <x v="2"/>
    <x v="258"/>
    <n v="6706"/>
    <x v="15"/>
    <s v="02"/>
  </r>
  <r>
    <x v="7"/>
    <x v="2"/>
    <x v="259"/>
    <n v="2393"/>
    <x v="15"/>
    <s v="02"/>
  </r>
  <r>
    <x v="7"/>
    <x v="2"/>
    <x v="260"/>
    <n v="434"/>
    <x v="15"/>
    <s v="02"/>
  </r>
  <r>
    <x v="7"/>
    <x v="2"/>
    <x v="261"/>
    <n v="1305"/>
    <x v="15"/>
    <s v="02"/>
  </r>
  <r>
    <x v="7"/>
    <x v="2"/>
    <x v="262"/>
    <n v="793"/>
    <x v="15"/>
    <s v="02"/>
  </r>
  <r>
    <x v="7"/>
    <x v="2"/>
    <x v="263"/>
    <n v="1669"/>
    <x v="15"/>
    <s v="02"/>
  </r>
  <r>
    <x v="7"/>
    <x v="2"/>
    <x v="264"/>
    <n v="810"/>
    <x v="15"/>
    <s v="02"/>
  </r>
  <r>
    <x v="7"/>
    <x v="2"/>
    <x v="265"/>
    <n v="1683"/>
    <x v="15"/>
    <s v="02"/>
  </r>
  <r>
    <x v="7"/>
    <x v="2"/>
    <x v="266"/>
    <n v="677"/>
    <x v="15"/>
    <s v="02"/>
  </r>
  <r>
    <x v="7"/>
    <x v="2"/>
    <x v="267"/>
    <n v="7546"/>
    <x v="11"/>
    <s v="11"/>
  </r>
  <r>
    <x v="7"/>
    <x v="2"/>
    <x v="268"/>
    <n v="3039"/>
    <x v="12"/>
    <s v="14"/>
  </r>
  <r>
    <x v="7"/>
    <x v="2"/>
    <x v="269"/>
    <n v="973"/>
    <x v="12"/>
    <s v="14"/>
  </r>
  <r>
    <x v="7"/>
    <x v="2"/>
    <x v="270"/>
    <n v="5937"/>
    <x v="12"/>
    <s v="14"/>
  </r>
  <r>
    <x v="7"/>
    <x v="2"/>
    <x v="271"/>
    <n v="2561"/>
    <x v="12"/>
    <s v="14"/>
  </r>
  <r>
    <x v="7"/>
    <x v="2"/>
    <x v="272"/>
    <n v="1534"/>
    <x v="12"/>
    <s v="14"/>
  </r>
  <r>
    <x v="7"/>
    <x v="2"/>
    <x v="273"/>
    <n v="2633"/>
    <x v="12"/>
    <s v="14"/>
  </r>
  <r>
    <x v="7"/>
    <x v="2"/>
    <x v="274"/>
    <n v="794"/>
    <x v="12"/>
    <s v="14"/>
  </r>
  <r>
    <x v="7"/>
    <x v="2"/>
    <x v="275"/>
    <n v="4606"/>
    <x v="12"/>
    <s v="14"/>
  </r>
  <r>
    <x v="7"/>
    <x v="2"/>
    <x v="276"/>
    <n v="2678"/>
    <x v="12"/>
    <s v="14"/>
  </r>
  <r>
    <x v="7"/>
    <x v="2"/>
    <x v="277"/>
    <n v="11486"/>
    <x v="12"/>
    <s v="14"/>
  </r>
  <r>
    <x v="7"/>
    <x v="2"/>
    <x v="226"/>
    <n v="401"/>
    <x v="17"/>
    <s v="12"/>
  </r>
  <r>
    <x v="7"/>
    <x v="2"/>
    <x v="227"/>
    <n v="373"/>
    <x v="17"/>
    <s v="12"/>
  </r>
  <r>
    <x v="7"/>
    <x v="2"/>
    <x v="228"/>
    <n v="778"/>
    <x v="17"/>
    <s v="12"/>
  </r>
  <r>
    <x v="7"/>
    <x v="2"/>
    <x v="229"/>
    <n v="2283"/>
    <x v="17"/>
    <s v="12"/>
  </r>
  <r>
    <x v="7"/>
    <x v="2"/>
    <x v="230"/>
    <n v="467"/>
    <x v="17"/>
    <s v="12"/>
  </r>
  <r>
    <x v="7"/>
    <x v="2"/>
    <x v="231"/>
    <n v="431"/>
    <x v="17"/>
    <s v="12"/>
  </r>
  <r>
    <x v="7"/>
    <x v="2"/>
    <x v="232"/>
    <n v="2994"/>
    <x v="17"/>
    <s v="12"/>
  </r>
  <r>
    <x v="7"/>
    <x v="2"/>
    <x v="233"/>
    <n v="428"/>
    <x v="17"/>
    <s v="12"/>
  </r>
  <r>
    <x v="7"/>
    <x v="2"/>
    <x v="234"/>
    <n v="318"/>
    <x v="17"/>
    <s v="12"/>
  </r>
  <r>
    <x v="7"/>
    <x v="2"/>
    <x v="235"/>
    <n v="296"/>
    <x v="17"/>
    <s v="12"/>
  </r>
  <r>
    <x v="7"/>
    <x v="2"/>
    <x v="236"/>
    <n v="453"/>
    <x v="17"/>
    <s v="12"/>
  </r>
  <r>
    <x v="7"/>
    <x v="2"/>
    <x v="237"/>
    <n v="683"/>
    <x v="17"/>
    <s v="12"/>
  </r>
  <r>
    <x v="7"/>
    <x v="2"/>
    <x v="238"/>
    <n v="2322"/>
    <x v="17"/>
    <s v="12"/>
  </r>
  <r>
    <x v="7"/>
    <x v="2"/>
    <x v="239"/>
    <n v="3700"/>
    <x v="17"/>
    <s v="12"/>
  </r>
  <r>
    <x v="7"/>
    <x v="2"/>
    <x v="253"/>
    <n v="677"/>
    <x v="17"/>
    <s v="12"/>
  </r>
  <r>
    <x v="7"/>
    <x v="2"/>
    <x v="240"/>
    <n v="598"/>
    <x v="16"/>
    <s v="07"/>
  </r>
  <r>
    <x v="7"/>
    <x v="2"/>
    <x v="241"/>
    <n v="1084"/>
    <x v="16"/>
    <s v="07"/>
  </r>
  <r>
    <x v="7"/>
    <x v="2"/>
    <x v="242"/>
    <n v="948"/>
    <x v="16"/>
    <s v="07"/>
  </r>
  <r>
    <x v="7"/>
    <x v="2"/>
    <x v="243"/>
    <n v="2402"/>
    <x v="16"/>
    <s v="07"/>
  </r>
  <r>
    <x v="7"/>
    <x v="2"/>
    <x v="244"/>
    <n v="12554"/>
    <x v="16"/>
    <s v="07"/>
  </r>
  <r>
    <x v="7"/>
    <x v="2"/>
    <x v="245"/>
    <n v="2698"/>
    <x v="16"/>
    <s v="07"/>
  </r>
  <r>
    <x v="7"/>
    <x v="2"/>
    <x v="225"/>
    <n v="697"/>
    <x v="16"/>
    <s v="07"/>
  </r>
  <r>
    <x v="7"/>
    <x v="2"/>
    <x v="246"/>
    <n v="247"/>
    <x v="16"/>
    <s v="07"/>
  </r>
  <r>
    <x v="7"/>
    <x v="2"/>
    <x v="247"/>
    <n v="589"/>
    <x v="16"/>
    <s v="07"/>
  </r>
  <r>
    <x v="7"/>
    <x v="2"/>
    <x v="248"/>
    <n v="727"/>
    <x v="16"/>
    <s v="07"/>
  </r>
  <r>
    <x v="7"/>
    <x v="2"/>
    <x v="249"/>
    <n v="1565"/>
    <x v="16"/>
    <s v="07"/>
  </r>
  <r>
    <x v="7"/>
    <x v="2"/>
    <x v="250"/>
    <n v="1972"/>
    <x v="16"/>
    <s v="07"/>
  </r>
  <r>
    <x v="7"/>
    <x v="2"/>
    <x v="251"/>
    <n v="599"/>
    <x v="16"/>
    <s v="07"/>
  </r>
  <r>
    <x v="7"/>
    <x v="2"/>
    <x v="252"/>
    <n v="1478"/>
    <x v="16"/>
    <s v="07"/>
  </r>
  <r>
    <x v="7"/>
    <x v="0"/>
    <x v="278"/>
    <n v="866.17"/>
    <x v="3"/>
    <s v="01"/>
  </r>
  <r>
    <x v="7"/>
    <x v="0"/>
    <x v="279"/>
    <n v="798.43"/>
    <x v="15"/>
    <s v="02"/>
  </r>
  <r>
    <x v="7"/>
    <x v="0"/>
    <x v="280"/>
    <n v="787.65"/>
    <x v="1"/>
    <s v="03"/>
  </r>
  <r>
    <x v="7"/>
    <x v="0"/>
    <x v="281"/>
    <n v="745.83"/>
    <x v="6"/>
    <s v="04"/>
  </r>
  <r>
    <x v="7"/>
    <x v="0"/>
    <x v="282"/>
    <n v="764.32"/>
    <x v="9"/>
    <s v="05"/>
  </r>
  <r>
    <x v="7"/>
    <x v="0"/>
    <x v="283"/>
    <n v="834.25"/>
    <x v="13"/>
    <s v="06"/>
  </r>
  <r>
    <x v="7"/>
    <x v="0"/>
    <x v="284"/>
    <n v="819.6"/>
    <x v="16"/>
    <s v="07"/>
  </r>
  <r>
    <x v="7"/>
    <x v="0"/>
    <x v="285"/>
    <n v="810.99"/>
    <x v="8"/>
    <s v="08"/>
  </r>
  <r>
    <x v="7"/>
    <x v="0"/>
    <x v="286"/>
    <n v="744.13"/>
    <x v="7"/>
    <s v="09"/>
  </r>
  <r>
    <x v="7"/>
    <x v="0"/>
    <x v="287"/>
    <n v="833.68"/>
    <x v="10"/>
    <s v="10"/>
  </r>
  <r>
    <x v="7"/>
    <x v="0"/>
    <x v="288"/>
    <n v="1171.8800000000001"/>
    <x v="11"/>
    <s v="11"/>
  </r>
  <r>
    <x v="7"/>
    <x v="0"/>
    <x v="289"/>
    <n v="783.59"/>
    <x v="17"/>
    <s v="12"/>
  </r>
  <r>
    <x v="7"/>
    <x v="0"/>
    <x v="290"/>
    <n v="908.25"/>
    <x v="2"/>
    <s v="13"/>
  </r>
  <r>
    <x v="7"/>
    <x v="0"/>
    <x v="291"/>
    <n v="823.03"/>
    <x v="12"/>
    <s v="14"/>
  </r>
  <r>
    <x v="7"/>
    <x v="0"/>
    <x v="292"/>
    <n v="989.54"/>
    <x v="14"/>
    <s v="15"/>
  </r>
  <r>
    <x v="7"/>
    <x v="0"/>
    <x v="293"/>
    <n v="782.27"/>
    <x v="0"/>
    <s v="16"/>
  </r>
  <r>
    <x v="7"/>
    <x v="0"/>
    <x v="294"/>
    <n v="776.75"/>
    <x v="4"/>
    <s v="17"/>
  </r>
  <r>
    <x v="7"/>
    <x v="0"/>
    <x v="295"/>
    <n v="768.57"/>
    <x v="5"/>
    <s v="18"/>
  </r>
  <r>
    <x v="6"/>
    <x v="0"/>
    <x v="278"/>
    <n v="848.25"/>
    <x v="3"/>
    <s v="01"/>
  </r>
  <r>
    <x v="6"/>
    <x v="0"/>
    <x v="279"/>
    <n v="774.75"/>
    <x v="15"/>
    <s v="02"/>
  </r>
  <r>
    <x v="6"/>
    <x v="0"/>
    <x v="280"/>
    <n v="761.02"/>
    <x v="1"/>
    <s v="03"/>
  </r>
  <r>
    <x v="6"/>
    <x v="0"/>
    <x v="281"/>
    <n v="726.98"/>
    <x v="6"/>
    <s v="04"/>
  </r>
  <r>
    <x v="6"/>
    <x v="0"/>
    <x v="282"/>
    <n v="746.22"/>
    <x v="9"/>
    <s v="05"/>
  </r>
  <r>
    <x v="6"/>
    <x v="0"/>
    <x v="283"/>
    <n v="816.41"/>
    <x v="13"/>
    <s v="06"/>
  </r>
  <r>
    <x v="6"/>
    <x v="0"/>
    <x v="284"/>
    <n v="804.02"/>
    <x v="16"/>
    <s v="07"/>
  </r>
  <r>
    <x v="6"/>
    <x v="0"/>
    <x v="285"/>
    <n v="793.76"/>
    <x v="8"/>
    <s v="08"/>
  </r>
  <r>
    <x v="6"/>
    <x v="0"/>
    <x v="286"/>
    <n v="721.53"/>
    <x v="7"/>
    <s v="09"/>
  </r>
  <r>
    <x v="6"/>
    <x v="0"/>
    <x v="287"/>
    <n v="815.1"/>
    <x v="10"/>
    <s v="10"/>
  </r>
  <r>
    <x v="6"/>
    <x v="0"/>
    <x v="288"/>
    <n v="1155.93"/>
    <x v="11"/>
    <s v="11"/>
  </r>
  <r>
    <x v="6"/>
    <x v="0"/>
    <x v="289"/>
    <n v="767.83"/>
    <x v="17"/>
    <s v="12"/>
  </r>
  <r>
    <x v="6"/>
    <x v="0"/>
    <x v="290"/>
    <n v="891.71"/>
    <x v="2"/>
    <s v="13"/>
  </r>
  <r>
    <x v="6"/>
    <x v="0"/>
    <x v="291"/>
    <n v="799.15"/>
    <x v="12"/>
    <s v="14"/>
  </r>
  <r>
    <x v="6"/>
    <x v="0"/>
    <x v="292"/>
    <n v="979.51"/>
    <x v="14"/>
    <s v="15"/>
  </r>
  <r>
    <x v="6"/>
    <x v="0"/>
    <x v="293"/>
    <n v="746.72"/>
    <x v="0"/>
    <s v="16"/>
  </r>
  <r>
    <x v="6"/>
    <x v="0"/>
    <x v="294"/>
    <n v="756.43"/>
    <x v="4"/>
    <s v="17"/>
  </r>
  <r>
    <x v="6"/>
    <x v="0"/>
    <x v="295"/>
    <n v="749.63"/>
    <x v="5"/>
    <s v="18"/>
  </r>
  <r>
    <x v="5"/>
    <x v="0"/>
    <x v="278"/>
    <n v="833.48"/>
    <x v="3"/>
    <s v="01"/>
  </r>
  <r>
    <x v="5"/>
    <x v="0"/>
    <x v="279"/>
    <n v="771.56"/>
    <x v="15"/>
    <s v="02"/>
  </r>
  <r>
    <x v="5"/>
    <x v="0"/>
    <x v="280"/>
    <n v="743.72"/>
    <x v="1"/>
    <s v="03"/>
  </r>
  <r>
    <x v="5"/>
    <x v="0"/>
    <x v="281"/>
    <n v="708.23"/>
    <x v="6"/>
    <s v="04"/>
  </r>
  <r>
    <x v="5"/>
    <x v="0"/>
    <x v="282"/>
    <n v="727.47"/>
    <x v="9"/>
    <s v="05"/>
  </r>
  <r>
    <x v="5"/>
    <x v="0"/>
    <x v="283"/>
    <n v="802.08"/>
    <x v="13"/>
    <s v="06"/>
  </r>
  <r>
    <x v="5"/>
    <x v="0"/>
    <x v="284"/>
    <n v="796.55"/>
    <x v="16"/>
    <s v="07"/>
  </r>
  <r>
    <x v="5"/>
    <x v="0"/>
    <x v="285"/>
    <n v="781.12"/>
    <x v="8"/>
    <s v="08"/>
  </r>
  <r>
    <x v="5"/>
    <x v="0"/>
    <x v="286"/>
    <n v="704.55"/>
    <x v="7"/>
    <s v="09"/>
  </r>
  <r>
    <x v="5"/>
    <x v="0"/>
    <x v="287"/>
    <n v="799.95"/>
    <x v="10"/>
    <s v="10"/>
  </r>
  <r>
    <x v="5"/>
    <x v="0"/>
    <x v="288"/>
    <n v="1151.6400000000001"/>
    <x v="11"/>
    <s v="11"/>
  </r>
  <r>
    <x v="5"/>
    <x v="0"/>
    <x v="289"/>
    <n v="755.71"/>
    <x v="17"/>
    <s v="12"/>
  </r>
  <r>
    <x v="5"/>
    <x v="0"/>
    <x v="290"/>
    <n v="879.09"/>
    <x v="2"/>
    <s v="13"/>
  </r>
  <r>
    <x v="5"/>
    <x v="0"/>
    <x v="291"/>
    <n v="793.64"/>
    <x v="12"/>
    <s v="14"/>
  </r>
  <r>
    <x v="5"/>
    <x v="0"/>
    <x v="292"/>
    <n v="958.98"/>
    <x v="14"/>
    <s v="15"/>
  </r>
  <r>
    <x v="5"/>
    <x v="0"/>
    <x v="293"/>
    <n v="741.65"/>
    <x v="0"/>
    <s v="16"/>
  </r>
  <r>
    <x v="5"/>
    <x v="0"/>
    <x v="294"/>
    <n v="744.14"/>
    <x v="4"/>
    <s v="17"/>
  </r>
  <r>
    <x v="5"/>
    <x v="0"/>
    <x v="295"/>
    <n v="737.12"/>
    <x v="5"/>
    <s v="18"/>
  </r>
  <r>
    <x v="4"/>
    <x v="0"/>
    <x v="278"/>
    <n v="822.65"/>
    <x v="3"/>
    <s v="01"/>
  </r>
  <r>
    <x v="4"/>
    <x v="0"/>
    <x v="279"/>
    <n v="766.65"/>
    <x v="15"/>
    <s v="02"/>
  </r>
  <r>
    <x v="4"/>
    <x v="0"/>
    <x v="280"/>
    <n v="739.18"/>
    <x v="1"/>
    <s v="03"/>
  </r>
  <r>
    <x v="4"/>
    <x v="0"/>
    <x v="281"/>
    <n v="706.01"/>
    <x v="6"/>
    <s v="04"/>
  </r>
  <r>
    <x v="4"/>
    <x v="0"/>
    <x v="282"/>
    <n v="720.73"/>
    <x v="9"/>
    <s v="05"/>
  </r>
  <r>
    <x v="4"/>
    <x v="0"/>
    <x v="283"/>
    <n v="802.91"/>
    <x v="13"/>
    <s v="06"/>
  </r>
  <r>
    <x v="4"/>
    <x v="0"/>
    <x v="284"/>
    <n v="791.91"/>
    <x v="16"/>
    <s v="07"/>
  </r>
  <r>
    <x v="4"/>
    <x v="0"/>
    <x v="285"/>
    <n v="780.52"/>
    <x v="8"/>
    <s v="08"/>
  </r>
  <r>
    <x v="4"/>
    <x v="0"/>
    <x v="286"/>
    <n v="700.01"/>
    <x v="7"/>
    <s v="09"/>
  </r>
  <r>
    <x v="4"/>
    <x v="0"/>
    <x v="287"/>
    <n v="794.29"/>
    <x v="10"/>
    <s v="10"/>
  </r>
  <r>
    <x v="4"/>
    <x v="0"/>
    <x v="288"/>
    <n v="1150.47"/>
    <x v="11"/>
    <s v="11"/>
  </r>
  <r>
    <x v="4"/>
    <x v="0"/>
    <x v="289"/>
    <n v="754.22"/>
    <x v="17"/>
    <s v="12"/>
  </r>
  <r>
    <x v="4"/>
    <x v="0"/>
    <x v="290"/>
    <n v="870.08"/>
    <x v="2"/>
    <s v="13"/>
  </r>
  <r>
    <x v="4"/>
    <x v="0"/>
    <x v="291"/>
    <n v="786.64"/>
    <x v="12"/>
    <s v="14"/>
  </r>
  <r>
    <x v="4"/>
    <x v="0"/>
    <x v="292"/>
    <n v="945.37"/>
    <x v="14"/>
    <s v="15"/>
  </r>
  <r>
    <x v="4"/>
    <x v="0"/>
    <x v="293"/>
    <n v="729.89"/>
    <x v="0"/>
    <s v="16"/>
  </r>
  <r>
    <x v="4"/>
    <x v="0"/>
    <x v="294"/>
    <n v="740.77"/>
    <x v="4"/>
    <s v="17"/>
  </r>
  <r>
    <x v="4"/>
    <x v="0"/>
    <x v="295"/>
    <n v="734.34"/>
    <x v="5"/>
    <s v="18"/>
  </r>
  <r>
    <x v="3"/>
    <x v="0"/>
    <x v="278"/>
    <n v="814.32"/>
    <x v="3"/>
    <s v="01"/>
  </r>
  <r>
    <x v="3"/>
    <x v="0"/>
    <x v="279"/>
    <n v="768.29"/>
    <x v="15"/>
    <s v="02"/>
  </r>
  <r>
    <x v="3"/>
    <x v="0"/>
    <x v="280"/>
    <n v="732.12"/>
    <x v="1"/>
    <s v="03"/>
  </r>
  <r>
    <x v="3"/>
    <x v="0"/>
    <x v="281"/>
    <n v="715.55"/>
    <x v="6"/>
    <s v="04"/>
  </r>
  <r>
    <x v="3"/>
    <x v="0"/>
    <x v="282"/>
    <n v="714.42"/>
    <x v="9"/>
    <s v="05"/>
  </r>
  <r>
    <x v="3"/>
    <x v="0"/>
    <x v="283"/>
    <n v="816.65"/>
    <x v="13"/>
    <s v="06"/>
  </r>
  <r>
    <x v="3"/>
    <x v="0"/>
    <x v="284"/>
    <n v="789.17"/>
    <x v="16"/>
    <s v="07"/>
  </r>
  <r>
    <x v="3"/>
    <x v="0"/>
    <x v="285"/>
    <n v="785.87"/>
    <x v="8"/>
    <s v="08"/>
  </r>
  <r>
    <x v="3"/>
    <x v="0"/>
    <x v="286"/>
    <n v="689.49"/>
    <x v="7"/>
    <s v="09"/>
  </r>
  <r>
    <x v="3"/>
    <x v="0"/>
    <x v="287"/>
    <n v="788.76"/>
    <x v="10"/>
    <s v="10"/>
  </r>
  <r>
    <x v="3"/>
    <x v="0"/>
    <x v="288"/>
    <n v="1160.8699999999999"/>
    <x v="11"/>
    <s v="11"/>
  </r>
  <r>
    <x v="3"/>
    <x v="0"/>
    <x v="289"/>
    <n v="750.15"/>
    <x v="17"/>
    <s v="12"/>
  </r>
  <r>
    <x v="3"/>
    <x v="0"/>
    <x v="290"/>
    <n v="870.78"/>
    <x v="2"/>
    <s v="13"/>
  </r>
  <r>
    <x v="3"/>
    <x v="0"/>
    <x v="291"/>
    <n v="783.97"/>
    <x v="12"/>
    <s v="14"/>
  </r>
  <r>
    <x v="3"/>
    <x v="0"/>
    <x v="292"/>
    <n v="951.48"/>
    <x v="14"/>
    <s v="15"/>
  </r>
  <r>
    <x v="3"/>
    <x v="0"/>
    <x v="293"/>
    <n v="726.57"/>
    <x v="0"/>
    <s v="16"/>
  </r>
  <r>
    <x v="3"/>
    <x v="0"/>
    <x v="294"/>
    <n v="737.08"/>
    <x v="4"/>
    <s v="17"/>
  </r>
  <r>
    <x v="3"/>
    <x v="0"/>
    <x v="295"/>
    <n v="733.98"/>
    <x v="5"/>
    <s v="18"/>
  </r>
  <r>
    <x v="2"/>
    <x v="0"/>
    <x v="278"/>
    <n v="814.04"/>
    <x v="3"/>
    <s v="01"/>
  </r>
  <r>
    <x v="2"/>
    <x v="0"/>
    <x v="279"/>
    <n v="763.25"/>
    <x v="15"/>
    <s v="02"/>
  </r>
  <r>
    <x v="2"/>
    <x v="0"/>
    <x v="280"/>
    <n v="733.05"/>
    <x v="1"/>
    <s v="03"/>
  </r>
  <r>
    <x v="2"/>
    <x v="0"/>
    <x v="281"/>
    <n v="702.44"/>
    <x v="6"/>
    <s v="04"/>
  </r>
  <r>
    <x v="2"/>
    <x v="0"/>
    <x v="282"/>
    <n v="710.94"/>
    <x v="9"/>
    <s v="05"/>
  </r>
  <r>
    <x v="2"/>
    <x v="0"/>
    <x v="283"/>
    <n v="812.12"/>
    <x v="13"/>
    <s v="06"/>
  </r>
  <r>
    <x v="2"/>
    <x v="0"/>
    <x v="284"/>
    <n v="782.21"/>
    <x v="16"/>
    <s v="07"/>
  </r>
  <r>
    <x v="2"/>
    <x v="0"/>
    <x v="285"/>
    <n v="790.6"/>
    <x v="8"/>
    <s v="08"/>
  </r>
  <r>
    <x v="2"/>
    <x v="0"/>
    <x v="286"/>
    <n v="694.58"/>
    <x v="7"/>
    <s v="09"/>
  </r>
  <r>
    <x v="2"/>
    <x v="0"/>
    <x v="287"/>
    <n v="792.19"/>
    <x v="10"/>
    <s v="10"/>
  </r>
  <r>
    <x v="2"/>
    <x v="0"/>
    <x v="288"/>
    <n v="1167.6600000000001"/>
    <x v="11"/>
    <s v="11"/>
  </r>
  <r>
    <x v="2"/>
    <x v="0"/>
    <x v="289"/>
    <n v="755.42"/>
    <x v="17"/>
    <s v="12"/>
  </r>
  <r>
    <x v="2"/>
    <x v="0"/>
    <x v="290"/>
    <n v="868.83"/>
    <x v="2"/>
    <s v="13"/>
  </r>
  <r>
    <x v="2"/>
    <x v="0"/>
    <x v="291"/>
    <n v="783.45"/>
    <x v="12"/>
    <s v="14"/>
  </r>
  <r>
    <x v="2"/>
    <x v="0"/>
    <x v="292"/>
    <n v="963.99"/>
    <x v="14"/>
    <s v="15"/>
  </r>
  <r>
    <x v="2"/>
    <x v="0"/>
    <x v="293"/>
    <n v="722.48"/>
    <x v="0"/>
    <s v="16"/>
  </r>
  <r>
    <x v="2"/>
    <x v="0"/>
    <x v="294"/>
    <n v="730.94"/>
    <x v="4"/>
    <s v="17"/>
  </r>
  <r>
    <x v="2"/>
    <x v="0"/>
    <x v="295"/>
    <n v="739.66"/>
    <x v="5"/>
    <s v="18"/>
  </r>
  <r>
    <x v="1"/>
    <x v="0"/>
    <x v="278"/>
    <n v="808"/>
    <x v="3"/>
    <s v="01"/>
  </r>
  <r>
    <x v="1"/>
    <x v="0"/>
    <x v="279"/>
    <n v="751.99"/>
    <x v="15"/>
    <s v="02"/>
  </r>
  <r>
    <x v="1"/>
    <x v="0"/>
    <x v="280"/>
    <n v="725.63"/>
    <x v="1"/>
    <s v="03"/>
  </r>
  <r>
    <x v="1"/>
    <x v="0"/>
    <x v="281"/>
    <n v="706.57"/>
    <x v="6"/>
    <s v="04"/>
  </r>
  <r>
    <x v="1"/>
    <x v="0"/>
    <x v="282"/>
    <n v="704.22"/>
    <x v="9"/>
    <s v="05"/>
  </r>
  <r>
    <x v="1"/>
    <x v="0"/>
    <x v="283"/>
    <n v="806.49"/>
    <x v="13"/>
    <s v="06"/>
  </r>
  <r>
    <x v="1"/>
    <x v="0"/>
    <x v="284"/>
    <n v="776.43"/>
    <x v="16"/>
    <s v="07"/>
  </r>
  <r>
    <x v="1"/>
    <x v="0"/>
    <x v="285"/>
    <n v="790.97"/>
    <x v="8"/>
    <s v="08"/>
  </r>
  <r>
    <x v="1"/>
    <x v="0"/>
    <x v="286"/>
    <n v="688.55"/>
    <x v="7"/>
    <s v="09"/>
  </r>
  <r>
    <x v="1"/>
    <x v="0"/>
    <x v="287"/>
    <n v="787.05"/>
    <x v="10"/>
    <s v="10"/>
  </r>
  <r>
    <x v="1"/>
    <x v="0"/>
    <x v="288"/>
    <n v="1152.99"/>
    <x v="11"/>
    <s v="11"/>
  </r>
  <r>
    <x v="1"/>
    <x v="0"/>
    <x v="289"/>
    <n v="738.53"/>
    <x v="17"/>
    <s v="12"/>
  </r>
  <r>
    <x v="1"/>
    <x v="0"/>
    <x v="290"/>
    <n v="862.28"/>
    <x v="2"/>
    <s v="13"/>
  </r>
  <r>
    <x v="1"/>
    <x v="0"/>
    <x v="291"/>
    <n v="779.59"/>
    <x v="12"/>
    <s v="14"/>
  </r>
  <r>
    <x v="1"/>
    <x v="0"/>
    <x v="292"/>
    <n v="941.71"/>
    <x v="14"/>
    <s v="15"/>
  </r>
  <r>
    <x v="1"/>
    <x v="0"/>
    <x v="293"/>
    <n v="719.73"/>
    <x v="0"/>
    <s v="16"/>
  </r>
  <r>
    <x v="1"/>
    <x v="0"/>
    <x v="294"/>
    <n v="718.47"/>
    <x v="4"/>
    <s v="17"/>
  </r>
  <r>
    <x v="1"/>
    <x v="0"/>
    <x v="295"/>
    <n v="732.4"/>
    <x v="5"/>
    <s v="18"/>
  </r>
  <r>
    <x v="0"/>
    <x v="0"/>
    <x v="278"/>
    <n v="797.95"/>
    <x v="3"/>
    <s v="01"/>
  </r>
  <r>
    <x v="0"/>
    <x v="0"/>
    <x v="279"/>
    <n v="749.84"/>
    <x v="15"/>
    <s v="02"/>
  </r>
  <r>
    <x v="0"/>
    <x v="0"/>
    <x v="280"/>
    <n v="717.74"/>
    <x v="1"/>
    <s v="03"/>
  </r>
  <r>
    <x v="0"/>
    <x v="0"/>
    <x v="281"/>
    <n v="693.32"/>
    <x v="6"/>
    <s v="04"/>
  </r>
  <r>
    <x v="0"/>
    <x v="0"/>
    <x v="282"/>
    <n v="699.58"/>
    <x v="9"/>
    <s v="05"/>
  </r>
  <r>
    <x v="0"/>
    <x v="0"/>
    <x v="283"/>
    <n v="801.66"/>
    <x v="13"/>
    <s v="06"/>
  </r>
  <r>
    <x v="0"/>
    <x v="0"/>
    <x v="284"/>
    <n v="766.83"/>
    <x v="16"/>
    <s v="07"/>
  </r>
  <r>
    <x v="0"/>
    <x v="0"/>
    <x v="285"/>
    <n v="789.33"/>
    <x v="8"/>
    <s v="08"/>
  </r>
  <r>
    <x v="0"/>
    <x v="0"/>
    <x v="286"/>
    <n v="691.53"/>
    <x v="7"/>
    <s v="09"/>
  </r>
  <r>
    <x v="0"/>
    <x v="0"/>
    <x v="287"/>
    <n v="780.78"/>
    <x v="10"/>
    <s v="10"/>
  </r>
  <r>
    <x v="0"/>
    <x v="0"/>
    <x v="288"/>
    <n v="1153.3900000000001"/>
    <x v="11"/>
    <s v="11"/>
  </r>
  <r>
    <x v="0"/>
    <x v="0"/>
    <x v="289"/>
    <n v="740.74"/>
    <x v="17"/>
    <s v="12"/>
  </r>
  <r>
    <x v="0"/>
    <x v="0"/>
    <x v="290"/>
    <n v="854.01"/>
    <x v="2"/>
    <s v="13"/>
  </r>
  <r>
    <x v="0"/>
    <x v="0"/>
    <x v="291"/>
    <n v="773.73"/>
    <x v="12"/>
    <s v="14"/>
  </r>
  <r>
    <x v="0"/>
    <x v="0"/>
    <x v="292"/>
    <n v="917.3"/>
    <x v="14"/>
    <s v="15"/>
  </r>
  <r>
    <x v="0"/>
    <x v="0"/>
    <x v="293"/>
    <n v="709.43"/>
    <x v="0"/>
    <s v="16"/>
  </r>
  <r>
    <x v="0"/>
    <x v="0"/>
    <x v="294"/>
    <n v="710.65"/>
    <x v="4"/>
    <s v="17"/>
  </r>
  <r>
    <x v="0"/>
    <x v="0"/>
    <x v="295"/>
    <n v="723.77"/>
    <x v="5"/>
    <s v="18"/>
  </r>
  <r>
    <x v="7"/>
    <x v="1"/>
    <x v="278"/>
    <n v="1028.8399999999999"/>
    <x v="3"/>
    <s v="01"/>
  </r>
  <r>
    <x v="7"/>
    <x v="1"/>
    <x v="279"/>
    <n v="1009.59"/>
    <x v="15"/>
    <s v="02"/>
  </r>
  <r>
    <x v="7"/>
    <x v="1"/>
    <x v="280"/>
    <n v="929.88"/>
    <x v="1"/>
    <s v="03"/>
  </r>
  <r>
    <x v="7"/>
    <x v="1"/>
    <x v="281"/>
    <n v="882.59"/>
    <x v="6"/>
    <s v="04"/>
  </r>
  <r>
    <x v="7"/>
    <x v="1"/>
    <x v="282"/>
    <n v="904.07"/>
    <x v="9"/>
    <s v="05"/>
  </r>
  <r>
    <x v="7"/>
    <x v="1"/>
    <x v="283"/>
    <n v="1018.25"/>
    <x v="13"/>
    <s v="06"/>
  </r>
  <r>
    <x v="7"/>
    <x v="1"/>
    <x v="284"/>
    <n v="992.35"/>
    <x v="16"/>
    <s v="07"/>
  </r>
  <r>
    <x v="7"/>
    <x v="1"/>
    <x v="285"/>
    <n v="968.19"/>
    <x v="8"/>
    <s v="08"/>
  </r>
  <r>
    <x v="7"/>
    <x v="1"/>
    <x v="286"/>
    <n v="896.02"/>
    <x v="7"/>
    <s v="09"/>
  </r>
  <r>
    <x v="7"/>
    <x v="1"/>
    <x v="287"/>
    <n v="1005.47"/>
    <x v="10"/>
    <s v="10"/>
  </r>
  <r>
    <x v="7"/>
    <x v="1"/>
    <x v="288"/>
    <n v="1416.56"/>
    <x v="11"/>
    <s v="11"/>
  </r>
  <r>
    <x v="7"/>
    <x v="1"/>
    <x v="289"/>
    <n v="934.83"/>
    <x v="17"/>
    <s v="12"/>
  </r>
  <r>
    <x v="7"/>
    <x v="1"/>
    <x v="290"/>
    <n v="1082.4000000000001"/>
    <x v="2"/>
    <s v="13"/>
  </r>
  <r>
    <x v="7"/>
    <x v="1"/>
    <x v="291"/>
    <n v="990.46"/>
    <x v="12"/>
    <s v="14"/>
  </r>
  <r>
    <x v="7"/>
    <x v="1"/>
    <x v="292"/>
    <n v="1207.8800000000001"/>
    <x v="14"/>
    <s v="15"/>
  </r>
  <r>
    <x v="7"/>
    <x v="1"/>
    <x v="293"/>
    <n v="950.1"/>
    <x v="0"/>
    <s v="16"/>
  </r>
  <r>
    <x v="7"/>
    <x v="1"/>
    <x v="294"/>
    <n v="935.06"/>
    <x v="4"/>
    <s v="17"/>
  </r>
  <r>
    <x v="7"/>
    <x v="1"/>
    <x v="295"/>
    <n v="922.31"/>
    <x v="5"/>
    <s v="18"/>
  </r>
  <r>
    <x v="6"/>
    <x v="1"/>
    <x v="278"/>
    <n v="1001.02"/>
    <x v="3"/>
    <s v="01"/>
  </r>
  <r>
    <x v="6"/>
    <x v="1"/>
    <x v="279"/>
    <n v="981.92"/>
    <x v="15"/>
    <s v="02"/>
  </r>
  <r>
    <x v="6"/>
    <x v="1"/>
    <x v="280"/>
    <n v="895.72"/>
    <x v="1"/>
    <s v="03"/>
  </r>
  <r>
    <x v="6"/>
    <x v="1"/>
    <x v="281"/>
    <n v="858.81"/>
    <x v="6"/>
    <s v="04"/>
  </r>
  <r>
    <x v="6"/>
    <x v="1"/>
    <x v="282"/>
    <n v="875.03"/>
    <x v="9"/>
    <s v="05"/>
  </r>
  <r>
    <x v="6"/>
    <x v="1"/>
    <x v="283"/>
    <n v="990.53"/>
    <x v="13"/>
    <s v="06"/>
  </r>
  <r>
    <x v="6"/>
    <x v="1"/>
    <x v="284"/>
    <n v="967.64"/>
    <x v="16"/>
    <s v="07"/>
  </r>
  <r>
    <x v="6"/>
    <x v="1"/>
    <x v="285"/>
    <n v="942.73"/>
    <x v="8"/>
    <s v="08"/>
  </r>
  <r>
    <x v="6"/>
    <x v="1"/>
    <x v="286"/>
    <n v="857.61"/>
    <x v="7"/>
    <s v="09"/>
  </r>
  <r>
    <x v="6"/>
    <x v="1"/>
    <x v="287"/>
    <n v="975.87"/>
    <x v="10"/>
    <s v="10"/>
  </r>
  <r>
    <x v="6"/>
    <x v="1"/>
    <x v="288"/>
    <n v="1395.75"/>
    <x v="11"/>
    <s v="11"/>
  </r>
  <r>
    <x v="6"/>
    <x v="1"/>
    <x v="289"/>
    <n v="915.42"/>
    <x v="17"/>
    <s v="12"/>
  </r>
  <r>
    <x v="6"/>
    <x v="1"/>
    <x v="290"/>
    <n v="1058.57"/>
    <x v="2"/>
    <s v="13"/>
  </r>
  <r>
    <x v="6"/>
    <x v="1"/>
    <x v="291"/>
    <n v="962.52"/>
    <x v="12"/>
    <s v="14"/>
  </r>
  <r>
    <x v="6"/>
    <x v="1"/>
    <x v="292"/>
    <n v="1190.04"/>
    <x v="14"/>
    <s v="15"/>
  </r>
  <r>
    <x v="6"/>
    <x v="1"/>
    <x v="293"/>
    <n v="899.57"/>
    <x v="0"/>
    <s v="16"/>
  </r>
  <r>
    <x v="6"/>
    <x v="1"/>
    <x v="294"/>
    <n v="897.29"/>
    <x v="4"/>
    <s v="17"/>
  </r>
  <r>
    <x v="6"/>
    <x v="1"/>
    <x v="295"/>
    <n v="894.61"/>
    <x v="5"/>
    <s v="18"/>
  </r>
  <r>
    <x v="5"/>
    <x v="1"/>
    <x v="278"/>
    <n v="984.24"/>
    <x v="3"/>
    <s v="01"/>
  </r>
  <r>
    <x v="5"/>
    <x v="1"/>
    <x v="279"/>
    <n v="984.04"/>
    <x v="15"/>
    <s v="02"/>
  </r>
  <r>
    <x v="5"/>
    <x v="1"/>
    <x v="280"/>
    <n v="880.48"/>
    <x v="1"/>
    <s v="03"/>
  </r>
  <r>
    <x v="5"/>
    <x v="1"/>
    <x v="281"/>
    <n v="838.85"/>
    <x v="6"/>
    <s v="04"/>
  </r>
  <r>
    <x v="5"/>
    <x v="1"/>
    <x v="282"/>
    <n v="858.65"/>
    <x v="9"/>
    <s v="05"/>
  </r>
  <r>
    <x v="5"/>
    <x v="1"/>
    <x v="283"/>
    <n v="967"/>
    <x v="13"/>
    <s v="06"/>
  </r>
  <r>
    <x v="5"/>
    <x v="1"/>
    <x v="284"/>
    <n v="956.12"/>
    <x v="16"/>
    <s v="07"/>
  </r>
  <r>
    <x v="5"/>
    <x v="1"/>
    <x v="285"/>
    <n v="926.13"/>
    <x v="8"/>
    <s v="08"/>
  </r>
  <r>
    <x v="5"/>
    <x v="1"/>
    <x v="286"/>
    <n v="837.53"/>
    <x v="7"/>
    <s v="09"/>
  </r>
  <r>
    <x v="5"/>
    <x v="1"/>
    <x v="287"/>
    <n v="959.4"/>
    <x v="10"/>
    <s v="10"/>
  </r>
  <r>
    <x v="5"/>
    <x v="1"/>
    <x v="288"/>
    <n v="1391.17"/>
    <x v="11"/>
    <s v="11"/>
  </r>
  <r>
    <x v="5"/>
    <x v="1"/>
    <x v="289"/>
    <n v="901.87"/>
    <x v="17"/>
    <s v="12"/>
  </r>
  <r>
    <x v="5"/>
    <x v="1"/>
    <x v="290"/>
    <n v="1048.67"/>
    <x v="2"/>
    <s v="13"/>
  </r>
  <r>
    <x v="5"/>
    <x v="1"/>
    <x v="291"/>
    <n v="957.21"/>
    <x v="12"/>
    <s v="14"/>
  </r>
  <r>
    <x v="5"/>
    <x v="1"/>
    <x v="292"/>
    <n v="1162.18"/>
    <x v="14"/>
    <s v="15"/>
  </r>
  <r>
    <x v="5"/>
    <x v="1"/>
    <x v="293"/>
    <n v="895.53"/>
    <x v="0"/>
    <s v="16"/>
  </r>
  <r>
    <x v="5"/>
    <x v="1"/>
    <x v="294"/>
    <n v="893.71"/>
    <x v="4"/>
    <s v="17"/>
  </r>
  <r>
    <x v="5"/>
    <x v="1"/>
    <x v="295"/>
    <n v="887.05"/>
    <x v="5"/>
    <s v="18"/>
  </r>
  <r>
    <x v="4"/>
    <x v="1"/>
    <x v="278"/>
    <n v="971.91"/>
    <x v="3"/>
    <s v="01"/>
  </r>
  <r>
    <x v="4"/>
    <x v="1"/>
    <x v="279"/>
    <n v="983.84"/>
    <x v="15"/>
    <s v="02"/>
  </r>
  <r>
    <x v="4"/>
    <x v="1"/>
    <x v="280"/>
    <n v="876.17"/>
    <x v="1"/>
    <s v="03"/>
  </r>
  <r>
    <x v="4"/>
    <x v="1"/>
    <x v="281"/>
    <n v="838.71"/>
    <x v="6"/>
    <s v="04"/>
  </r>
  <r>
    <x v="4"/>
    <x v="1"/>
    <x v="282"/>
    <n v="853.23"/>
    <x v="9"/>
    <s v="05"/>
  </r>
  <r>
    <x v="4"/>
    <x v="1"/>
    <x v="283"/>
    <n v="966.21"/>
    <x v="13"/>
    <s v="06"/>
  </r>
  <r>
    <x v="4"/>
    <x v="1"/>
    <x v="284"/>
    <n v="955.65"/>
    <x v="16"/>
    <s v="07"/>
  </r>
  <r>
    <x v="4"/>
    <x v="1"/>
    <x v="285"/>
    <n v="927.58"/>
    <x v="8"/>
    <s v="08"/>
  </r>
  <r>
    <x v="4"/>
    <x v="1"/>
    <x v="286"/>
    <n v="830.16"/>
    <x v="7"/>
    <s v="09"/>
  </r>
  <r>
    <x v="4"/>
    <x v="1"/>
    <x v="287"/>
    <n v="953.78"/>
    <x v="10"/>
    <s v="10"/>
  </r>
  <r>
    <x v="4"/>
    <x v="1"/>
    <x v="288"/>
    <n v="1392.42"/>
    <x v="11"/>
    <s v="11"/>
  </r>
  <r>
    <x v="4"/>
    <x v="1"/>
    <x v="289"/>
    <n v="897.83"/>
    <x v="17"/>
    <s v="12"/>
  </r>
  <r>
    <x v="4"/>
    <x v="1"/>
    <x v="290"/>
    <n v="1041.1099999999999"/>
    <x v="2"/>
    <s v="13"/>
  </r>
  <r>
    <x v="4"/>
    <x v="1"/>
    <x v="291"/>
    <n v="948.38"/>
    <x v="12"/>
    <s v="14"/>
  </r>
  <r>
    <x v="4"/>
    <x v="1"/>
    <x v="292"/>
    <n v="1148.6600000000001"/>
    <x v="14"/>
    <s v="15"/>
  </r>
  <r>
    <x v="4"/>
    <x v="1"/>
    <x v="293"/>
    <n v="881.13"/>
    <x v="0"/>
    <s v="16"/>
  </r>
  <r>
    <x v="4"/>
    <x v="1"/>
    <x v="294"/>
    <n v="880.9"/>
    <x v="4"/>
    <s v="17"/>
  </r>
  <r>
    <x v="4"/>
    <x v="1"/>
    <x v="295"/>
    <n v="884.4"/>
    <x v="5"/>
    <s v="18"/>
  </r>
  <r>
    <x v="3"/>
    <x v="1"/>
    <x v="278"/>
    <n v="961.84"/>
    <x v="3"/>
    <s v="01"/>
  </r>
  <r>
    <x v="3"/>
    <x v="1"/>
    <x v="279"/>
    <n v="991.36"/>
    <x v="15"/>
    <s v="02"/>
  </r>
  <r>
    <x v="3"/>
    <x v="1"/>
    <x v="280"/>
    <n v="868.5"/>
    <x v="1"/>
    <s v="03"/>
  </r>
  <r>
    <x v="3"/>
    <x v="1"/>
    <x v="281"/>
    <n v="851.39"/>
    <x v="6"/>
    <s v="04"/>
  </r>
  <r>
    <x v="3"/>
    <x v="1"/>
    <x v="282"/>
    <n v="841.84"/>
    <x v="9"/>
    <s v="05"/>
  </r>
  <r>
    <x v="3"/>
    <x v="1"/>
    <x v="283"/>
    <n v="978.02"/>
    <x v="13"/>
    <s v="06"/>
  </r>
  <r>
    <x v="3"/>
    <x v="1"/>
    <x v="284"/>
    <n v="955.21"/>
    <x v="16"/>
    <s v="07"/>
  </r>
  <r>
    <x v="3"/>
    <x v="1"/>
    <x v="285"/>
    <n v="930.97"/>
    <x v="8"/>
    <s v="08"/>
  </r>
  <r>
    <x v="3"/>
    <x v="1"/>
    <x v="286"/>
    <n v="814.63"/>
    <x v="7"/>
    <s v="09"/>
  </r>
  <r>
    <x v="3"/>
    <x v="1"/>
    <x v="287"/>
    <n v="945.12"/>
    <x v="10"/>
    <s v="10"/>
  </r>
  <r>
    <x v="3"/>
    <x v="1"/>
    <x v="288"/>
    <n v="1399.09"/>
    <x v="11"/>
    <s v="11"/>
  </r>
  <r>
    <x v="3"/>
    <x v="1"/>
    <x v="289"/>
    <n v="894.32"/>
    <x v="17"/>
    <s v="12"/>
  </r>
  <r>
    <x v="3"/>
    <x v="1"/>
    <x v="290"/>
    <n v="1040.1300000000001"/>
    <x v="2"/>
    <s v="13"/>
  </r>
  <r>
    <x v="3"/>
    <x v="1"/>
    <x v="291"/>
    <n v="945.7"/>
    <x v="12"/>
    <s v="14"/>
  </r>
  <r>
    <x v="3"/>
    <x v="1"/>
    <x v="292"/>
    <n v="1153.1500000000001"/>
    <x v="14"/>
    <s v="15"/>
  </r>
  <r>
    <x v="3"/>
    <x v="1"/>
    <x v="293"/>
    <n v="878.85"/>
    <x v="0"/>
    <s v="16"/>
  </r>
  <r>
    <x v="3"/>
    <x v="1"/>
    <x v="294"/>
    <n v="868.76"/>
    <x v="4"/>
    <s v="17"/>
  </r>
  <r>
    <x v="3"/>
    <x v="1"/>
    <x v="295"/>
    <n v="878.77"/>
    <x v="5"/>
    <s v="18"/>
  </r>
  <r>
    <x v="2"/>
    <x v="1"/>
    <x v="278"/>
    <n v="959.35"/>
    <x v="3"/>
    <s v="01"/>
  </r>
  <r>
    <x v="2"/>
    <x v="1"/>
    <x v="279"/>
    <n v="982.98"/>
    <x v="15"/>
    <s v="02"/>
  </r>
  <r>
    <x v="2"/>
    <x v="1"/>
    <x v="280"/>
    <n v="867.2"/>
    <x v="1"/>
    <s v="03"/>
  </r>
  <r>
    <x v="2"/>
    <x v="1"/>
    <x v="281"/>
    <n v="840.73"/>
    <x v="6"/>
    <s v="04"/>
  </r>
  <r>
    <x v="2"/>
    <x v="1"/>
    <x v="282"/>
    <n v="841.44"/>
    <x v="9"/>
    <s v="05"/>
  </r>
  <r>
    <x v="2"/>
    <x v="1"/>
    <x v="283"/>
    <n v="977.09"/>
    <x v="13"/>
    <s v="06"/>
  </r>
  <r>
    <x v="2"/>
    <x v="1"/>
    <x v="284"/>
    <n v="940.53"/>
    <x v="16"/>
    <s v="07"/>
  </r>
  <r>
    <x v="2"/>
    <x v="1"/>
    <x v="285"/>
    <n v="943.89"/>
    <x v="8"/>
    <s v="08"/>
  </r>
  <r>
    <x v="2"/>
    <x v="1"/>
    <x v="286"/>
    <n v="819.17"/>
    <x v="7"/>
    <s v="09"/>
  </r>
  <r>
    <x v="2"/>
    <x v="1"/>
    <x v="287"/>
    <n v="951.87"/>
    <x v="10"/>
    <s v="10"/>
  </r>
  <r>
    <x v="2"/>
    <x v="1"/>
    <x v="288"/>
    <n v="1405.94"/>
    <x v="11"/>
    <s v="11"/>
  </r>
  <r>
    <x v="2"/>
    <x v="1"/>
    <x v="289"/>
    <n v="900.6"/>
    <x v="17"/>
    <s v="12"/>
  </r>
  <r>
    <x v="2"/>
    <x v="1"/>
    <x v="290"/>
    <n v="1032.68"/>
    <x v="2"/>
    <s v="13"/>
  </r>
  <r>
    <x v="2"/>
    <x v="1"/>
    <x v="291"/>
    <n v="945.17"/>
    <x v="12"/>
    <s v="14"/>
  </r>
  <r>
    <x v="2"/>
    <x v="1"/>
    <x v="292"/>
    <n v="1162.42"/>
    <x v="14"/>
    <s v="15"/>
  </r>
  <r>
    <x v="2"/>
    <x v="1"/>
    <x v="293"/>
    <n v="864.75"/>
    <x v="0"/>
    <s v="16"/>
  </r>
  <r>
    <x v="2"/>
    <x v="1"/>
    <x v="294"/>
    <n v="864.02"/>
    <x v="4"/>
    <s v="17"/>
  </r>
  <r>
    <x v="2"/>
    <x v="1"/>
    <x v="295"/>
    <n v="884.5"/>
    <x v="5"/>
    <s v="18"/>
  </r>
  <r>
    <x v="1"/>
    <x v="1"/>
    <x v="278"/>
    <n v="947.06"/>
    <x v="3"/>
    <s v="01"/>
  </r>
  <r>
    <x v="1"/>
    <x v="1"/>
    <x v="279"/>
    <n v="970.68"/>
    <x v="15"/>
    <s v="02"/>
  </r>
  <r>
    <x v="1"/>
    <x v="1"/>
    <x v="280"/>
    <n v="852.56"/>
    <x v="1"/>
    <s v="03"/>
  </r>
  <r>
    <x v="1"/>
    <x v="1"/>
    <x v="281"/>
    <n v="857.12"/>
    <x v="6"/>
    <s v="04"/>
  </r>
  <r>
    <x v="1"/>
    <x v="1"/>
    <x v="282"/>
    <n v="837.98"/>
    <x v="9"/>
    <s v="05"/>
  </r>
  <r>
    <x v="1"/>
    <x v="1"/>
    <x v="283"/>
    <n v="968.78"/>
    <x v="13"/>
    <s v="06"/>
  </r>
  <r>
    <x v="1"/>
    <x v="1"/>
    <x v="284"/>
    <n v="936.99"/>
    <x v="16"/>
    <s v="07"/>
  </r>
  <r>
    <x v="1"/>
    <x v="1"/>
    <x v="285"/>
    <n v="942.45"/>
    <x v="8"/>
    <s v="08"/>
  </r>
  <r>
    <x v="1"/>
    <x v="1"/>
    <x v="286"/>
    <n v="808.44"/>
    <x v="7"/>
    <s v="09"/>
  </r>
  <r>
    <x v="1"/>
    <x v="1"/>
    <x v="287"/>
    <n v="940.61"/>
    <x v="10"/>
    <s v="10"/>
  </r>
  <r>
    <x v="1"/>
    <x v="1"/>
    <x v="288"/>
    <n v="1389.71"/>
    <x v="11"/>
    <s v="11"/>
  </r>
  <r>
    <x v="1"/>
    <x v="1"/>
    <x v="289"/>
    <n v="881.21"/>
    <x v="17"/>
    <s v="12"/>
  </r>
  <r>
    <x v="1"/>
    <x v="1"/>
    <x v="290"/>
    <n v="1024.08"/>
    <x v="2"/>
    <s v="13"/>
  </r>
  <r>
    <x v="1"/>
    <x v="1"/>
    <x v="291"/>
    <n v="940.26"/>
    <x v="12"/>
    <s v="14"/>
  </r>
  <r>
    <x v="1"/>
    <x v="1"/>
    <x v="292"/>
    <n v="1145.44"/>
    <x v="14"/>
    <s v="15"/>
  </r>
  <r>
    <x v="1"/>
    <x v="1"/>
    <x v="293"/>
    <n v="860.79"/>
    <x v="0"/>
    <s v="16"/>
  </r>
  <r>
    <x v="1"/>
    <x v="1"/>
    <x v="294"/>
    <n v="848.78"/>
    <x v="4"/>
    <s v="17"/>
  </r>
  <r>
    <x v="1"/>
    <x v="1"/>
    <x v="295"/>
    <n v="872.69"/>
    <x v="5"/>
    <s v="18"/>
  </r>
  <r>
    <x v="0"/>
    <x v="1"/>
    <x v="278"/>
    <n v="936.35"/>
    <x v="3"/>
    <s v="01"/>
  </r>
  <r>
    <x v="0"/>
    <x v="1"/>
    <x v="279"/>
    <n v="963.37"/>
    <x v="15"/>
    <s v="02"/>
  </r>
  <r>
    <x v="0"/>
    <x v="1"/>
    <x v="280"/>
    <n v="845.51"/>
    <x v="1"/>
    <s v="03"/>
  </r>
  <r>
    <x v="0"/>
    <x v="1"/>
    <x v="281"/>
    <n v="828.84"/>
    <x v="6"/>
    <s v="04"/>
  </r>
  <r>
    <x v="0"/>
    <x v="1"/>
    <x v="282"/>
    <n v="827.76"/>
    <x v="9"/>
    <s v="05"/>
  </r>
  <r>
    <x v="0"/>
    <x v="1"/>
    <x v="283"/>
    <n v="968.73"/>
    <x v="13"/>
    <s v="06"/>
  </r>
  <r>
    <x v="0"/>
    <x v="1"/>
    <x v="284"/>
    <n v="916.58"/>
    <x v="16"/>
    <s v="07"/>
  </r>
  <r>
    <x v="0"/>
    <x v="1"/>
    <x v="285"/>
    <n v="938.41"/>
    <x v="8"/>
    <s v="08"/>
  </r>
  <r>
    <x v="0"/>
    <x v="1"/>
    <x v="286"/>
    <n v="815.81"/>
    <x v="7"/>
    <s v="09"/>
  </r>
  <r>
    <x v="0"/>
    <x v="1"/>
    <x v="287"/>
    <n v="929.8"/>
    <x v="10"/>
    <s v="10"/>
  </r>
  <r>
    <x v="0"/>
    <x v="1"/>
    <x v="288"/>
    <n v="1382.08"/>
    <x v="11"/>
    <s v="11"/>
  </r>
  <r>
    <x v="0"/>
    <x v="1"/>
    <x v="289"/>
    <n v="883.03"/>
    <x v="17"/>
    <s v="12"/>
  </r>
  <r>
    <x v="0"/>
    <x v="1"/>
    <x v="290"/>
    <n v="1018.24"/>
    <x v="2"/>
    <s v="13"/>
  </r>
  <r>
    <x v="0"/>
    <x v="1"/>
    <x v="291"/>
    <n v="931.6"/>
    <x v="12"/>
    <s v="14"/>
  </r>
  <r>
    <x v="0"/>
    <x v="1"/>
    <x v="292"/>
    <n v="1124.69"/>
    <x v="14"/>
    <s v="15"/>
  </r>
  <r>
    <x v="0"/>
    <x v="1"/>
    <x v="293"/>
    <n v="855.46"/>
    <x v="0"/>
    <s v="16"/>
  </r>
  <r>
    <x v="0"/>
    <x v="1"/>
    <x v="294"/>
    <n v="843.45"/>
    <x v="4"/>
    <s v="17"/>
  </r>
  <r>
    <x v="0"/>
    <x v="1"/>
    <x v="295"/>
    <n v="862.72"/>
    <x v="5"/>
    <s v="18"/>
  </r>
  <r>
    <x v="7"/>
    <x v="2"/>
    <x v="278"/>
    <n v="167387"/>
    <x v="3"/>
    <s v="01"/>
  </r>
  <r>
    <x v="7"/>
    <x v="2"/>
    <x v="279"/>
    <n v="25742"/>
    <x v="15"/>
    <s v="02"/>
  </r>
  <r>
    <x v="7"/>
    <x v="2"/>
    <x v="280"/>
    <n v="202740"/>
    <x v="1"/>
    <s v="03"/>
  </r>
  <r>
    <x v="7"/>
    <x v="2"/>
    <x v="281"/>
    <n v="15760"/>
    <x v="6"/>
    <s v="04"/>
  </r>
  <r>
    <x v="7"/>
    <x v="2"/>
    <x v="282"/>
    <n v="29718"/>
    <x v="9"/>
    <s v="05"/>
  </r>
  <r>
    <x v="7"/>
    <x v="2"/>
    <x v="283"/>
    <n v="73225"/>
    <x v="13"/>
    <s v="06"/>
  </r>
  <r>
    <x v="7"/>
    <x v="2"/>
    <x v="284"/>
    <n v="28158"/>
    <x v="16"/>
    <s v="07"/>
  </r>
  <r>
    <x v="7"/>
    <x v="2"/>
    <x v="285"/>
    <n v="105673"/>
    <x v="8"/>
    <s v="08"/>
  </r>
  <r>
    <x v="7"/>
    <x v="2"/>
    <x v="286"/>
    <n v="22840"/>
    <x v="7"/>
    <s v="09"/>
  </r>
  <r>
    <x v="7"/>
    <x v="2"/>
    <x v="287"/>
    <n v="105148"/>
    <x v="10"/>
    <s v="10"/>
  </r>
  <r>
    <x v="7"/>
    <x v="2"/>
    <x v="288"/>
    <n v="612681"/>
    <x v="11"/>
    <s v="11"/>
  </r>
  <r>
    <x v="7"/>
    <x v="2"/>
    <x v="289"/>
    <n v="16604"/>
    <x v="17"/>
    <s v="12"/>
  </r>
  <r>
    <x v="7"/>
    <x v="2"/>
    <x v="290"/>
    <n v="408235"/>
    <x v="2"/>
    <s v="13"/>
  </r>
  <r>
    <x v="7"/>
    <x v="2"/>
    <x v="291"/>
    <n v="75494"/>
    <x v="12"/>
    <s v="14"/>
  </r>
  <r>
    <x v="7"/>
    <x v="2"/>
    <x v="292"/>
    <n v="113563"/>
    <x v="14"/>
    <s v="15"/>
  </r>
  <r>
    <x v="7"/>
    <x v="2"/>
    <x v="293"/>
    <n v="42998"/>
    <x v="0"/>
    <s v="16"/>
  </r>
  <r>
    <x v="7"/>
    <x v="2"/>
    <x v="294"/>
    <n v="25385"/>
    <x v="4"/>
    <s v="17"/>
  </r>
  <r>
    <x v="7"/>
    <x v="2"/>
    <x v="295"/>
    <n v="60592"/>
    <x v="5"/>
    <s v="18"/>
  </r>
  <r>
    <x v="6"/>
    <x v="2"/>
    <x v="278"/>
    <n v="161438"/>
    <x v="3"/>
    <s v="01"/>
  </r>
  <r>
    <x v="6"/>
    <x v="2"/>
    <x v="279"/>
    <n v="24777"/>
    <x v="15"/>
    <s v="02"/>
  </r>
  <r>
    <x v="6"/>
    <x v="2"/>
    <x v="280"/>
    <n v="196392"/>
    <x v="1"/>
    <s v="03"/>
  </r>
  <r>
    <x v="6"/>
    <x v="2"/>
    <x v="281"/>
    <n v="15638"/>
    <x v="6"/>
    <s v="04"/>
  </r>
  <r>
    <x v="6"/>
    <x v="2"/>
    <x v="282"/>
    <n v="29436"/>
    <x v="9"/>
    <s v="05"/>
  </r>
  <r>
    <x v="6"/>
    <x v="2"/>
    <x v="283"/>
    <n v="71332"/>
    <x v="13"/>
    <s v="06"/>
  </r>
  <r>
    <x v="6"/>
    <x v="2"/>
    <x v="284"/>
    <n v="27566"/>
    <x v="16"/>
    <s v="07"/>
  </r>
  <r>
    <x v="6"/>
    <x v="2"/>
    <x v="285"/>
    <n v="99474"/>
    <x v="8"/>
    <s v="08"/>
  </r>
  <r>
    <x v="6"/>
    <x v="2"/>
    <x v="286"/>
    <n v="22292"/>
    <x v="7"/>
    <s v="09"/>
  </r>
  <r>
    <x v="6"/>
    <x v="2"/>
    <x v="287"/>
    <n v="100866"/>
    <x v="10"/>
    <s v="10"/>
  </r>
  <r>
    <x v="6"/>
    <x v="2"/>
    <x v="288"/>
    <n v="592629"/>
    <x v="11"/>
    <s v="11"/>
  </r>
  <r>
    <x v="6"/>
    <x v="2"/>
    <x v="289"/>
    <n v="16226"/>
    <x v="17"/>
    <s v="12"/>
  </r>
  <r>
    <x v="6"/>
    <x v="2"/>
    <x v="290"/>
    <n v="391967"/>
    <x v="2"/>
    <s v="13"/>
  </r>
  <r>
    <x v="6"/>
    <x v="2"/>
    <x v="291"/>
    <n v="73549"/>
    <x v="12"/>
    <s v="14"/>
  </r>
  <r>
    <x v="6"/>
    <x v="2"/>
    <x v="292"/>
    <n v="108013"/>
    <x v="14"/>
    <s v="15"/>
  </r>
  <r>
    <x v="6"/>
    <x v="2"/>
    <x v="293"/>
    <n v="40860"/>
    <x v="0"/>
    <s v="16"/>
  </r>
  <r>
    <x v="6"/>
    <x v="2"/>
    <x v="294"/>
    <n v="24009"/>
    <x v="4"/>
    <s v="17"/>
  </r>
  <r>
    <x v="6"/>
    <x v="2"/>
    <x v="295"/>
    <n v="58447"/>
    <x v="5"/>
    <s v="18"/>
  </r>
  <r>
    <x v="5"/>
    <x v="2"/>
    <x v="278"/>
    <n v="155729"/>
    <x v="3"/>
    <s v="01"/>
  </r>
  <r>
    <x v="5"/>
    <x v="2"/>
    <x v="279"/>
    <n v="23957"/>
    <x v="15"/>
    <s v="02"/>
  </r>
  <r>
    <x v="5"/>
    <x v="2"/>
    <x v="280"/>
    <n v="187898"/>
    <x v="1"/>
    <s v="03"/>
  </r>
  <r>
    <x v="5"/>
    <x v="2"/>
    <x v="281"/>
    <n v="15344"/>
    <x v="6"/>
    <s v="04"/>
  </r>
  <r>
    <x v="5"/>
    <x v="2"/>
    <x v="282"/>
    <n v="29237"/>
    <x v="9"/>
    <s v="05"/>
  </r>
  <r>
    <x v="5"/>
    <x v="2"/>
    <x v="283"/>
    <n v="69824"/>
    <x v="13"/>
    <s v="06"/>
  </r>
  <r>
    <x v="5"/>
    <x v="2"/>
    <x v="284"/>
    <n v="27210"/>
    <x v="16"/>
    <s v="07"/>
  </r>
  <r>
    <x v="5"/>
    <x v="2"/>
    <x v="285"/>
    <n v="92811"/>
    <x v="8"/>
    <s v="08"/>
  </r>
  <r>
    <x v="5"/>
    <x v="2"/>
    <x v="286"/>
    <n v="21857"/>
    <x v="7"/>
    <s v="09"/>
  </r>
  <r>
    <x v="5"/>
    <x v="2"/>
    <x v="287"/>
    <n v="98345"/>
    <x v="10"/>
    <s v="10"/>
  </r>
  <r>
    <x v="5"/>
    <x v="2"/>
    <x v="288"/>
    <n v="573392"/>
    <x v="11"/>
    <s v="11"/>
  </r>
  <r>
    <x v="5"/>
    <x v="2"/>
    <x v="289"/>
    <n v="15690"/>
    <x v="17"/>
    <s v="12"/>
  </r>
  <r>
    <x v="5"/>
    <x v="2"/>
    <x v="290"/>
    <n v="380871"/>
    <x v="2"/>
    <s v="13"/>
  </r>
  <r>
    <x v="5"/>
    <x v="2"/>
    <x v="291"/>
    <n v="72450"/>
    <x v="12"/>
    <s v="14"/>
  </r>
  <r>
    <x v="5"/>
    <x v="2"/>
    <x v="292"/>
    <n v="105954"/>
    <x v="14"/>
    <s v="15"/>
  </r>
  <r>
    <x v="5"/>
    <x v="2"/>
    <x v="293"/>
    <n v="39944"/>
    <x v="0"/>
    <s v="16"/>
  </r>
  <r>
    <x v="5"/>
    <x v="2"/>
    <x v="294"/>
    <n v="23808"/>
    <x v="4"/>
    <s v="17"/>
  </r>
  <r>
    <x v="5"/>
    <x v="2"/>
    <x v="295"/>
    <n v="56810"/>
    <x v="5"/>
    <s v="18"/>
  </r>
  <r>
    <x v="4"/>
    <x v="2"/>
    <x v="278"/>
    <n v="151615"/>
    <x v="3"/>
    <s v="01"/>
  </r>
  <r>
    <x v="4"/>
    <x v="2"/>
    <x v="279"/>
    <n v="22756"/>
    <x v="15"/>
    <s v="02"/>
  </r>
  <r>
    <x v="4"/>
    <x v="2"/>
    <x v="280"/>
    <n v="180952"/>
    <x v="1"/>
    <s v="03"/>
  </r>
  <r>
    <x v="4"/>
    <x v="2"/>
    <x v="281"/>
    <n v="15073"/>
    <x v="6"/>
    <s v="04"/>
  </r>
  <r>
    <x v="4"/>
    <x v="2"/>
    <x v="282"/>
    <n v="29360"/>
    <x v="9"/>
    <s v="05"/>
  </r>
  <r>
    <x v="4"/>
    <x v="2"/>
    <x v="283"/>
    <n v="67631"/>
    <x v="13"/>
    <s v="06"/>
  </r>
  <r>
    <x v="4"/>
    <x v="2"/>
    <x v="284"/>
    <n v="25827"/>
    <x v="16"/>
    <s v="07"/>
  </r>
  <r>
    <x v="4"/>
    <x v="2"/>
    <x v="285"/>
    <n v="86874"/>
    <x v="8"/>
    <s v="08"/>
  </r>
  <r>
    <x v="4"/>
    <x v="2"/>
    <x v="286"/>
    <n v="21566"/>
    <x v="7"/>
    <s v="09"/>
  </r>
  <r>
    <x v="4"/>
    <x v="2"/>
    <x v="287"/>
    <n v="95361"/>
    <x v="10"/>
    <s v="10"/>
  </r>
  <r>
    <x v="4"/>
    <x v="2"/>
    <x v="288"/>
    <n v="559805"/>
    <x v="11"/>
    <s v="11"/>
  </r>
  <r>
    <x v="4"/>
    <x v="2"/>
    <x v="289"/>
    <n v="15368"/>
    <x v="17"/>
    <s v="12"/>
  </r>
  <r>
    <x v="4"/>
    <x v="2"/>
    <x v="290"/>
    <n v="365510"/>
    <x v="2"/>
    <s v="13"/>
  </r>
  <r>
    <x v="4"/>
    <x v="2"/>
    <x v="291"/>
    <n v="71282"/>
    <x v="12"/>
    <s v="14"/>
  </r>
  <r>
    <x v="4"/>
    <x v="2"/>
    <x v="292"/>
    <n v="103708"/>
    <x v="14"/>
    <s v="15"/>
  </r>
  <r>
    <x v="4"/>
    <x v="2"/>
    <x v="293"/>
    <n v="38109"/>
    <x v="0"/>
    <s v="16"/>
  </r>
  <r>
    <x v="4"/>
    <x v="2"/>
    <x v="294"/>
    <n v="22692"/>
    <x v="4"/>
    <s v="17"/>
  </r>
  <r>
    <x v="4"/>
    <x v="2"/>
    <x v="295"/>
    <n v="54818"/>
    <x v="5"/>
    <s v="18"/>
  </r>
  <r>
    <x v="3"/>
    <x v="2"/>
    <x v="278"/>
    <n v="148213"/>
    <x v="3"/>
    <s v="01"/>
  </r>
  <r>
    <x v="3"/>
    <x v="2"/>
    <x v="279"/>
    <n v="22239"/>
    <x v="15"/>
    <s v="02"/>
  </r>
  <r>
    <x v="3"/>
    <x v="2"/>
    <x v="280"/>
    <n v="174738"/>
    <x v="1"/>
    <s v="03"/>
  </r>
  <r>
    <x v="3"/>
    <x v="2"/>
    <x v="281"/>
    <n v="14840"/>
    <x v="6"/>
    <s v="04"/>
  </r>
  <r>
    <x v="3"/>
    <x v="2"/>
    <x v="282"/>
    <n v="28244"/>
    <x v="9"/>
    <s v="05"/>
  </r>
  <r>
    <x v="3"/>
    <x v="2"/>
    <x v="283"/>
    <n v="69231"/>
    <x v="13"/>
    <s v="06"/>
  </r>
  <r>
    <x v="3"/>
    <x v="2"/>
    <x v="284"/>
    <n v="25813"/>
    <x v="16"/>
    <s v="07"/>
  </r>
  <r>
    <x v="3"/>
    <x v="2"/>
    <x v="285"/>
    <n v="83832"/>
    <x v="8"/>
    <s v="08"/>
  </r>
  <r>
    <x v="3"/>
    <x v="2"/>
    <x v="286"/>
    <n v="21347"/>
    <x v="7"/>
    <s v="09"/>
  </r>
  <r>
    <x v="3"/>
    <x v="2"/>
    <x v="287"/>
    <n v="92575"/>
    <x v="10"/>
    <s v="10"/>
  </r>
  <r>
    <x v="3"/>
    <x v="2"/>
    <x v="288"/>
    <n v="550034"/>
    <x v="11"/>
    <s v="11"/>
  </r>
  <r>
    <x v="3"/>
    <x v="2"/>
    <x v="289"/>
    <n v="15283"/>
    <x v="17"/>
    <s v="12"/>
  </r>
  <r>
    <x v="3"/>
    <x v="2"/>
    <x v="290"/>
    <n v="356093"/>
    <x v="2"/>
    <s v="13"/>
  </r>
  <r>
    <x v="3"/>
    <x v="2"/>
    <x v="291"/>
    <n v="70417"/>
    <x v="12"/>
    <s v="14"/>
  </r>
  <r>
    <x v="3"/>
    <x v="2"/>
    <x v="292"/>
    <n v="104243"/>
    <x v="14"/>
    <s v="15"/>
  </r>
  <r>
    <x v="3"/>
    <x v="2"/>
    <x v="293"/>
    <n v="36765"/>
    <x v="0"/>
    <s v="16"/>
  </r>
  <r>
    <x v="3"/>
    <x v="2"/>
    <x v="294"/>
    <n v="22297"/>
    <x v="4"/>
    <s v="17"/>
  </r>
  <r>
    <x v="3"/>
    <x v="2"/>
    <x v="295"/>
    <n v="54307"/>
    <x v="5"/>
    <s v="18"/>
  </r>
  <r>
    <x v="2"/>
    <x v="2"/>
    <x v="278"/>
    <n v="148715"/>
    <x v="3"/>
    <s v="01"/>
  </r>
  <r>
    <x v="2"/>
    <x v="2"/>
    <x v="279"/>
    <n v="22127"/>
    <x v="15"/>
    <s v="02"/>
  </r>
  <r>
    <x v="2"/>
    <x v="2"/>
    <x v="280"/>
    <n v="173558"/>
    <x v="1"/>
    <s v="03"/>
  </r>
  <r>
    <x v="2"/>
    <x v="2"/>
    <x v="281"/>
    <n v="15182"/>
    <x v="6"/>
    <s v="04"/>
  </r>
  <r>
    <x v="2"/>
    <x v="2"/>
    <x v="282"/>
    <n v="29183"/>
    <x v="9"/>
    <s v="05"/>
  </r>
  <r>
    <x v="2"/>
    <x v="2"/>
    <x v="283"/>
    <n v="71148"/>
    <x v="13"/>
    <s v="06"/>
  </r>
  <r>
    <x v="2"/>
    <x v="2"/>
    <x v="284"/>
    <n v="26140"/>
    <x v="16"/>
    <s v="07"/>
  </r>
  <r>
    <x v="2"/>
    <x v="2"/>
    <x v="285"/>
    <n v="84960"/>
    <x v="8"/>
    <s v="08"/>
  </r>
  <r>
    <x v="2"/>
    <x v="2"/>
    <x v="286"/>
    <n v="21996"/>
    <x v="7"/>
    <s v="09"/>
  </r>
  <r>
    <x v="2"/>
    <x v="2"/>
    <x v="287"/>
    <n v="92225"/>
    <x v="10"/>
    <s v="10"/>
  </r>
  <r>
    <x v="2"/>
    <x v="2"/>
    <x v="288"/>
    <n v="557297"/>
    <x v="11"/>
    <s v="11"/>
  </r>
  <r>
    <x v="2"/>
    <x v="2"/>
    <x v="289"/>
    <n v="15519"/>
    <x v="17"/>
    <s v="12"/>
  </r>
  <r>
    <x v="2"/>
    <x v="2"/>
    <x v="290"/>
    <n v="360727"/>
    <x v="2"/>
    <s v="13"/>
  </r>
  <r>
    <x v="2"/>
    <x v="2"/>
    <x v="291"/>
    <n v="72001"/>
    <x v="12"/>
    <s v="14"/>
  </r>
  <r>
    <x v="2"/>
    <x v="2"/>
    <x v="292"/>
    <n v="106626"/>
    <x v="14"/>
    <s v="15"/>
  </r>
  <r>
    <x v="2"/>
    <x v="2"/>
    <x v="293"/>
    <n v="36293"/>
    <x v="0"/>
    <s v="16"/>
  </r>
  <r>
    <x v="2"/>
    <x v="2"/>
    <x v="294"/>
    <n v="22857"/>
    <x v="4"/>
    <s v="17"/>
  </r>
  <r>
    <x v="2"/>
    <x v="2"/>
    <x v="295"/>
    <n v="54403"/>
    <x v="5"/>
    <s v="18"/>
  </r>
  <r>
    <x v="1"/>
    <x v="2"/>
    <x v="278"/>
    <n v="157153"/>
    <x v="3"/>
    <s v="01"/>
  </r>
  <r>
    <x v="1"/>
    <x v="2"/>
    <x v="279"/>
    <n v="22592"/>
    <x v="15"/>
    <s v="02"/>
  </r>
  <r>
    <x v="1"/>
    <x v="2"/>
    <x v="280"/>
    <n v="180302"/>
    <x v="1"/>
    <s v="03"/>
  </r>
  <r>
    <x v="1"/>
    <x v="2"/>
    <x v="281"/>
    <n v="16448"/>
    <x v="6"/>
    <s v="04"/>
  </r>
  <r>
    <x v="1"/>
    <x v="2"/>
    <x v="282"/>
    <n v="31389"/>
    <x v="9"/>
    <s v="05"/>
  </r>
  <r>
    <x v="1"/>
    <x v="2"/>
    <x v="283"/>
    <n v="76113"/>
    <x v="13"/>
    <s v="06"/>
  </r>
  <r>
    <x v="1"/>
    <x v="2"/>
    <x v="284"/>
    <n v="28435"/>
    <x v="16"/>
    <s v="07"/>
  </r>
  <r>
    <x v="1"/>
    <x v="2"/>
    <x v="285"/>
    <n v="92836"/>
    <x v="8"/>
    <s v="08"/>
  </r>
  <r>
    <x v="1"/>
    <x v="2"/>
    <x v="286"/>
    <n v="23066"/>
    <x v="7"/>
    <s v="09"/>
  </r>
  <r>
    <x v="1"/>
    <x v="2"/>
    <x v="287"/>
    <n v="98625"/>
    <x v="10"/>
    <s v="10"/>
  </r>
  <r>
    <x v="1"/>
    <x v="2"/>
    <x v="288"/>
    <n v="594109"/>
    <x v="11"/>
    <s v="11"/>
  </r>
  <r>
    <x v="1"/>
    <x v="2"/>
    <x v="289"/>
    <n v="16050"/>
    <x v="17"/>
    <s v="12"/>
  </r>
  <r>
    <x v="1"/>
    <x v="2"/>
    <x v="290"/>
    <n v="383208"/>
    <x v="2"/>
    <s v="13"/>
  </r>
  <r>
    <x v="1"/>
    <x v="2"/>
    <x v="291"/>
    <n v="79250"/>
    <x v="12"/>
    <s v="14"/>
  </r>
  <r>
    <x v="1"/>
    <x v="2"/>
    <x v="292"/>
    <n v="119002"/>
    <x v="14"/>
    <s v="15"/>
  </r>
  <r>
    <x v="1"/>
    <x v="2"/>
    <x v="293"/>
    <n v="37259"/>
    <x v="0"/>
    <s v="16"/>
  </r>
  <r>
    <x v="1"/>
    <x v="2"/>
    <x v="294"/>
    <n v="24760"/>
    <x v="4"/>
    <s v="17"/>
  </r>
  <r>
    <x v="1"/>
    <x v="2"/>
    <x v="295"/>
    <n v="57757"/>
    <x v="5"/>
    <s v="18"/>
  </r>
  <r>
    <x v="0"/>
    <x v="2"/>
    <x v="278"/>
    <n v="158506"/>
    <x v="3"/>
    <s v="01"/>
  </r>
  <r>
    <x v="0"/>
    <x v="2"/>
    <x v="279"/>
    <n v="22353"/>
    <x v="15"/>
    <s v="02"/>
  </r>
  <r>
    <x v="0"/>
    <x v="2"/>
    <x v="280"/>
    <n v="183853"/>
    <x v="1"/>
    <s v="03"/>
  </r>
  <r>
    <x v="0"/>
    <x v="2"/>
    <x v="281"/>
    <n v="15997"/>
    <x v="6"/>
    <s v="04"/>
  </r>
  <r>
    <x v="0"/>
    <x v="2"/>
    <x v="282"/>
    <n v="31311"/>
    <x v="9"/>
    <s v="05"/>
  </r>
  <r>
    <x v="0"/>
    <x v="2"/>
    <x v="283"/>
    <n v="76928"/>
    <x v="13"/>
    <s v="06"/>
  </r>
  <r>
    <x v="0"/>
    <x v="2"/>
    <x v="284"/>
    <n v="28001"/>
    <x v="16"/>
    <s v="07"/>
  </r>
  <r>
    <x v="0"/>
    <x v="2"/>
    <x v="285"/>
    <n v="95276"/>
    <x v="8"/>
    <s v="08"/>
  </r>
  <r>
    <x v="0"/>
    <x v="2"/>
    <x v="286"/>
    <n v="23190"/>
    <x v="7"/>
    <s v="09"/>
  </r>
  <r>
    <x v="0"/>
    <x v="2"/>
    <x v="287"/>
    <n v="102275"/>
    <x v="10"/>
    <s v="10"/>
  </r>
  <r>
    <x v="0"/>
    <x v="2"/>
    <x v="288"/>
    <n v="603237"/>
    <x v="11"/>
    <s v="11"/>
  </r>
  <r>
    <x v="0"/>
    <x v="2"/>
    <x v="289"/>
    <n v="16601"/>
    <x v="17"/>
    <s v="12"/>
  </r>
  <r>
    <x v="0"/>
    <x v="2"/>
    <x v="290"/>
    <n v="390983"/>
    <x v="2"/>
    <s v="13"/>
  </r>
  <r>
    <x v="0"/>
    <x v="2"/>
    <x v="291"/>
    <n v="81925"/>
    <x v="12"/>
    <s v="14"/>
  </r>
  <r>
    <x v="0"/>
    <x v="2"/>
    <x v="292"/>
    <n v="121180"/>
    <x v="14"/>
    <s v="15"/>
  </r>
  <r>
    <x v="0"/>
    <x v="2"/>
    <x v="293"/>
    <n v="38356"/>
    <x v="0"/>
    <s v="16"/>
  </r>
  <r>
    <x v="0"/>
    <x v="2"/>
    <x v="294"/>
    <n v="25034"/>
    <x v="4"/>
    <s v="17"/>
  </r>
  <r>
    <x v="0"/>
    <x v="2"/>
    <x v="295"/>
    <n v="58778"/>
    <x v="5"/>
    <s v="18"/>
  </r>
  <r>
    <x v="7"/>
    <x v="0"/>
    <x v="296"/>
    <n v="943.00107511786211"/>
    <x v="3"/>
    <s v="01"/>
  </r>
  <r>
    <x v="7"/>
    <x v="0"/>
    <x v="296"/>
    <n v="943.00107511786211"/>
    <x v="15"/>
    <s v="02"/>
  </r>
  <r>
    <x v="7"/>
    <x v="0"/>
    <x v="296"/>
    <n v="943.00107511786211"/>
    <x v="1"/>
    <s v="03"/>
  </r>
  <r>
    <x v="7"/>
    <x v="0"/>
    <x v="296"/>
    <n v="943.00107511786211"/>
    <x v="6"/>
    <s v="04"/>
  </r>
  <r>
    <x v="7"/>
    <x v="0"/>
    <x v="296"/>
    <n v="943.00107511786211"/>
    <x v="9"/>
    <s v="05"/>
  </r>
  <r>
    <x v="7"/>
    <x v="0"/>
    <x v="296"/>
    <n v="943.00107511786211"/>
    <x v="13"/>
    <s v="06"/>
  </r>
  <r>
    <x v="7"/>
    <x v="0"/>
    <x v="296"/>
    <n v="943.00107511786211"/>
    <x v="16"/>
    <s v="07"/>
  </r>
  <r>
    <x v="7"/>
    <x v="0"/>
    <x v="296"/>
    <n v="943.00107511786211"/>
    <x v="8"/>
    <s v="08"/>
  </r>
  <r>
    <x v="7"/>
    <x v="0"/>
    <x v="296"/>
    <n v="943.00107511786211"/>
    <x v="7"/>
    <s v="09"/>
  </r>
  <r>
    <x v="7"/>
    <x v="0"/>
    <x v="296"/>
    <n v="943.00107511786211"/>
    <x v="10"/>
    <s v="10"/>
  </r>
  <r>
    <x v="7"/>
    <x v="0"/>
    <x v="296"/>
    <n v="943.00107511786211"/>
    <x v="11"/>
    <s v="11"/>
  </r>
  <r>
    <x v="7"/>
    <x v="0"/>
    <x v="296"/>
    <n v="943.00107511786211"/>
    <x v="17"/>
    <s v="12"/>
  </r>
  <r>
    <x v="7"/>
    <x v="0"/>
    <x v="296"/>
    <n v="943.00107511786211"/>
    <x v="2"/>
    <s v="13"/>
  </r>
  <r>
    <x v="7"/>
    <x v="0"/>
    <x v="296"/>
    <n v="943.00107511786211"/>
    <x v="12"/>
    <s v="14"/>
  </r>
  <r>
    <x v="7"/>
    <x v="0"/>
    <x v="296"/>
    <n v="943.00107511786211"/>
    <x v="14"/>
    <s v="15"/>
  </r>
  <r>
    <x v="7"/>
    <x v="0"/>
    <x v="296"/>
    <n v="943.00107511786211"/>
    <x v="0"/>
    <s v="16"/>
  </r>
  <r>
    <x v="7"/>
    <x v="0"/>
    <x v="296"/>
    <n v="943.00107511786211"/>
    <x v="4"/>
    <s v="17"/>
  </r>
  <r>
    <x v="7"/>
    <x v="0"/>
    <x v="296"/>
    <n v="943.00107511786211"/>
    <x v="5"/>
    <s v="18"/>
  </r>
  <r>
    <x v="6"/>
    <x v="0"/>
    <x v="296"/>
    <n v="924.9392153090821"/>
    <x v="3"/>
    <s v="01"/>
  </r>
  <r>
    <x v="6"/>
    <x v="0"/>
    <x v="296"/>
    <n v="924.9392153090821"/>
    <x v="15"/>
    <s v="02"/>
  </r>
  <r>
    <x v="6"/>
    <x v="0"/>
    <x v="296"/>
    <n v="924.9392153090821"/>
    <x v="1"/>
    <s v="03"/>
  </r>
  <r>
    <x v="6"/>
    <x v="0"/>
    <x v="296"/>
    <n v="924.9392153090821"/>
    <x v="6"/>
    <s v="04"/>
  </r>
  <r>
    <x v="6"/>
    <x v="0"/>
    <x v="296"/>
    <n v="924.9392153090821"/>
    <x v="9"/>
    <s v="05"/>
  </r>
  <r>
    <x v="6"/>
    <x v="0"/>
    <x v="296"/>
    <n v="924.9392153090821"/>
    <x v="13"/>
    <s v="06"/>
  </r>
  <r>
    <x v="6"/>
    <x v="0"/>
    <x v="296"/>
    <n v="924.9392153090821"/>
    <x v="16"/>
    <s v="07"/>
  </r>
  <r>
    <x v="6"/>
    <x v="0"/>
    <x v="296"/>
    <n v="924.9392153090821"/>
    <x v="8"/>
    <s v="08"/>
  </r>
  <r>
    <x v="6"/>
    <x v="0"/>
    <x v="296"/>
    <n v="924.9392153090821"/>
    <x v="7"/>
    <s v="09"/>
  </r>
  <r>
    <x v="6"/>
    <x v="0"/>
    <x v="296"/>
    <n v="924.9392153090821"/>
    <x v="10"/>
    <s v="10"/>
  </r>
  <r>
    <x v="6"/>
    <x v="0"/>
    <x v="296"/>
    <n v="924.9392153090821"/>
    <x v="11"/>
    <s v="11"/>
  </r>
  <r>
    <x v="6"/>
    <x v="0"/>
    <x v="296"/>
    <n v="924.9392153090821"/>
    <x v="17"/>
    <s v="12"/>
  </r>
  <r>
    <x v="6"/>
    <x v="0"/>
    <x v="296"/>
    <n v="924.9392153090821"/>
    <x v="2"/>
    <s v="13"/>
  </r>
  <r>
    <x v="6"/>
    <x v="0"/>
    <x v="296"/>
    <n v="924.9392153090821"/>
    <x v="12"/>
    <s v="14"/>
  </r>
  <r>
    <x v="6"/>
    <x v="0"/>
    <x v="296"/>
    <n v="924.9392153090821"/>
    <x v="14"/>
    <s v="15"/>
  </r>
  <r>
    <x v="6"/>
    <x v="0"/>
    <x v="296"/>
    <n v="924.9392153090821"/>
    <x v="0"/>
    <s v="16"/>
  </r>
  <r>
    <x v="6"/>
    <x v="0"/>
    <x v="296"/>
    <n v="924.9392153090821"/>
    <x v="4"/>
    <s v="17"/>
  </r>
  <r>
    <x v="6"/>
    <x v="0"/>
    <x v="296"/>
    <n v="924.9392153090821"/>
    <x v="5"/>
    <s v="18"/>
  </r>
  <r>
    <x v="5"/>
    <x v="0"/>
    <x v="296"/>
    <n v="913.92544791377406"/>
    <x v="3"/>
    <s v="01"/>
  </r>
  <r>
    <x v="5"/>
    <x v="0"/>
    <x v="296"/>
    <n v="913.92544791377406"/>
    <x v="15"/>
    <s v="02"/>
  </r>
  <r>
    <x v="5"/>
    <x v="0"/>
    <x v="296"/>
    <n v="913.92544791377406"/>
    <x v="1"/>
    <s v="03"/>
  </r>
  <r>
    <x v="5"/>
    <x v="0"/>
    <x v="296"/>
    <n v="913.92544791377406"/>
    <x v="6"/>
    <s v="04"/>
  </r>
  <r>
    <x v="5"/>
    <x v="0"/>
    <x v="296"/>
    <n v="913.92544791377406"/>
    <x v="9"/>
    <s v="05"/>
  </r>
  <r>
    <x v="5"/>
    <x v="0"/>
    <x v="296"/>
    <n v="913.92544791377406"/>
    <x v="13"/>
    <s v="06"/>
  </r>
  <r>
    <x v="5"/>
    <x v="0"/>
    <x v="296"/>
    <n v="913.92544791377406"/>
    <x v="16"/>
    <s v="07"/>
  </r>
  <r>
    <x v="5"/>
    <x v="0"/>
    <x v="296"/>
    <n v="913.92544791377406"/>
    <x v="8"/>
    <s v="08"/>
  </r>
  <r>
    <x v="5"/>
    <x v="0"/>
    <x v="296"/>
    <n v="913.92544791377406"/>
    <x v="7"/>
    <s v="09"/>
  </r>
  <r>
    <x v="5"/>
    <x v="0"/>
    <x v="296"/>
    <n v="913.92544791377406"/>
    <x v="10"/>
    <s v="10"/>
  </r>
  <r>
    <x v="5"/>
    <x v="0"/>
    <x v="296"/>
    <n v="913.92544791377406"/>
    <x v="11"/>
    <s v="11"/>
  </r>
  <r>
    <x v="5"/>
    <x v="0"/>
    <x v="296"/>
    <n v="913.92544791377406"/>
    <x v="17"/>
    <s v="12"/>
  </r>
  <r>
    <x v="5"/>
    <x v="0"/>
    <x v="296"/>
    <n v="913.92544791377406"/>
    <x v="2"/>
    <s v="13"/>
  </r>
  <r>
    <x v="5"/>
    <x v="0"/>
    <x v="296"/>
    <n v="913.92544791377406"/>
    <x v="12"/>
    <s v="14"/>
  </r>
  <r>
    <x v="5"/>
    <x v="0"/>
    <x v="296"/>
    <n v="913.92544791377406"/>
    <x v="14"/>
    <s v="15"/>
  </r>
  <r>
    <x v="5"/>
    <x v="0"/>
    <x v="296"/>
    <n v="913.92544791377406"/>
    <x v="0"/>
    <s v="16"/>
  </r>
  <r>
    <x v="5"/>
    <x v="0"/>
    <x v="296"/>
    <n v="913.92544791377406"/>
    <x v="4"/>
    <s v="17"/>
  </r>
  <r>
    <x v="5"/>
    <x v="0"/>
    <x v="296"/>
    <n v="913.92544791377406"/>
    <x v="5"/>
    <s v="18"/>
  </r>
  <r>
    <x v="4"/>
    <x v="0"/>
    <x v="296"/>
    <n v="909.49144915721399"/>
    <x v="3"/>
    <s v="01"/>
  </r>
  <r>
    <x v="4"/>
    <x v="0"/>
    <x v="296"/>
    <n v="909.49144915721399"/>
    <x v="15"/>
    <s v="02"/>
  </r>
  <r>
    <x v="4"/>
    <x v="0"/>
    <x v="296"/>
    <n v="909.49144915721399"/>
    <x v="1"/>
    <s v="03"/>
  </r>
  <r>
    <x v="4"/>
    <x v="0"/>
    <x v="296"/>
    <n v="909.49144915721399"/>
    <x v="6"/>
    <s v="04"/>
  </r>
  <r>
    <x v="4"/>
    <x v="0"/>
    <x v="296"/>
    <n v="909.49144915721399"/>
    <x v="9"/>
    <s v="05"/>
  </r>
  <r>
    <x v="4"/>
    <x v="0"/>
    <x v="296"/>
    <n v="909.49144915721399"/>
    <x v="13"/>
    <s v="06"/>
  </r>
  <r>
    <x v="4"/>
    <x v="0"/>
    <x v="296"/>
    <n v="909.49144915721399"/>
    <x v="16"/>
    <s v="07"/>
  </r>
  <r>
    <x v="4"/>
    <x v="0"/>
    <x v="296"/>
    <n v="909.49144915721399"/>
    <x v="8"/>
    <s v="08"/>
  </r>
  <r>
    <x v="4"/>
    <x v="0"/>
    <x v="296"/>
    <n v="909.49144915721399"/>
    <x v="7"/>
    <s v="09"/>
  </r>
  <r>
    <x v="4"/>
    <x v="0"/>
    <x v="296"/>
    <n v="909.49144915721399"/>
    <x v="10"/>
    <s v="10"/>
  </r>
  <r>
    <x v="4"/>
    <x v="0"/>
    <x v="296"/>
    <n v="909.49144915721399"/>
    <x v="11"/>
    <s v="11"/>
  </r>
  <r>
    <x v="4"/>
    <x v="0"/>
    <x v="296"/>
    <n v="909.49144915721399"/>
    <x v="17"/>
    <s v="12"/>
  </r>
  <r>
    <x v="4"/>
    <x v="0"/>
    <x v="296"/>
    <n v="909.49144915721399"/>
    <x v="2"/>
    <s v="13"/>
  </r>
  <r>
    <x v="4"/>
    <x v="0"/>
    <x v="296"/>
    <n v="909.49144915721399"/>
    <x v="12"/>
    <s v="14"/>
  </r>
  <r>
    <x v="4"/>
    <x v="0"/>
    <x v="296"/>
    <n v="909.49144915721399"/>
    <x v="14"/>
    <s v="15"/>
  </r>
  <r>
    <x v="4"/>
    <x v="0"/>
    <x v="296"/>
    <n v="909.49144915721399"/>
    <x v="0"/>
    <s v="16"/>
  </r>
  <r>
    <x v="4"/>
    <x v="0"/>
    <x v="296"/>
    <n v="909.49144915721399"/>
    <x v="4"/>
    <s v="17"/>
  </r>
  <r>
    <x v="4"/>
    <x v="0"/>
    <x v="296"/>
    <n v="909.49144915721399"/>
    <x v="5"/>
    <s v="18"/>
  </r>
  <r>
    <x v="3"/>
    <x v="0"/>
    <x v="296"/>
    <n v="912.18298170177309"/>
    <x v="3"/>
    <s v="01"/>
  </r>
  <r>
    <x v="3"/>
    <x v="0"/>
    <x v="296"/>
    <n v="912.18298170177309"/>
    <x v="15"/>
    <s v="02"/>
  </r>
  <r>
    <x v="3"/>
    <x v="0"/>
    <x v="296"/>
    <n v="912.18298170177309"/>
    <x v="1"/>
    <s v="03"/>
  </r>
  <r>
    <x v="3"/>
    <x v="0"/>
    <x v="296"/>
    <n v="912.18298170177309"/>
    <x v="6"/>
    <s v="04"/>
  </r>
  <r>
    <x v="3"/>
    <x v="0"/>
    <x v="296"/>
    <n v="912.18298170177309"/>
    <x v="9"/>
    <s v="05"/>
  </r>
  <r>
    <x v="3"/>
    <x v="0"/>
    <x v="296"/>
    <n v="912.18298170177309"/>
    <x v="13"/>
    <s v="06"/>
  </r>
  <r>
    <x v="3"/>
    <x v="0"/>
    <x v="296"/>
    <n v="912.18298170177309"/>
    <x v="16"/>
    <s v="07"/>
  </r>
  <r>
    <x v="3"/>
    <x v="0"/>
    <x v="296"/>
    <n v="912.18298170177309"/>
    <x v="8"/>
    <s v="08"/>
  </r>
  <r>
    <x v="3"/>
    <x v="0"/>
    <x v="296"/>
    <n v="912.18298170177309"/>
    <x v="7"/>
    <s v="09"/>
  </r>
  <r>
    <x v="3"/>
    <x v="0"/>
    <x v="296"/>
    <n v="912.18298170177309"/>
    <x v="10"/>
    <s v="10"/>
  </r>
  <r>
    <x v="3"/>
    <x v="0"/>
    <x v="296"/>
    <n v="912.18298170177309"/>
    <x v="11"/>
    <s v="11"/>
  </r>
  <r>
    <x v="3"/>
    <x v="0"/>
    <x v="296"/>
    <n v="912.18298170177309"/>
    <x v="17"/>
    <s v="12"/>
  </r>
  <r>
    <x v="3"/>
    <x v="0"/>
    <x v="296"/>
    <n v="912.18298170177309"/>
    <x v="2"/>
    <s v="13"/>
  </r>
  <r>
    <x v="3"/>
    <x v="0"/>
    <x v="296"/>
    <n v="912.18298170177309"/>
    <x v="12"/>
    <s v="14"/>
  </r>
  <r>
    <x v="3"/>
    <x v="0"/>
    <x v="296"/>
    <n v="912.18298170177309"/>
    <x v="14"/>
    <s v="15"/>
  </r>
  <r>
    <x v="3"/>
    <x v="0"/>
    <x v="296"/>
    <n v="912.18298170177309"/>
    <x v="0"/>
    <s v="16"/>
  </r>
  <r>
    <x v="3"/>
    <x v="0"/>
    <x v="296"/>
    <n v="912.18298170177309"/>
    <x v="4"/>
    <s v="17"/>
  </r>
  <r>
    <x v="3"/>
    <x v="0"/>
    <x v="296"/>
    <n v="912.18298170177309"/>
    <x v="5"/>
    <s v="18"/>
  </r>
  <r>
    <x v="2"/>
    <x v="0"/>
    <x v="296"/>
    <n v="915.01247006081212"/>
    <x v="3"/>
    <s v="01"/>
  </r>
  <r>
    <x v="2"/>
    <x v="0"/>
    <x v="296"/>
    <n v="915.01247006081212"/>
    <x v="15"/>
    <s v="02"/>
  </r>
  <r>
    <x v="2"/>
    <x v="0"/>
    <x v="296"/>
    <n v="915.01247006081212"/>
    <x v="1"/>
    <s v="03"/>
  </r>
  <r>
    <x v="2"/>
    <x v="0"/>
    <x v="296"/>
    <n v="915.01247006081212"/>
    <x v="6"/>
    <s v="04"/>
  </r>
  <r>
    <x v="2"/>
    <x v="0"/>
    <x v="296"/>
    <n v="915.01247006081212"/>
    <x v="9"/>
    <s v="05"/>
  </r>
  <r>
    <x v="2"/>
    <x v="0"/>
    <x v="296"/>
    <n v="915.01247006081212"/>
    <x v="13"/>
    <s v="06"/>
  </r>
  <r>
    <x v="2"/>
    <x v="0"/>
    <x v="296"/>
    <n v="915.01247006081212"/>
    <x v="16"/>
    <s v="07"/>
  </r>
  <r>
    <x v="2"/>
    <x v="0"/>
    <x v="296"/>
    <n v="915.01247006081212"/>
    <x v="8"/>
    <s v="08"/>
  </r>
  <r>
    <x v="2"/>
    <x v="0"/>
    <x v="296"/>
    <n v="915.01247006081212"/>
    <x v="7"/>
    <s v="09"/>
  </r>
  <r>
    <x v="2"/>
    <x v="0"/>
    <x v="296"/>
    <n v="915.01247006081212"/>
    <x v="10"/>
    <s v="10"/>
  </r>
  <r>
    <x v="2"/>
    <x v="0"/>
    <x v="296"/>
    <n v="915.01247006081212"/>
    <x v="11"/>
    <s v="11"/>
  </r>
  <r>
    <x v="2"/>
    <x v="0"/>
    <x v="296"/>
    <n v="915.01247006081212"/>
    <x v="17"/>
    <s v="12"/>
  </r>
  <r>
    <x v="2"/>
    <x v="0"/>
    <x v="296"/>
    <n v="915.01247006081212"/>
    <x v="2"/>
    <s v="13"/>
  </r>
  <r>
    <x v="2"/>
    <x v="0"/>
    <x v="296"/>
    <n v="915.01247006081212"/>
    <x v="12"/>
    <s v="14"/>
  </r>
  <r>
    <x v="2"/>
    <x v="0"/>
    <x v="296"/>
    <n v="915.01247006081212"/>
    <x v="14"/>
    <s v="15"/>
  </r>
  <r>
    <x v="2"/>
    <x v="0"/>
    <x v="296"/>
    <n v="915.01247006081212"/>
    <x v="0"/>
    <s v="16"/>
  </r>
  <r>
    <x v="2"/>
    <x v="0"/>
    <x v="296"/>
    <n v="915.01247006081212"/>
    <x v="4"/>
    <s v="17"/>
  </r>
  <r>
    <x v="2"/>
    <x v="0"/>
    <x v="296"/>
    <n v="915.01247006081212"/>
    <x v="5"/>
    <s v="18"/>
  </r>
  <r>
    <x v="1"/>
    <x v="0"/>
    <x v="296"/>
    <n v="906.10728754671709"/>
    <x v="3"/>
    <s v="01"/>
  </r>
  <r>
    <x v="1"/>
    <x v="0"/>
    <x v="296"/>
    <n v="906.10728754671709"/>
    <x v="15"/>
    <s v="02"/>
  </r>
  <r>
    <x v="1"/>
    <x v="0"/>
    <x v="296"/>
    <n v="906.10728754671709"/>
    <x v="1"/>
    <s v="03"/>
  </r>
  <r>
    <x v="1"/>
    <x v="0"/>
    <x v="296"/>
    <n v="906.10728754671709"/>
    <x v="6"/>
    <s v="04"/>
  </r>
  <r>
    <x v="1"/>
    <x v="0"/>
    <x v="296"/>
    <n v="906.10728754671709"/>
    <x v="9"/>
    <s v="05"/>
  </r>
  <r>
    <x v="1"/>
    <x v="0"/>
    <x v="296"/>
    <n v="906.10728754671709"/>
    <x v="13"/>
    <s v="06"/>
  </r>
  <r>
    <x v="1"/>
    <x v="0"/>
    <x v="296"/>
    <n v="906.10728754671709"/>
    <x v="16"/>
    <s v="07"/>
  </r>
  <r>
    <x v="1"/>
    <x v="0"/>
    <x v="296"/>
    <n v="906.10728754671709"/>
    <x v="8"/>
    <s v="08"/>
  </r>
  <r>
    <x v="1"/>
    <x v="0"/>
    <x v="296"/>
    <n v="906.10728754671709"/>
    <x v="7"/>
    <s v="09"/>
  </r>
  <r>
    <x v="1"/>
    <x v="0"/>
    <x v="296"/>
    <n v="906.10728754671709"/>
    <x v="10"/>
    <s v="10"/>
  </r>
  <r>
    <x v="1"/>
    <x v="0"/>
    <x v="296"/>
    <n v="906.10728754671709"/>
    <x v="11"/>
    <s v="11"/>
  </r>
  <r>
    <x v="1"/>
    <x v="0"/>
    <x v="296"/>
    <n v="906.10728754671709"/>
    <x v="17"/>
    <s v="12"/>
  </r>
  <r>
    <x v="1"/>
    <x v="0"/>
    <x v="296"/>
    <n v="906.10728754671709"/>
    <x v="2"/>
    <s v="13"/>
  </r>
  <r>
    <x v="1"/>
    <x v="0"/>
    <x v="296"/>
    <n v="906.10728754671709"/>
    <x v="12"/>
    <s v="14"/>
  </r>
  <r>
    <x v="1"/>
    <x v="0"/>
    <x v="296"/>
    <n v="906.10728754671709"/>
    <x v="14"/>
    <s v="15"/>
  </r>
  <r>
    <x v="1"/>
    <x v="0"/>
    <x v="296"/>
    <n v="906.10728754671709"/>
    <x v="0"/>
    <s v="16"/>
  </r>
  <r>
    <x v="1"/>
    <x v="0"/>
    <x v="296"/>
    <n v="906.10728754671709"/>
    <x v="4"/>
    <s v="17"/>
  </r>
  <r>
    <x v="1"/>
    <x v="0"/>
    <x v="296"/>
    <n v="906.10728754671709"/>
    <x v="5"/>
    <s v="18"/>
  </r>
  <r>
    <x v="0"/>
    <x v="0"/>
    <x v="296"/>
    <n v="900.03881579759502"/>
    <x v="3"/>
    <s v="01"/>
  </r>
  <r>
    <x v="0"/>
    <x v="0"/>
    <x v="296"/>
    <n v="900.03881579759502"/>
    <x v="15"/>
    <s v="02"/>
  </r>
  <r>
    <x v="0"/>
    <x v="0"/>
    <x v="296"/>
    <n v="900.03881579759502"/>
    <x v="1"/>
    <s v="03"/>
  </r>
  <r>
    <x v="0"/>
    <x v="0"/>
    <x v="296"/>
    <n v="900.03881579759502"/>
    <x v="6"/>
    <s v="04"/>
  </r>
  <r>
    <x v="0"/>
    <x v="0"/>
    <x v="296"/>
    <n v="900.03881579759502"/>
    <x v="9"/>
    <s v="05"/>
  </r>
  <r>
    <x v="0"/>
    <x v="0"/>
    <x v="296"/>
    <n v="900.03881579759502"/>
    <x v="13"/>
    <s v="06"/>
  </r>
  <r>
    <x v="0"/>
    <x v="0"/>
    <x v="296"/>
    <n v="900.03881579759502"/>
    <x v="16"/>
    <s v="07"/>
  </r>
  <r>
    <x v="0"/>
    <x v="0"/>
    <x v="296"/>
    <n v="900.03881579759502"/>
    <x v="8"/>
    <s v="08"/>
  </r>
  <r>
    <x v="0"/>
    <x v="0"/>
    <x v="296"/>
    <n v="900.03881579759502"/>
    <x v="7"/>
    <s v="09"/>
  </r>
  <r>
    <x v="0"/>
    <x v="0"/>
    <x v="296"/>
    <n v="900.03881579759502"/>
    <x v="10"/>
    <s v="10"/>
  </r>
  <r>
    <x v="0"/>
    <x v="0"/>
    <x v="296"/>
    <n v="900.03881579759502"/>
    <x v="11"/>
    <s v="11"/>
  </r>
  <r>
    <x v="0"/>
    <x v="0"/>
    <x v="296"/>
    <n v="900.03881579759502"/>
    <x v="17"/>
    <s v="12"/>
  </r>
  <r>
    <x v="0"/>
    <x v="0"/>
    <x v="296"/>
    <n v="900.03881579759502"/>
    <x v="2"/>
    <s v="13"/>
  </r>
  <r>
    <x v="0"/>
    <x v="0"/>
    <x v="296"/>
    <n v="900.03881579759502"/>
    <x v="12"/>
    <s v="14"/>
  </r>
  <r>
    <x v="0"/>
    <x v="0"/>
    <x v="296"/>
    <n v="900.03881579759502"/>
    <x v="14"/>
    <s v="15"/>
  </r>
  <r>
    <x v="0"/>
    <x v="0"/>
    <x v="296"/>
    <n v="900.03881579759502"/>
    <x v="0"/>
    <s v="16"/>
  </r>
  <r>
    <x v="0"/>
    <x v="0"/>
    <x v="296"/>
    <n v="900.03881579759502"/>
    <x v="4"/>
    <s v="17"/>
  </r>
  <r>
    <x v="0"/>
    <x v="0"/>
    <x v="296"/>
    <n v="900.03881579759502"/>
    <x v="5"/>
    <s v="18"/>
  </r>
  <r>
    <x v="7"/>
    <x v="1"/>
    <x v="296"/>
    <n v="1133.34288689707"/>
    <x v="3"/>
    <s v="01"/>
  </r>
  <r>
    <x v="7"/>
    <x v="1"/>
    <x v="296"/>
    <n v="1133.34288689707"/>
    <x v="15"/>
    <s v="02"/>
  </r>
  <r>
    <x v="7"/>
    <x v="1"/>
    <x v="296"/>
    <n v="1133.34288689707"/>
    <x v="1"/>
    <s v="03"/>
  </r>
  <r>
    <x v="7"/>
    <x v="1"/>
    <x v="296"/>
    <n v="1133.34288689707"/>
    <x v="6"/>
    <s v="04"/>
  </r>
  <r>
    <x v="7"/>
    <x v="1"/>
    <x v="296"/>
    <n v="1133.34288689707"/>
    <x v="9"/>
    <s v="05"/>
  </r>
  <r>
    <x v="7"/>
    <x v="1"/>
    <x v="296"/>
    <n v="1133.34288689707"/>
    <x v="13"/>
    <s v="06"/>
  </r>
  <r>
    <x v="7"/>
    <x v="1"/>
    <x v="296"/>
    <n v="1133.34288689707"/>
    <x v="16"/>
    <s v="07"/>
  </r>
  <r>
    <x v="7"/>
    <x v="1"/>
    <x v="296"/>
    <n v="1133.34288689707"/>
    <x v="8"/>
    <s v="08"/>
  </r>
  <r>
    <x v="7"/>
    <x v="1"/>
    <x v="296"/>
    <n v="1133.34288689707"/>
    <x v="7"/>
    <s v="09"/>
  </r>
  <r>
    <x v="7"/>
    <x v="1"/>
    <x v="296"/>
    <n v="1133.34288689707"/>
    <x v="10"/>
    <s v="10"/>
  </r>
  <r>
    <x v="7"/>
    <x v="1"/>
    <x v="296"/>
    <n v="1133.34288689707"/>
    <x v="11"/>
    <s v="11"/>
  </r>
  <r>
    <x v="7"/>
    <x v="1"/>
    <x v="296"/>
    <n v="1133.34288689707"/>
    <x v="17"/>
    <s v="12"/>
  </r>
  <r>
    <x v="7"/>
    <x v="1"/>
    <x v="296"/>
    <n v="1133.34288689707"/>
    <x v="2"/>
    <s v="13"/>
  </r>
  <r>
    <x v="7"/>
    <x v="1"/>
    <x v="296"/>
    <n v="1133.34288689707"/>
    <x v="12"/>
    <s v="14"/>
  </r>
  <r>
    <x v="7"/>
    <x v="1"/>
    <x v="296"/>
    <n v="1133.34288689707"/>
    <x v="14"/>
    <s v="15"/>
  </r>
  <r>
    <x v="7"/>
    <x v="1"/>
    <x v="296"/>
    <n v="1133.34288689707"/>
    <x v="0"/>
    <s v="16"/>
  </r>
  <r>
    <x v="7"/>
    <x v="1"/>
    <x v="296"/>
    <n v="1133.34288689707"/>
    <x v="4"/>
    <s v="17"/>
  </r>
  <r>
    <x v="7"/>
    <x v="1"/>
    <x v="296"/>
    <n v="1133.34288689707"/>
    <x v="5"/>
    <s v="18"/>
  </r>
  <r>
    <x v="6"/>
    <x v="1"/>
    <x v="296"/>
    <n v="1107.85636561875"/>
    <x v="3"/>
    <s v="01"/>
  </r>
  <r>
    <x v="6"/>
    <x v="1"/>
    <x v="296"/>
    <n v="1107.85636561875"/>
    <x v="15"/>
    <s v="02"/>
  </r>
  <r>
    <x v="6"/>
    <x v="1"/>
    <x v="296"/>
    <n v="1107.85636561875"/>
    <x v="1"/>
    <s v="03"/>
  </r>
  <r>
    <x v="6"/>
    <x v="1"/>
    <x v="296"/>
    <n v="1107.85636561875"/>
    <x v="6"/>
    <s v="04"/>
  </r>
  <r>
    <x v="6"/>
    <x v="1"/>
    <x v="296"/>
    <n v="1107.85636561875"/>
    <x v="9"/>
    <s v="05"/>
  </r>
  <r>
    <x v="6"/>
    <x v="1"/>
    <x v="296"/>
    <n v="1107.85636561875"/>
    <x v="13"/>
    <s v="06"/>
  </r>
  <r>
    <x v="6"/>
    <x v="1"/>
    <x v="296"/>
    <n v="1107.85636561875"/>
    <x v="16"/>
    <s v="07"/>
  </r>
  <r>
    <x v="6"/>
    <x v="1"/>
    <x v="296"/>
    <n v="1107.85636561875"/>
    <x v="8"/>
    <s v="08"/>
  </r>
  <r>
    <x v="6"/>
    <x v="1"/>
    <x v="296"/>
    <n v="1107.85636561875"/>
    <x v="7"/>
    <s v="09"/>
  </r>
  <r>
    <x v="6"/>
    <x v="1"/>
    <x v="296"/>
    <n v="1107.85636561875"/>
    <x v="10"/>
    <s v="10"/>
  </r>
  <r>
    <x v="6"/>
    <x v="1"/>
    <x v="296"/>
    <n v="1107.85636561875"/>
    <x v="11"/>
    <s v="11"/>
  </r>
  <r>
    <x v="6"/>
    <x v="1"/>
    <x v="296"/>
    <n v="1107.85636561875"/>
    <x v="17"/>
    <s v="12"/>
  </r>
  <r>
    <x v="6"/>
    <x v="1"/>
    <x v="296"/>
    <n v="1107.85636561875"/>
    <x v="2"/>
    <s v="13"/>
  </r>
  <r>
    <x v="6"/>
    <x v="1"/>
    <x v="296"/>
    <n v="1107.85636561875"/>
    <x v="12"/>
    <s v="14"/>
  </r>
  <r>
    <x v="6"/>
    <x v="1"/>
    <x v="296"/>
    <n v="1107.85636561875"/>
    <x v="14"/>
    <s v="15"/>
  </r>
  <r>
    <x v="6"/>
    <x v="1"/>
    <x v="296"/>
    <n v="1107.85636561875"/>
    <x v="0"/>
    <s v="16"/>
  </r>
  <r>
    <x v="6"/>
    <x v="1"/>
    <x v="296"/>
    <n v="1107.85636561875"/>
    <x v="4"/>
    <s v="17"/>
  </r>
  <r>
    <x v="6"/>
    <x v="1"/>
    <x v="296"/>
    <n v="1107.85636561875"/>
    <x v="5"/>
    <s v="18"/>
  </r>
  <r>
    <x v="5"/>
    <x v="1"/>
    <x v="296"/>
    <n v="1096.65734127991"/>
    <x v="3"/>
    <s v="01"/>
  </r>
  <r>
    <x v="5"/>
    <x v="1"/>
    <x v="296"/>
    <n v="1096.65734127991"/>
    <x v="15"/>
    <s v="02"/>
  </r>
  <r>
    <x v="5"/>
    <x v="1"/>
    <x v="296"/>
    <n v="1096.65734127991"/>
    <x v="1"/>
    <s v="03"/>
  </r>
  <r>
    <x v="5"/>
    <x v="1"/>
    <x v="296"/>
    <n v="1096.65734127991"/>
    <x v="6"/>
    <s v="04"/>
  </r>
  <r>
    <x v="5"/>
    <x v="1"/>
    <x v="296"/>
    <n v="1096.65734127991"/>
    <x v="9"/>
    <s v="05"/>
  </r>
  <r>
    <x v="5"/>
    <x v="1"/>
    <x v="296"/>
    <n v="1096.65734127991"/>
    <x v="13"/>
    <s v="06"/>
  </r>
  <r>
    <x v="5"/>
    <x v="1"/>
    <x v="296"/>
    <n v="1096.65734127991"/>
    <x v="16"/>
    <s v="07"/>
  </r>
  <r>
    <x v="5"/>
    <x v="1"/>
    <x v="296"/>
    <n v="1096.65734127991"/>
    <x v="8"/>
    <s v="08"/>
  </r>
  <r>
    <x v="5"/>
    <x v="1"/>
    <x v="296"/>
    <n v="1096.65734127991"/>
    <x v="7"/>
    <s v="09"/>
  </r>
  <r>
    <x v="5"/>
    <x v="1"/>
    <x v="296"/>
    <n v="1096.65734127991"/>
    <x v="10"/>
    <s v="10"/>
  </r>
  <r>
    <x v="5"/>
    <x v="1"/>
    <x v="296"/>
    <n v="1096.65734127991"/>
    <x v="11"/>
    <s v="11"/>
  </r>
  <r>
    <x v="5"/>
    <x v="1"/>
    <x v="296"/>
    <n v="1096.65734127991"/>
    <x v="17"/>
    <s v="12"/>
  </r>
  <r>
    <x v="5"/>
    <x v="1"/>
    <x v="296"/>
    <n v="1096.65734127991"/>
    <x v="2"/>
    <s v="13"/>
  </r>
  <r>
    <x v="5"/>
    <x v="1"/>
    <x v="296"/>
    <n v="1096.65734127991"/>
    <x v="12"/>
    <s v="14"/>
  </r>
  <r>
    <x v="5"/>
    <x v="1"/>
    <x v="296"/>
    <n v="1096.65734127991"/>
    <x v="14"/>
    <s v="15"/>
  </r>
  <r>
    <x v="5"/>
    <x v="1"/>
    <x v="296"/>
    <n v="1096.65734127991"/>
    <x v="0"/>
    <s v="16"/>
  </r>
  <r>
    <x v="5"/>
    <x v="1"/>
    <x v="296"/>
    <n v="1096.65734127991"/>
    <x v="4"/>
    <s v="17"/>
  </r>
  <r>
    <x v="5"/>
    <x v="1"/>
    <x v="296"/>
    <n v="1096.65734127991"/>
    <x v="5"/>
    <s v="18"/>
  </r>
  <r>
    <x v="4"/>
    <x v="1"/>
    <x v="296"/>
    <n v="1093.20854089105"/>
    <x v="3"/>
    <s v="01"/>
  </r>
  <r>
    <x v="4"/>
    <x v="1"/>
    <x v="296"/>
    <n v="1093.20854089105"/>
    <x v="15"/>
    <s v="02"/>
  </r>
  <r>
    <x v="4"/>
    <x v="1"/>
    <x v="296"/>
    <n v="1093.20854089105"/>
    <x v="1"/>
    <s v="03"/>
  </r>
  <r>
    <x v="4"/>
    <x v="1"/>
    <x v="296"/>
    <n v="1093.20854089105"/>
    <x v="6"/>
    <s v="04"/>
  </r>
  <r>
    <x v="4"/>
    <x v="1"/>
    <x v="296"/>
    <n v="1093.20854089105"/>
    <x v="9"/>
    <s v="05"/>
  </r>
  <r>
    <x v="4"/>
    <x v="1"/>
    <x v="296"/>
    <n v="1093.20854089105"/>
    <x v="13"/>
    <s v="06"/>
  </r>
  <r>
    <x v="4"/>
    <x v="1"/>
    <x v="296"/>
    <n v="1093.20854089105"/>
    <x v="16"/>
    <s v="07"/>
  </r>
  <r>
    <x v="4"/>
    <x v="1"/>
    <x v="296"/>
    <n v="1093.20854089105"/>
    <x v="8"/>
    <s v="08"/>
  </r>
  <r>
    <x v="4"/>
    <x v="1"/>
    <x v="296"/>
    <n v="1093.20854089105"/>
    <x v="7"/>
    <s v="09"/>
  </r>
  <r>
    <x v="4"/>
    <x v="1"/>
    <x v="296"/>
    <n v="1093.20854089105"/>
    <x v="10"/>
    <s v="10"/>
  </r>
  <r>
    <x v="4"/>
    <x v="1"/>
    <x v="296"/>
    <n v="1093.20854089105"/>
    <x v="11"/>
    <s v="11"/>
  </r>
  <r>
    <x v="4"/>
    <x v="1"/>
    <x v="296"/>
    <n v="1093.20854089105"/>
    <x v="17"/>
    <s v="12"/>
  </r>
  <r>
    <x v="4"/>
    <x v="1"/>
    <x v="296"/>
    <n v="1093.20854089105"/>
    <x v="2"/>
    <s v="13"/>
  </r>
  <r>
    <x v="4"/>
    <x v="1"/>
    <x v="296"/>
    <n v="1093.20854089105"/>
    <x v="12"/>
    <s v="14"/>
  </r>
  <r>
    <x v="4"/>
    <x v="1"/>
    <x v="296"/>
    <n v="1093.20854089105"/>
    <x v="14"/>
    <s v="15"/>
  </r>
  <r>
    <x v="4"/>
    <x v="1"/>
    <x v="296"/>
    <n v="1093.20854089105"/>
    <x v="0"/>
    <s v="16"/>
  </r>
  <r>
    <x v="4"/>
    <x v="1"/>
    <x v="296"/>
    <n v="1093.20854089105"/>
    <x v="4"/>
    <s v="17"/>
  </r>
  <r>
    <x v="4"/>
    <x v="1"/>
    <x v="296"/>
    <n v="1093.20854089105"/>
    <x v="5"/>
    <s v="18"/>
  </r>
  <r>
    <x v="3"/>
    <x v="1"/>
    <x v="296"/>
    <n v="1093.8178723953499"/>
    <x v="3"/>
    <s v="01"/>
  </r>
  <r>
    <x v="3"/>
    <x v="1"/>
    <x v="296"/>
    <n v="1093.8178723953499"/>
    <x v="15"/>
    <s v="02"/>
  </r>
  <r>
    <x v="3"/>
    <x v="1"/>
    <x v="296"/>
    <n v="1093.8178723953499"/>
    <x v="1"/>
    <s v="03"/>
  </r>
  <r>
    <x v="3"/>
    <x v="1"/>
    <x v="296"/>
    <n v="1093.8178723953499"/>
    <x v="6"/>
    <s v="04"/>
  </r>
  <r>
    <x v="3"/>
    <x v="1"/>
    <x v="296"/>
    <n v="1093.8178723953499"/>
    <x v="9"/>
    <s v="05"/>
  </r>
  <r>
    <x v="3"/>
    <x v="1"/>
    <x v="296"/>
    <n v="1093.8178723953499"/>
    <x v="13"/>
    <s v="06"/>
  </r>
  <r>
    <x v="3"/>
    <x v="1"/>
    <x v="296"/>
    <n v="1093.8178723953499"/>
    <x v="16"/>
    <s v="07"/>
  </r>
  <r>
    <x v="3"/>
    <x v="1"/>
    <x v="296"/>
    <n v="1093.8178723953499"/>
    <x v="8"/>
    <s v="08"/>
  </r>
  <r>
    <x v="3"/>
    <x v="1"/>
    <x v="296"/>
    <n v="1093.8178723953499"/>
    <x v="7"/>
    <s v="09"/>
  </r>
  <r>
    <x v="3"/>
    <x v="1"/>
    <x v="296"/>
    <n v="1093.8178723953499"/>
    <x v="10"/>
    <s v="10"/>
  </r>
  <r>
    <x v="3"/>
    <x v="1"/>
    <x v="296"/>
    <n v="1093.8178723953499"/>
    <x v="11"/>
    <s v="11"/>
  </r>
  <r>
    <x v="3"/>
    <x v="1"/>
    <x v="296"/>
    <n v="1093.8178723953499"/>
    <x v="17"/>
    <s v="12"/>
  </r>
  <r>
    <x v="3"/>
    <x v="1"/>
    <x v="296"/>
    <n v="1093.8178723953499"/>
    <x v="2"/>
    <s v="13"/>
  </r>
  <r>
    <x v="3"/>
    <x v="1"/>
    <x v="296"/>
    <n v="1093.8178723953499"/>
    <x v="12"/>
    <s v="14"/>
  </r>
  <r>
    <x v="3"/>
    <x v="1"/>
    <x v="296"/>
    <n v="1093.8178723953499"/>
    <x v="14"/>
    <s v="15"/>
  </r>
  <r>
    <x v="3"/>
    <x v="1"/>
    <x v="296"/>
    <n v="1093.8178723953499"/>
    <x v="0"/>
    <s v="16"/>
  </r>
  <r>
    <x v="3"/>
    <x v="1"/>
    <x v="296"/>
    <n v="1093.8178723953499"/>
    <x v="4"/>
    <s v="17"/>
  </r>
  <r>
    <x v="3"/>
    <x v="1"/>
    <x v="296"/>
    <n v="1093.8178723953499"/>
    <x v="5"/>
    <s v="18"/>
  </r>
  <r>
    <x v="2"/>
    <x v="1"/>
    <x v="296"/>
    <n v="1095.58619281857"/>
    <x v="3"/>
    <s v="01"/>
  </r>
  <r>
    <x v="2"/>
    <x v="1"/>
    <x v="296"/>
    <n v="1095.58619281857"/>
    <x v="15"/>
    <s v="02"/>
  </r>
  <r>
    <x v="2"/>
    <x v="1"/>
    <x v="296"/>
    <n v="1095.58619281857"/>
    <x v="1"/>
    <s v="03"/>
  </r>
  <r>
    <x v="2"/>
    <x v="1"/>
    <x v="296"/>
    <n v="1095.58619281857"/>
    <x v="6"/>
    <s v="04"/>
  </r>
  <r>
    <x v="2"/>
    <x v="1"/>
    <x v="296"/>
    <n v="1095.58619281857"/>
    <x v="9"/>
    <s v="05"/>
  </r>
  <r>
    <x v="2"/>
    <x v="1"/>
    <x v="296"/>
    <n v="1095.58619281857"/>
    <x v="13"/>
    <s v="06"/>
  </r>
  <r>
    <x v="2"/>
    <x v="1"/>
    <x v="296"/>
    <n v="1095.58619281857"/>
    <x v="16"/>
    <s v="07"/>
  </r>
  <r>
    <x v="2"/>
    <x v="1"/>
    <x v="296"/>
    <n v="1095.58619281857"/>
    <x v="8"/>
    <s v="08"/>
  </r>
  <r>
    <x v="2"/>
    <x v="1"/>
    <x v="296"/>
    <n v="1095.58619281857"/>
    <x v="7"/>
    <s v="09"/>
  </r>
  <r>
    <x v="2"/>
    <x v="1"/>
    <x v="296"/>
    <n v="1095.58619281857"/>
    <x v="10"/>
    <s v="10"/>
  </r>
  <r>
    <x v="2"/>
    <x v="1"/>
    <x v="296"/>
    <n v="1095.58619281857"/>
    <x v="11"/>
    <s v="11"/>
  </r>
  <r>
    <x v="2"/>
    <x v="1"/>
    <x v="296"/>
    <n v="1095.58619281857"/>
    <x v="17"/>
    <s v="12"/>
  </r>
  <r>
    <x v="2"/>
    <x v="1"/>
    <x v="296"/>
    <n v="1095.58619281857"/>
    <x v="2"/>
    <s v="13"/>
  </r>
  <r>
    <x v="2"/>
    <x v="1"/>
    <x v="296"/>
    <n v="1095.58619281857"/>
    <x v="12"/>
    <s v="14"/>
  </r>
  <r>
    <x v="2"/>
    <x v="1"/>
    <x v="296"/>
    <n v="1095.58619281857"/>
    <x v="14"/>
    <s v="15"/>
  </r>
  <r>
    <x v="2"/>
    <x v="1"/>
    <x v="296"/>
    <n v="1095.58619281857"/>
    <x v="0"/>
    <s v="16"/>
  </r>
  <r>
    <x v="2"/>
    <x v="1"/>
    <x v="296"/>
    <n v="1095.58619281857"/>
    <x v="4"/>
    <s v="17"/>
  </r>
  <r>
    <x v="2"/>
    <x v="1"/>
    <x v="296"/>
    <n v="1095.58619281857"/>
    <x v="5"/>
    <s v="18"/>
  </r>
  <r>
    <x v="1"/>
    <x v="1"/>
    <x v="296"/>
    <n v="1084.5540077386001"/>
    <x v="3"/>
    <s v="01"/>
  </r>
  <r>
    <x v="1"/>
    <x v="1"/>
    <x v="296"/>
    <n v="1084.5540077386001"/>
    <x v="15"/>
    <s v="02"/>
  </r>
  <r>
    <x v="1"/>
    <x v="1"/>
    <x v="296"/>
    <n v="1084.5540077386001"/>
    <x v="1"/>
    <s v="03"/>
  </r>
  <r>
    <x v="1"/>
    <x v="1"/>
    <x v="296"/>
    <n v="1084.5540077386001"/>
    <x v="6"/>
    <s v="04"/>
  </r>
  <r>
    <x v="1"/>
    <x v="1"/>
    <x v="296"/>
    <n v="1084.5540077386001"/>
    <x v="9"/>
    <s v="05"/>
  </r>
  <r>
    <x v="1"/>
    <x v="1"/>
    <x v="296"/>
    <n v="1084.5540077386001"/>
    <x v="13"/>
    <s v="06"/>
  </r>
  <r>
    <x v="1"/>
    <x v="1"/>
    <x v="296"/>
    <n v="1084.5540077386001"/>
    <x v="16"/>
    <s v="07"/>
  </r>
  <r>
    <x v="1"/>
    <x v="1"/>
    <x v="296"/>
    <n v="1084.5540077386001"/>
    <x v="8"/>
    <s v="08"/>
  </r>
  <r>
    <x v="1"/>
    <x v="1"/>
    <x v="296"/>
    <n v="1084.5540077386001"/>
    <x v="7"/>
    <s v="09"/>
  </r>
  <r>
    <x v="1"/>
    <x v="1"/>
    <x v="296"/>
    <n v="1084.5540077386001"/>
    <x v="10"/>
    <s v="10"/>
  </r>
  <r>
    <x v="1"/>
    <x v="1"/>
    <x v="296"/>
    <n v="1084.5540077386001"/>
    <x v="11"/>
    <s v="11"/>
  </r>
  <r>
    <x v="1"/>
    <x v="1"/>
    <x v="296"/>
    <n v="1084.5540077386001"/>
    <x v="17"/>
    <s v="12"/>
  </r>
  <r>
    <x v="1"/>
    <x v="1"/>
    <x v="296"/>
    <n v="1084.5540077386001"/>
    <x v="2"/>
    <s v="13"/>
  </r>
  <r>
    <x v="1"/>
    <x v="1"/>
    <x v="296"/>
    <n v="1084.5540077386001"/>
    <x v="12"/>
    <s v="14"/>
  </r>
  <r>
    <x v="1"/>
    <x v="1"/>
    <x v="296"/>
    <n v="1084.5540077386001"/>
    <x v="14"/>
    <s v="15"/>
  </r>
  <r>
    <x v="1"/>
    <x v="1"/>
    <x v="296"/>
    <n v="1084.5540077386001"/>
    <x v="0"/>
    <s v="16"/>
  </r>
  <r>
    <x v="1"/>
    <x v="1"/>
    <x v="296"/>
    <n v="1084.5540077386001"/>
    <x v="4"/>
    <s v="17"/>
  </r>
  <r>
    <x v="1"/>
    <x v="1"/>
    <x v="296"/>
    <n v="1084.5540077386001"/>
    <x v="5"/>
    <s v="18"/>
  </r>
  <r>
    <x v="0"/>
    <x v="1"/>
    <x v="296"/>
    <n v="1076.2614484440001"/>
    <x v="3"/>
    <s v="01"/>
  </r>
  <r>
    <x v="0"/>
    <x v="1"/>
    <x v="296"/>
    <n v="1076.2614484440001"/>
    <x v="15"/>
    <s v="02"/>
  </r>
  <r>
    <x v="0"/>
    <x v="1"/>
    <x v="296"/>
    <n v="1076.2614484440001"/>
    <x v="1"/>
    <s v="03"/>
  </r>
  <r>
    <x v="0"/>
    <x v="1"/>
    <x v="296"/>
    <n v="1076.2614484440001"/>
    <x v="6"/>
    <s v="04"/>
  </r>
  <r>
    <x v="0"/>
    <x v="1"/>
    <x v="296"/>
    <n v="1076.2614484440001"/>
    <x v="9"/>
    <s v="05"/>
  </r>
  <r>
    <x v="0"/>
    <x v="1"/>
    <x v="296"/>
    <n v="1076.2614484440001"/>
    <x v="13"/>
    <s v="06"/>
  </r>
  <r>
    <x v="0"/>
    <x v="1"/>
    <x v="296"/>
    <n v="1076.2614484440001"/>
    <x v="16"/>
    <s v="07"/>
  </r>
  <r>
    <x v="0"/>
    <x v="1"/>
    <x v="296"/>
    <n v="1076.2614484440001"/>
    <x v="8"/>
    <s v="08"/>
  </r>
  <r>
    <x v="0"/>
    <x v="1"/>
    <x v="296"/>
    <n v="1076.2614484440001"/>
    <x v="7"/>
    <s v="09"/>
  </r>
  <r>
    <x v="0"/>
    <x v="1"/>
    <x v="296"/>
    <n v="1076.2614484440001"/>
    <x v="10"/>
    <s v="10"/>
  </r>
  <r>
    <x v="0"/>
    <x v="1"/>
    <x v="296"/>
    <n v="1076.2614484440001"/>
    <x v="11"/>
    <s v="11"/>
  </r>
  <r>
    <x v="0"/>
    <x v="1"/>
    <x v="296"/>
    <n v="1076.2614484440001"/>
    <x v="17"/>
    <s v="12"/>
  </r>
  <r>
    <x v="0"/>
    <x v="1"/>
    <x v="296"/>
    <n v="1076.2614484440001"/>
    <x v="2"/>
    <s v="13"/>
  </r>
  <r>
    <x v="0"/>
    <x v="1"/>
    <x v="296"/>
    <n v="1076.2614484440001"/>
    <x v="12"/>
    <s v="14"/>
  </r>
  <r>
    <x v="0"/>
    <x v="1"/>
    <x v="296"/>
    <n v="1076.2614484440001"/>
    <x v="14"/>
    <s v="15"/>
  </r>
  <r>
    <x v="0"/>
    <x v="1"/>
    <x v="296"/>
    <n v="1076.2614484440001"/>
    <x v="0"/>
    <s v="16"/>
  </r>
  <r>
    <x v="0"/>
    <x v="1"/>
    <x v="296"/>
    <n v="1076.2614484440001"/>
    <x v="4"/>
    <s v="17"/>
  </r>
  <r>
    <x v="0"/>
    <x v="1"/>
    <x v="296"/>
    <n v="1076.2614484440001"/>
    <x v="5"/>
    <s v="18"/>
  </r>
  <r>
    <x v="7"/>
    <x v="2"/>
    <x v="296"/>
    <n v="2131943"/>
    <x v="3"/>
    <s v="01"/>
  </r>
  <r>
    <x v="7"/>
    <x v="2"/>
    <x v="296"/>
    <n v="2131943"/>
    <x v="15"/>
    <s v="02"/>
  </r>
  <r>
    <x v="7"/>
    <x v="2"/>
    <x v="296"/>
    <n v="2131943"/>
    <x v="1"/>
    <s v="03"/>
  </r>
  <r>
    <x v="7"/>
    <x v="2"/>
    <x v="296"/>
    <n v="2131943"/>
    <x v="6"/>
    <s v="04"/>
  </r>
  <r>
    <x v="7"/>
    <x v="2"/>
    <x v="296"/>
    <n v="2131943"/>
    <x v="9"/>
    <s v="05"/>
  </r>
  <r>
    <x v="7"/>
    <x v="2"/>
    <x v="296"/>
    <n v="2131943"/>
    <x v="13"/>
    <s v="06"/>
  </r>
  <r>
    <x v="7"/>
    <x v="2"/>
    <x v="296"/>
    <n v="2131943"/>
    <x v="16"/>
    <s v="07"/>
  </r>
  <r>
    <x v="7"/>
    <x v="2"/>
    <x v="296"/>
    <n v="2131943"/>
    <x v="8"/>
    <s v="08"/>
  </r>
  <r>
    <x v="7"/>
    <x v="2"/>
    <x v="296"/>
    <n v="2131943"/>
    <x v="7"/>
    <s v="09"/>
  </r>
  <r>
    <x v="7"/>
    <x v="2"/>
    <x v="296"/>
    <n v="2131943"/>
    <x v="10"/>
    <s v="10"/>
  </r>
  <r>
    <x v="7"/>
    <x v="2"/>
    <x v="296"/>
    <n v="2131943"/>
    <x v="11"/>
    <s v="11"/>
  </r>
  <r>
    <x v="7"/>
    <x v="2"/>
    <x v="296"/>
    <n v="2131943"/>
    <x v="17"/>
    <s v="12"/>
  </r>
  <r>
    <x v="7"/>
    <x v="2"/>
    <x v="296"/>
    <n v="2131943"/>
    <x v="2"/>
    <s v="13"/>
  </r>
  <r>
    <x v="7"/>
    <x v="2"/>
    <x v="296"/>
    <n v="2131943"/>
    <x v="12"/>
    <s v="14"/>
  </r>
  <r>
    <x v="7"/>
    <x v="2"/>
    <x v="296"/>
    <n v="2131943"/>
    <x v="14"/>
    <s v="15"/>
  </r>
  <r>
    <x v="7"/>
    <x v="2"/>
    <x v="296"/>
    <n v="2131943"/>
    <x v="0"/>
    <s v="16"/>
  </r>
  <r>
    <x v="7"/>
    <x v="2"/>
    <x v="296"/>
    <n v="2131943"/>
    <x v="4"/>
    <s v="17"/>
  </r>
  <r>
    <x v="7"/>
    <x v="2"/>
    <x v="296"/>
    <n v="2131943"/>
    <x v="5"/>
    <s v="18"/>
  </r>
  <r>
    <x v="6"/>
    <x v="2"/>
    <x v="296"/>
    <n v="2054911"/>
    <x v="3"/>
    <s v="01"/>
  </r>
  <r>
    <x v="6"/>
    <x v="2"/>
    <x v="296"/>
    <n v="2054911"/>
    <x v="15"/>
    <s v="02"/>
  </r>
  <r>
    <x v="6"/>
    <x v="2"/>
    <x v="296"/>
    <n v="2054911"/>
    <x v="1"/>
    <s v="03"/>
  </r>
  <r>
    <x v="6"/>
    <x v="2"/>
    <x v="296"/>
    <n v="2054911"/>
    <x v="6"/>
    <s v="04"/>
  </r>
  <r>
    <x v="6"/>
    <x v="2"/>
    <x v="296"/>
    <n v="2054911"/>
    <x v="9"/>
    <s v="05"/>
  </r>
  <r>
    <x v="6"/>
    <x v="2"/>
    <x v="296"/>
    <n v="2054911"/>
    <x v="13"/>
    <s v="06"/>
  </r>
  <r>
    <x v="6"/>
    <x v="2"/>
    <x v="296"/>
    <n v="2054911"/>
    <x v="16"/>
    <s v="07"/>
  </r>
  <r>
    <x v="6"/>
    <x v="2"/>
    <x v="296"/>
    <n v="2054911"/>
    <x v="8"/>
    <s v="08"/>
  </r>
  <r>
    <x v="6"/>
    <x v="2"/>
    <x v="296"/>
    <n v="2054911"/>
    <x v="7"/>
    <s v="09"/>
  </r>
  <r>
    <x v="6"/>
    <x v="2"/>
    <x v="296"/>
    <n v="2054911"/>
    <x v="10"/>
    <s v="10"/>
  </r>
  <r>
    <x v="6"/>
    <x v="2"/>
    <x v="296"/>
    <n v="2054911"/>
    <x v="11"/>
    <s v="11"/>
  </r>
  <r>
    <x v="6"/>
    <x v="2"/>
    <x v="296"/>
    <n v="2054911"/>
    <x v="17"/>
    <s v="12"/>
  </r>
  <r>
    <x v="6"/>
    <x v="2"/>
    <x v="296"/>
    <n v="2054911"/>
    <x v="2"/>
    <s v="13"/>
  </r>
  <r>
    <x v="6"/>
    <x v="2"/>
    <x v="296"/>
    <n v="2054911"/>
    <x v="12"/>
    <s v="14"/>
  </r>
  <r>
    <x v="6"/>
    <x v="2"/>
    <x v="296"/>
    <n v="2054911"/>
    <x v="14"/>
    <s v="15"/>
  </r>
  <r>
    <x v="6"/>
    <x v="2"/>
    <x v="296"/>
    <n v="2054911"/>
    <x v="0"/>
    <s v="16"/>
  </r>
  <r>
    <x v="6"/>
    <x v="2"/>
    <x v="296"/>
    <n v="2054911"/>
    <x v="4"/>
    <s v="17"/>
  </r>
  <r>
    <x v="6"/>
    <x v="2"/>
    <x v="296"/>
    <n v="2054911"/>
    <x v="5"/>
    <s v="18"/>
  </r>
  <r>
    <x v="5"/>
    <x v="2"/>
    <x v="296"/>
    <n v="1991131"/>
    <x v="3"/>
    <s v="01"/>
  </r>
  <r>
    <x v="5"/>
    <x v="2"/>
    <x v="296"/>
    <n v="1991131"/>
    <x v="15"/>
    <s v="02"/>
  </r>
  <r>
    <x v="5"/>
    <x v="2"/>
    <x v="296"/>
    <n v="1991131"/>
    <x v="1"/>
    <s v="03"/>
  </r>
  <r>
    <x v="5"/>
    <x v="2"/>
    <x v="296"/>
    <n v="1991131"/>
    <x v="6"/>
    <s v="04"/>
  </r>
  <r>
    <x v="5"/>
    <x v="2"/>
    <x v="296"/>
    <n v="1991131"/>
    <x v="9"/>
    <s v="05"/>
  </r>
  <r>
    <x v="5"/>
    <x v="2"/>
    <x v="296"/>
    <n v="1991131"/>
    <x v="13"/>
    <s v="06"/>
  </r>
  <r>
    <x v="5"/>
    <x v="2"/>
    <x v="296"/>
    <n v="1991131"/>
    <x v="16"/>
    <s v="07"/>
  </r>
  <r>
    <x v="5"/>
    <x v="2"/>
    <x v="296"/>
    <n v="1991131"/>
    <x v="8"/>
    <s v="08"/>
  </r>
  <r>
    <x v="5"/>
    <x v="2"/>
    <x v="296"/>
    <n v="1991131"/>
    <x v="7"/>
    <s v="09"/>
  </r>
  <r>
    <x v="5"/>
    <x v="2"/>
    <x v="296"/>
    <n v="1991131"/>
    <x v="10"/>
    <s v="10"/>
  </r>
  <r>
    <x v="5"/>
    <x v="2"/>
    <x v="296"/>
    <n v="1991131"/>
    <x v="11"/>
    <s v="11"/>
  </r>
  <r>
    <x v="5"/>
    <x v="2"/>
    <x v="296"/>
    <n v="1991131"/>
    <x v="17"/>
    <s v="12"/>
  </r>
  <r>
    <x v="5"/>
    <x v="2"/>
    <x v="296"/>
    <n v="1991131"/>
    <x v="2"/>
    <s v="13"/>
  </r>
  <r>
    <x v="5"/>
    <x v="2"/>
    <x v="296"/>
    <n v="1991131"/>
    <x v="12"/>
    <s v="14"/>
  </r>
  <r>
    <x v="5"/>
    <x v="2"/>
    <x v="296"/>
    <n v="1991131"/>
    <x v="14"/>
    <s v="15"/>
  </r>
  <r>
    <x v="5"/>
    <x v="2"/>
    <x v="296"/>
    <n v="1991131"/>
    <x v="0"/>
    <s v="16"/>
  </r>
  <r>
    <x v="5"/>
    <x v="2"/>
    <x v="296"/>
    <n v="1991131"/>
    <x v="4"/>
    <s v="17"/>
  </r>
  <r>
    <x v="5"/>
    <x v="2"/>
    <x v="296"/>
    <n v="1991131"/>
    <x v="5"/>
    <s v="18"/>
  </r>
  <r>
    <x v="4"/>
    <x v="2"/>
    <x v="296"/>
    <n v="1928307"/>
    <x v="3"/>
    <s v="01"/>
  </r>
  <r>
    <x v="4"/>
    <x v="2"/>
    <x v="296"/>
    <n v="1928307"/>
    <x v="15"/>
    <s v="02"/>
  </r>
  <r>
    <x v="4"/>
    <x v="2"/>
    <x v="296"/>
    <n v="1928307"/>
    <x v="1"/>
    <s v="03"/>
  </r>
  <r>
    <x v="4"/>
    <x v="2"/>
    <x v="296"/>
    <n v="1928307"/>
    <x v="6"/>
    <s v="04"/>
  </r>
  <r>
    <x v="4"/>
    <x v="2"/>
    <x v="296"/>
    <n v="1928307"/>
    <x v="9"/>
    <s v="05"/>
  </r>
  <r>
    <x v="4"/>
    <x v="2"/>
    <x v="296"/>
    <n v="1928307"/>
    <x v="13"/>
    <s v="06"/>
  </r>
  <r>
    <x v="4"/>
    <x v="2"/>
    <x v="296"/>
    <n v="1928307"/>
    <x v="16"/>
    <s v="07"/>
  </r>
  <r>
    <x v="4"/>
    <x v="2"/>
    <x v="296"/>
    <n v="1928307"/>
    <x v="8"/>
    <s v="08"/>
  </r>
  <r>
    <x v="4"/>
    <x v="2"/>
    <x v="296"/>
    <n v="1928307"/>
    <x v="7"/>
    <s v="09"/>
  </r>
  <r>
    <x v="4"/>
    <x v="2"/>
    <x v="296"/>
    <n v="1928307"/>
    <x v="10"/>
    <s v="10"/>
  </r>
  <r>
    <x v="4"/>
    <x v="2"/>
    <x v="296"/>
    <n v="1928307"/>
    <x v="11"/>
    <s v="11"/>
  </r>
  <r>
    <x v="4"/>
    <x v="2"/>
    <x v="296"/>
    <n v="1928307"/>
    <x v="17"/>
    <s v="12"/>
  </r>
  <r>
    <x v="4"/>
    <x v="2"/>
    <x v="296"/>
    <n v="1928307"/>
    <x v="2"/>
    <s v="13"/>
  </r>
  <r>
    <x v="4"/>
    <x v="2"/>
    <x v="296"/>
    <n v="1928307"/>
    <x v="12"/>
    <s v="14"/>
  </r>
  <r>
    <x v="4"/>
    <x v="2"/>
    <x v="296"/>
    <n v="1928307"/>
    <x v="14"/>
    <s v="15"/>
  </r>
  <r>
    <x v="4"/>
    <x v="2"/>
    <x v="296"/>
    <n v="1928307"/>
    <x v="0"/>
    <s v="16"/>
  </r>
  <r>
    <x v="4"/>
    <x v="2"/>
    <x v="296"/>
    <n v="1928307"/>
    <x v="4"/>
    <s v="17"/>
  </r>
  <r>
    <x v="4"/>
    <x v="2"/>
    <x v="296"/>
    <n v="1928307"/>
    <x v="5"/>
    <s v="18"/>
  </r>
  <r>
    <x v="3"/>
    <x v="2"/>
    <x v="296"/>
    <n v="1890511"/>
    <x v="3"/>
    <s v="01"/>
  </r>
  <r>
    <x v="3"/>
    <x v="2"/>
    <x v="296"/>
    <n v="1890511"/>
    <x v="15"/>
    <s v="02"/>
  </r>
  <r>
    <x v="3"/>
    <x v="2"/>
    <x v="296"/>
    <n v="1890511"/>
    <x v="1"/>
    <s v="03"/>
  </r>
  <r>
    <x v="3"/>
    <x v="2"/>
    <x v="296"/>
    <n v="1890511"/>
    <x v="6"/>
    <s v="04"/>
  </r>
  <r>
    <x v="3"/>
    <x v="2"/>
    <x v="296"/>
    <n v="1890511"/>
    <x v="9"/>
    <s v="05"/>
  </r>
  <r>
    <x v="3"/>
    <x v="2"/>
    <x v="296"/>
    <n v="1890511"/>
    <x v="13"/>
    <s v="06"/>
  </r>
  <r>
    <x v="3"/>
    <x v="2"/>
    <x v="296"/>
    <n v="1890511"/>
    <x v="16"/>
    <s v="07"/>
  </r>
  <r>
    <x v="3"/>
    <x v="2"/>
    <x v="296"/>
    <n v="1890511"/>
    <x v="8"/>
    <s v="08"/>
  </r>
  <r>
    <x v="3"/>
    <x v="2"/>
    <x v="296"/>
    <n v="1890511"/>
    <x v="7"/>
    <s v="09"/>
  </r>
  <r>
    <x v="3"/>
    <x v="2"/>
    <x v="296"/>
    <n v="1890511"/>
    <x v="10"/>
    <s v="10"/>
  </r>
  <r>
    <x v="3"/>
    <x v="2"/>
    <x v="296"/>
    <n v="1890511"/>
    <x v="11"/>
    <s v="11"/>
  </r>
  <r>
    <x v="3"/>
    <x v="2"/>
    <x v="296"/>
    <n v="1890511"/>
    <x v="17"/>
    <s v="12"/>
  </r>
  <r>
    <x v="3"/>
    <x v="2"/>
    <x v="296"/>
    <n v="1890511"/>
    <x v="2"/>
    <s v="13"/>
  </r>
  <r>
    <x v="3"/>
    <x v="2"/>
    <x v="296"/>
    <n v="1890511"/>
    <x v="12"/>
    <s v="14"/>
  </r>
  <r>
    <x v="3"/>
    <x v="2"/>
    <x v="296"/>
    <n v="1890511"/>
    <x v="14"/>
    <s v="15"/>
  </r>
  <r>
    <x v="3"/>
    <x v="2"/>
    <x v="296"/>
    <n v="1890511"/>
    <x v="0"/>
    <s v="16"/>
  </r>
  <r>
    <x v="3"/>
    <x v="2"/>
    <x v="296"/>
    <n v="1890511"/>
    <x v="4"/>
    <s v="17"/>
  </r>
  <r>
    <x v="3"/>
    <x v="2"/>
    <x v="296"/>
    <n v="1890511"/>
    <x v="5"/>
    <s v="18"/>
  </r>
  <r>
    <x v="2"/>
    <x v="2"/>
    <x v="296"/>
    <n v="1910957"/>
    <x v="3"/>
    <s v="01"/>
  </r>
  <r>
    <x v="2"/>
    <x v="2"/>
    <x v="296"/>
    <n v="1910957"/>
    <x v="15"/>
    <s v="02"/>
  </r>
  <r>
    <x v="2"/>
    <x v="2"/>
    <x v="296"/>
    <n v="1910957"/>
    <x v="1"/>
    <s v="03"/>
  </r>
  <r>
    <x v="2"/>
    <x v="2"/>
    <x v="296"/>
    <n v="1910957"/>
    <x v="6"/>
    <s v="04"/>
  </r>
  <r>
    <x v="2"/>
    <x v="2"/>
    <x v="296"/>
    <n v="1910957"/>
    <x v="9"/>
    <s v="05"/>
  </r>
  <r>
    <x v="2"/>
    <x v="2"/>
    <x v="296"/>
    <n v="1910957"/>
    <x v="13"/>
    <s v="06"/>
  </r>
  <r>
    <x v="2"/>
    <x v="2"/>
    <x v="296"/>
    <n v="1910957"/>
    <x v="16"/>
    <s v="07"/>
  </r>
  <r>
    <x v="2"/>
    <x v="2"/>
    <x v="296"/>
    <n v="1910957"/>
    <x v="8"/>
    <s v="08"/>
  </r>
  <r>
    <x v="2"/>
    <x v="2"/>
    <x v="296"/>
    <n v="1910957"/>
    <x v="7"/>
    <s v="09"/>
  </r>
  <r>
    <x v="2"/>
    <x v="2"/>
    <x v="296"/>
    <n v="1910957"/>
    <x v="10"/>
    <s v="10"/>
  </r>
  <r>
    <x v="2"/>
    <x v="2"/>
    <x v="296"/>
    <n v="1910957"/>
    <x v="11"/>
    <s v="11"/>
  </r>
  <r>
    <x v="2"/>
    <x v="2"/>
    <x v="296"/>
    <n v="1910957"/>
    <x v="17"/>
    <s v="12"/>
  </r>
  <r>
    <x v="2"/>
    <x v="2"/>
    <x v="296"/>
    <n v="1910957"/>
    <x v="2"/>
    <s v="13"/>
  </r>
  <r>
    <x v="2"/>
    <x v="2"/>
    <x v="296"/>
    <n v="1910957"/>
    <x v="12"/>
    <s v="14"/>
  </r>
  <r>
    <x v="2"/>
    <x v="2"/>
    <x v="296"/>
    <n v="1910957"/>
    <x v="14"/>
    <s v="15"/>
  </r>
  <r>
    <x v="2"/>
    <x v="2"/>
    <x v="296"/>
    <n v="1910957"/>
    <x v="0"/>
    <s v="16"/>
  </r>
  <r>
    <x v="2"/>
    <x v="2"/>
    <x v="296"/>
    <n v="1910957"/>
    <x v="4"/>
    <s v="17"/>
  </r>
  <r>
    <x v="2"/>
    <x v="2"/>
    <x v="296"/>
    <n v="1910957"/>
    <x v="5"/>
    <s v="18"/>
  </r>
  <r>
    <x v="1"/>
    <x v="2"/>
    <x v="296"/>
    <n v="2038354"/>
    <x v="3"/>
    <s v="01"/>
  </r>
  <r>
    <x v="1"/>
    <x v="2"/>
    <x v="296"/>
    <n v="2038354"/>
    <x v="15"/>
    <s v="02"/>
  </r>
  <r>
    <x v="1"/>
    <x v="2"/>
    <x v="296"/>
    <n v="2038354"/>
    <x v="1"/>
    <s v="03"/>
  </r>
  <r>
    <x v="1"/>
    <x v="2"/>
    <x v="296"/>
    <n v="2038354"/>
    <x v="6"/>
    <s v="04"/>
  </r>
  <r>
    <x v="1"/>
    <x v="2"/>
    <x v="296"/>
    <n v="2038354"/>
    <x v="9"/>
    <s v="05"/>
  </r>
  <r>
    <x v="1"/>
    <x v="2"/>
    <x v="296"/>
    <n v="2038354"/>
    <x v="13"/>
    <s v="06"/>
  </r>
  <r>
    <x v="1"/>
    <x v="2"/>
    <x v="296"/>
    <n v="2038354"/>
    <x v="16"/>
    <s v="07"/>
  </r>
  <r>
    <x v="1"/>
    <x v="2"/>
    <x v="296"/>
    <n v="2038354"/>
    <x v="8"/>
    <s v="08"/>
  </r>
  <r>
    <x v="1"/>
    <x v="2"/>
    <x v="296"/>
    <n v="2038354"/>
    <x v="7"/>
    <s v="09"/>
  </r>
  <r>
    <x v="1"/>
    <x v="2"/>
    <x v="296"/>
    <n v="2038354"/>
    <x v="10"/>
    <s v="10"/>
  </r>
  <r>
    <x v="1"/>
    <x v="2"/>
    <x v="296"/>
    <n v="2038354"/>
    <x v="11"/>
    <s v="11"/>
  </r>
  <r>
    <x v="1"/>
    <x v="2"/>
    <x v="296"/>
    <n v="2038354"/>
    <x v="17"/>
    <s v="12"/>
  </r>
  <r>
    <x v="1"/>
    <x v="2"/>
    <x v="296"/>
    <n v="2038354"/>
    <x v="2"/>
    <s v="13"/>
  </r>
  <r>
    <x v="1"/>
    <x v="2"/>
    <x v="296"/>
    <n v="2038354"/>
    <x v="12"/>
    <s v="14"/>
  </r>
  <r>
    <x v="1"/>
    <x v="2"/>
    <x v="296"/>
    <n v="2038354"/>
    <x v="14"/>
    <s v="15"/>
  </r>
  <r>
    <x v="1"/>
    <x v="2"/>
    <x v="296"/>
    <n v="2038354"/>
    <x v="0"/>
    <s v="16"/>
  </r>
  <r>
    <x v="1"/>
    <x v="2"/>
    <x v="296"/>
    <n v="2038354"/>
    <x v="4"/>
    <s v="17"/>
  </r>
  <r>
    <x v="1"/>
    <x v="2"/>
    <x v="296"/>
    <n v="2038354"/>
    <x v="5"/>
    <s v="18"/>
  </r>
  <r>
    <x v="0"/>
    <x v="2"/>
    <x v="296"/>
    <n v="2073784"/>
    <x v="3"/>
    <s v="01"/>
  </r>
  <r>
    <x v="0"/>
    <x v="2"/>
    <x v="296"/>
    <n v="2073784"/>
    <x v="15"/>
    <s v="02"/>
  </r>
  <r>
    <x v="0"/>
    <x v="2"/>
    <x v="296"/>
    <n v="2073784"/>
    <x v="1"/>
    <s v="03"/>
  </r>
  <r>
    <x v="0"/>
    <x v="2"/>
    <x v="296"/>
    <n v="2073784"/>
    <x v="6"/>
    <s v="04"/>
  </r>
  <r>
    <x v="0"/>
    <x v="2"/>
    <x v="296"/>
    <n v="2073784"/>
    <x v="9"/>
    <s v="05"/>
  </r>
  <r>
    <x v="0"/>
    <x v="2"/>
    <x v="296"/>
    <n v="2073784"/>
    <x v="13"/>
    <s v="06"/>
  </r>
  <r>
    <x v="0"/>
    <x v="2"/>
    <x v="296"/>
    <n v="2073784"/>
    <x v="16"/>
    <s v="07"/>
  </r>
  <r>
    <x v="0"/>
    <x v="2"/>
    <x v="296"/>
    <n v="2073784"/>
    <x v="8"/>
    <s v="08"/>
  </r>
  <r>
    <x v="0"/>
    <x v="2"/>
    <x v="296"/>
    <n v="2073784"/>
    <x v="7"/>
    <s v="09"/>
  </r>
  <r>
    <x v="0"/>
    <x v="2"/>
    <x v="296"/>
    <n v="2073784"/>
    <x v="10"/>
    <s v="10"/>
  </r>
  <r>
    <x v="0"/>
    <x v="2"/>
    <x v="296"/>
    <n v="2073784"/>
    <x v="11"/>
    <s v="11"/>
  </r>
  <r>
    <x v="0"/>
    <x v="2"/>
    <x v="296"/>
    <n v="2073784"/>
    <x v="17"/>
    <s v="12"/>
  </r>
  <r>
    <x v="0"/>
    <x v="2"/>
    <x v="296"/>
    <n v="2073784"/>
    <x v="2"/>
    <s v="13"/>
  </r>
  <r>
    <x v="0"/>
    <x v="2"/>
    <x v="296"/>
    <n v="2073784"/>
    <x v="12"/>
    <s v="14"/>
  </r>
  <r>
    <x v="0"/>
    <x v="2"/>
    <x v="296"/>
    <n v="2073784"/>
    <x v="14"/>
    <s v="15"/>
  </r>
  <r>
    <x v="0"/>
    <x v="2"/>
    <x v="296"/>
    <n v="2073784"/>
    <x v="0"/>
    <s v="16"/>
  </r>
  <r>
    <x v="0"/>
    <x v="2"/>
    <x v="296"/>
    <n v="2073784"/>
    <x v="4"/>
    <s v="17"/>
  </r>
  <r>
    <x v="0"/>
    <x v="2"/>
    <x v="296"/>
    <n v="2073784"/>
    <x v="5"/>
    <s v="18"/>
  </r>
  <r>
    <x v="7"/>
    <x v="0"/>
    <x v="297"/>
    <n v="866.17"/>
    <x v="18"/>
    <s v="01"/>
  </r>
  <r>
    <x v="7"/>
    <x v="0"/>
    <x v="298"/>
    <n v="798.43"/>
    <x v="18"/>
    <s v="02"/>
  </r>
  <r>
    <x v="7"/>
    <x v="0"/>
    <x v="299"/>
    <n v="787.65"/>
    <x v="18"/>
    <s v="03"/>
  </r>
  <r>
    <x v="7"/>
    <x v="0"/>
    <x v="300"/>
    <n v="745.83"/>
    <x v="18"/>
    <s v="04"/>
  </r>
  <r>
    <x v="7"/>
    <x v="0"/>
    <x v="301"/>
    <n v="764.32"/>
    <x v="18"/>
    <s v="05"/>
  </r>
  <r>
    <x v="7"/>
    <x v="0"/>
    <x v="302"/>
    <n v="834.25"/>
    <x v="18"/>
    <s v="06"/>
  </r>
  <r>
    <x v="7"/>
    <x v="0"/>
    <x v="303"/>
    <n v="819.6"/>
    <x v="18"/>
    <s v="07"/>
  </r>
  <r>
    <x v="7"/>
    <x v="0"/>
    <x v="304"/>
    <n v="810.99"/>
    <x v="18"/>
    <s v="08"/>
  </r>
  <r>
    <x v="7"/>
    <x v="0"/>
    <x v="305"/>
    <n v="744.13"/>
    <x v="18"/>
    <s v="09"/>
  </r>
  <r>
    <x v="7"/>
    <x v="0"/>
    <x v="306"/>
    <n v="833.68"/>
    <x v="18"/>
    <s v="10"/>
  </r>
  <r>
    <x v="7"/>
    <x v="0"/>
    <x v="307"/>
    <n v="1171.8800000000001"/>
    <x v="18"/>
    <s v="11"/>
  </r>
  <r>
    <x v="7"/>
    <x v="0"/>
    <x v="308"/>
    <n v="783.59"/>
    <x v="18"/>
    <s v="12"/>
  </r>
  <r>
    <x v="7"/>
    <x v="0"/>
    <x v="309"/>
    <n v="908.25"/>
    <x v="18"/>
    <s v="13"/>
  </r>
  <r>
    <x v="7"/>
    <x v="0"/>
    <x v="310"/>
    <n v="823.03"/>
    <x v="18"/>
    <s v="14"/>
  </r>
  <r>
    <x v="7"/>
    <x v="0"/>
    <x v="311"/>
    <n v="989.54"/>
    <x v="18"/>
    <s v="15"/>
  </r>
  <r>
    <x v="7"/>
    <x v="0"/>
    <x v="312"/>
    <n v="782.27"/>
    <x v="18"/>
    <s v="16"/>
  </r>
  <r>
    <x v="7"/>
    <x v="0"/>
    <x v="313"/>
    <n v="776.75"/>
    <x v="18"/>
    <s v="17"/>
  </r>
  <r>
    <x v="7"/>
    <x v="0"/>
    <x v="314"/>
    <n v="768.57"/>
    <x v="18"/>
    <s v="18"/>
  </r>
  <r>
    <x v="6"/>
    <x v="0"/>
    <x v="297"/>
    <n v="848.25"/>
    <x v="18"/>
    <s v="01"/>
  </r>
  <r>
    <x v="6"/>
    <x v="0"/>
    <x v="298"/>
    <n v="774.75"/>
    <x v="18"/>
    <s v="02"/>
  </r>
  <r>
    <x v="6"/>
    <x v="0"/>
    <x v="299"/>
    <n v="761.02"/>
    <x v="18"/>
    <s v="03"/>
  </r>
  <r>
    <x v="6"/>
    <x v="0"/>
    <x v="300"/>
    <n v="726.98"/>
    <x v="18"/>
    <s v="04"/>
  </r>
  <r>
    <x v="6"/>
    <x v="0"/>
    <x v="301"/>
    <n v="746.22"/>
    <x v="18"/>
    <s v="05"/>
  </r>
  <r>
    <x v="6"/>
    <x v="0"/>
    <x v="302"/>
    <n v="816.41"/>
    <x v="18"/>
    <s v="06"/>
  </r>
  <r>
    <x v="6"/>
    <x v="0"/>
    <x v="303"/>
    <n v="804.02"/>
    <x v="18"/>
    <s v="07"/>
  </r>
  <r>
    <x v="6"/>
    <x v="0"/>
    <x v="304"/>
    <n v="793.76"/>
    <x v="18"/>
    <s v="08"/>
  </r>
  <r>
    <x v="6"/>
    <x v="0"/>
    <x v="305"/>
    <n v="721.53"/>
    <x v="18"/>
    <s v="09"/>
  </r>
  <r>
    <x v="6"/>
    <x v="0"/>
    <x v="306"/>
    <n v="815.1"/>
    <x v="18"/>
    <s v="10"/>
  </r>
  <r>
    <x v="6"/>
    <x v="0"/>
    <x v="307"/>
    <n v="1155.93"/>
    <x v="18"/>
    <s v="11"/>
  </r>
  <r>
    <x v="6"/>
    <x v="0"/>
    <x v="308"/>
    <n v="767.83"/>
    <x v="18"/>
    <s v="12"/>
  </r>
  <r>
    <x v="6"/>
    <x v="0"/>
    <x v="309"/>
    <n v="891.71"/>
    <x v="18"/>
    <s v="13"/>
  </r>
  <r>
    <x v="6"/>
    <x v="0"/>
    <x v="310"/>
    <n v="799.15"/>
    <x v="18"/>
    <s v="14"/>
  </r>
  <r>
    <x v="6"/>
    <x v="0"/>
    <x v="311"/>
    <n v="979.51"/>
    <x v="18"/>
    <s v="15"/>
  </r>
  <r>
    <x v="6"/>
    <x v="0"/>
    <x v="312"/>
    <n v="746.72"/>
    <x v="18"/>
    <s v="16"/>
  </r>
  <r>
    <x v="6"/>
    <x v="0"/>
    <x v="313"/>
    <n v="756.43"/>
    <x v="18"/>
    <s v="17"/>
  </r>
  <r>
    <x v="6"/>
    <x v="0"/>
    <x v="314"/>
    <n v="749.63"/>
    <x v="18"/>
    <s v="18"/>
  </r>
  <r>
    <x v="5"/>
    <x v="0"/>
    <x v="297"/>
    <n v="833.48"/>
    <x v="18"/>
    <s v="01"/>
  </r>
  <r>
    <x v="5"/>
    <x v="0"/>
    <x v="298"/>
    <n v="771.56"/>
    <x v="18"/>
    <s v="02"/>
  </r>
  <r>
    <x v="5"/>
    <x v="0"/>
    <x v="299"/>
    <n v="743.72"/>
    <x v="18"/>
    <s v="03"/>
  </r>
  <r>
    <x v="5"/>
    <x v="0"/>
    <x v="300"/>
    <n v="708.23"/>
    <x v="18"/>
    <s v="04"/>
  </r>
  <r>
    <x v="5"/>
    <x v="0"/>
    <x v="301"/>
    <n v="727.47"/>
    <x v="18"/>
    <s v="05"/>
  </r>
  <r>
    <x v="5"/>
    <x v="0"/>
    <x v="302"/>
    <n v="802.08"/>
    <x v="18"/>
    <s v="06"/>
  </r>
  <r>
    <x v="5"/>
    <x v="0"/>
    <x v="303"/>
    <n v="796.55"/>
    <x v="18"/>
    <s v="07"/>
  </r>
  <r>
    <x v="5"/>
    <x v="0"/>
    <x v="304"/>
    <n v="781.12"/>
    <x v="18"/>
    <s v="08"/>
  </r>
  <r>
    <x v="5"/>
    <x v="0"/>
    <x v="305"/>
    <n v="704.55"/>
    <x v="18"/>
    <s v="09"/>
  </r>
  <r>
    <x v="5"/>
    <x v="0"/>
    <x v="306"/>
    <n v="799.95"/>
    <x v="18"/>
    <s v="10"/>
  </r>
  <r>
    <x v="5"/>
    <x v="0"/>
    <x v="307"/>
    <n v="1151.6400000000001"/>
    <x v="18"/>
    <s v="11"/>
  </r>
  <r>
    <x v="5"/>
    <x v="0"/>
    <x v="308"/>
    <n v="755.71"/>
    <x v="18"/>
    <s v="12"/>
  </r>
  <r>
    <x v="5"/>
    <x v="0"/>
    <x v="309"/>
    <n v="879.09"/>
    <x v="18"/>
    <s v="13"/>
  </r>
  <r>
    <x v="5"/>
    <x v="0"/>
    <x v="310"/>
    <n v="793.64"/>
    <x v="18"/>
    <s v="14"/>
  </r>
  <r>
    <x v="5"/>
    <x v="0"/>
    <x v="311"/>
    <n v="958.98"/>
    <x v="18"/>
    <s v="15"/>
  </r>
  <r>
    <x v="5"/>
    <x v="0"/>
    <x v="312"/>
    <n v="741.65"/>
    <x v="18"/>
    <s v="16"/>
  </r>
  <r>
    <x v="5"/>
    <x v="0"/>
    <x v="313"/>
    <n v="744.14"/>
    <x v="18"/>
    <s v="17"/>
  </r>
  <r>
    <x v="5"/>
    <x v="0"/>
    <x v="314"/>
    <n v="737.12"/>
    <x v="18"/>
    <s v="18"/>
  </r>
  <r>
    <x v="4"/>
    <x v="0"/>
    <x v="297"/>
    <n v="822.65"/>
    <x v="18"/>
    <s v="01"/>
  </r>
  <r>
    <x v="4"/>
    <x v="0"/>
    <x v="298"/>
    <n v="766.65"/>
    <x v="18"/>
    <s v="02"/>
  </r>
  <r>
    <x v="4"/>
    <x v="0"/>
    <x v="299"/>
    <n v="739.18"/>
    <x v="18"/>
    <s v="03"/>
  </r>
  <r>
    <x v="4"/>
    <x v="0"/>
    <x v="300"/>
    <n v="706.01"/>
    <x v="18"/>
    <s v="04"/>
  </r>
  <r>
    <x v="4"/>
    <x v="0"/>
    <x v="301"/>
    <n v="720.73"/>
    <x v="18"/>
    <s v="05"/>
  </r>
  <r>
    <x v="4"/>
    <x v="0"/>
    <x v="302"/>
    <n v="802.91"/>
    <x v="18"/>
    <s v="06"/>
  </r>
  <r>
    <x v="4"/>
    <x v="0"/>
    <x v="303"/>
    <n v="791.91"/>
    <x v="18"/>
    <s v="07"/>
  </r>
  <r>
    <x v="4"/>
    <x v="0"/>
    <x v="304"/>
    <n v="780.52"/>
    <x v="18"/>
    <s v="08"/>
  </r>
  <r>
    <x v="4"/>
    <x v="0"/>
    <x v="305"/>
    <n v="700.01"/>
    <x v="18"/>
    <s v="09"/>
  </r>
  <r>
    <x v="4"/>
    <x v="0"/>
    <x v="306"/>
    <n v="794.29"/>
    <x v="18"/>
    <s v="10"/>
  </r>
  <r>
    <x v="4"/>
    <x v="0"/>
    <x v="307"/>
    <n v="1150.47"/>
    <x v="18"/>
    <s v="11"/>
  </r>
  <r>
    <x v="4"/>
    <x v="0"/>
    <x v="308"/>
    <n v="754.22"/>
    <x v="18"/>
    <s v="12"/>
  </r>
  <r>
    <x v="4"/>
    <x v="0"/>
    <x v="309"/>
    <n v="870.08"/>
    <x v="18"/>
    <s v="13"/>
  </r>
  <r>
    <x v="4"/>
    <x v="0"/>
    <x v="310"/>
    <n v="786.64"/>
    <x v="18"/>
    <s v="14"/>
  </r>
  <r>
    <x v="4"/>
    <x v="0"/>
    <x v="311"/>
    <n v="945.37"/>
    <x v="18"/>
    <s v="15"/>
  </r>
  <r>
    <x v="4"/>
    <x v="0"/>
    <x v="312"/>
    <n v="729.89"/>
    <x v="18"/>
    <s v="16"/>
  </r>
  <r>
    <x v="4"/>
    <x v="0"/>
    <x v="313"/>
    <n v="740.77"/>
    <x v="18"/>
    <s v="17"/>
  </r>
  <r>
    <x v="4"/>
    <x v="0"/>
    <x v="314"/>
    <n v="734.34"/>
    <x v="18"/>
    <s v="18"/>
  </r>
  <r>
    <x v="3"/>
    <x v="0"/>
    <x v="297"/>
    <n v="814.32"/>
    <x v="18"/>
    <s v="01"/>
  </r>
  <r>
    <x v="3"/>
    <x v="0"/>
    <x v="298"/>
    <n v="768.29"/>
    <x v="18"/>
    <s v="02"/>
  </r>
  <r>
    <x v="3"/>
    <x v="0"/>
    <x v="299"/>
    <n v="732.12"/>
    <x v="18"/>
    <s v="03"/>
  </r>
  <r>
    <x v="3"/>
    <x v="0"/>
    <x v="300"/>
    <n v="715.55"/>
    <x v="18"/>
    <s v="04"/>
  </r>
  <r>
    <x v="3"/>
    <x v="0"/>
    <x v="301"/>
    <n v="714.42"/>
    <x v="18"/>
    <s v="05"/>
  </r>
  <r>
    <x v="3"/>
    <x v="0"/>
    <x v="302"/>
    <n v="816.65"/>
    <x v="18"/>
    <s v="06"/>
  </r>
  <r>
    <x v="3"/>
    <x v="0"/>
    <x v="303"/>
    <n v="789.17"/>
    <x v="18"/>
    <s v="07"/>
  </r>
  <r>
    <x v="3"/>
    <x v="0"/>
    <x v="304"/>
    <n v="785.87"/>
    <x v="18"/>
    <s v="08"/>
  </r>
  <r>
    <x v="3"/>
    <x v="0"/>
    <x v="305"/>
    <n v="689.49"/>
    <x v="18"/>
    <s v="09"/>
  </r>
  <r>
    <x v="3"/>
    <x v="0"/>
    <x v="306"/>
    <n v="788.76"/>
    <x v="18"/>
    <s v="10"/>
  </r>
  <r>
    <x v="3"/>
    <x v="0"/>
    <x v="307"/>
    <n v="1160.8699999999999"/>
    <x v="18"/>
    <s v="11"/>
  </r>
  <r>
    <x v="3"/>
    <x v="0"/>
    <x v="308"/>
    <n v="750.15"/>
    <x v="18"/>
    <s v="12"/>
  </r>
  <r>
    <x v="3"/>
    <x v="0"/>
    <x v="309"/>
    <n v="870.78"/>
    <x v="18"/>
    <s v="13"/>
  </r>
  <r>
    <x v="3"/>
    <x v="0"/>
    <x v="310"/>
    <n v="783.97"/>
    <x v="18"/>
    <s v="14"/>
  </r>
  <r>
    <x v="3"/>
    <x v="0"/>
    <x v="311"/>
    <n v="951.48"/>
    <x v="18"/>
    <s v="15"/>
  </r>
  <r>
    <x v="3"/>
    <x v="0"/>
    <x v="312"/>
    <n v="726.57"/>
    <x v="18"/>
    <s v="16"/>
  </r>
  <r>
    <x v="3"/>
    <x v="0"/>
    <x v="313"/>
    <n v="737.08"/>
    <x v="18"/>
    <s v="17"/>
  </r>
  <r>
    <x v="3"/>
    <x v="0"/>
    <x v="314"/>
    <n v="733.98"/>
    <x v="18"/>
    <s v="18"/>
  </r>
  <r>
    <x v="2"/>
    <x v="0"/>
    <x v="297"/>
    <n v="814.04"/>
    <x v="18"/>
    <s v="01"/>
  </r>
  <r>
    <x v="2"/>
    <x v="0"/>
    <x v="298"/>
    <n v="763.25"/>
    <x v="18"/>
    <s v="02"/>
  </r>
  <r>
    <x v="2"/>
    <x v="0"/>
    <x v="299"/>
    <n v="733.05"/>
    <x v="18"/>
    <s v="03"/>
  </r>
  <r>
    <x v="2"/>
    <x v="0"/>
    <x v="300"/>
    <n v="702.44"/>
    <x v="18"/>
    <s v="04"/>
  </r>
  <r>
    <x v="2"/>
    <x v="0"/>
    <x v="301"/>
    <n v="710.94"/>
    <x v="18"/>
    <s v="05"/>
  </r>
  <r>
    <x v="2"/>
    <x v="0"/>
    <x v="302"/>
    <n v="812.12"/>
    <x v="18"/>
    <s v="06"/>
  </r>
  <r>
    <x v="2"/>
    <x v="0"/>
    <x v="303"/>
    <n v="782.21"/>
    <x v="18"/>
    <s v="07"/>
  </r>
  <r>
    <x v="2"/>
    <x v="0"/>
    <x v="304"/>
    <n v="790.6"/>
    <x v="18"/>
    <s v="08"/>
  </r>
  <r>
    <x v="2"/>
    <x v="0"/>
    <x v="305"/>
    <n v="694.58"/>
    <x v="18"/>
    <s v="09"/>
  </r>
  <r>
    <x v="2"/>
    <x v="0"/>
    <x v="306"/>
    <n v="792.19"/>
    <x v="18"/>
    <s v="10"/>
  </r>
  <r>
    <x v="2"/>
    <x v="0"/>
    <x v="307"/>
    <n v="1167.6600000000001"/>
    <x v="18"/>
    <s v="11"/>
  </r>
  <r>
    <x v="2"/>
    <x v="0"/>
    <x v="308"/>
    <n v="755.42"/>
    <x v="18"/>
    <s v="12"/>
  </r>
  <r>
    <x v="2"/>
    <x v="0"/>
    <x v="309"/>
    <n v="868.83"/>
    <x v="18"/>
    <s v="13"/>
  </r>
  <r>
    <x v="2"/>
    <x v="0"/>
    <x v="310"/>
    <n v="783.45"/>
    <x v="18"/>
    <s v="14"/>
  </r>
  <r>
    <x v="2"/>
    <x v="0"/>
    <x v="311"/>
    <n v="963.99"/>
    <x v="18"/>
    <s v="15"/>
  </r>
  <r>
    <x v="2"/>
    <x v="0"/>
    <x v="312"/>
    <n v="722.48"/>
    <x v="18"/>
    <s v="16"/>
  </r>
  <r>
    <x v="2"/>
    <x v="0"/>
    <x v="313"/>
    <n v="730.94"/>
    <x v="18"/>
    <s v="17"/>
  </r>
  <r>
    <x v="2"/>
    <x v="0"/>
    <x v="314"/>
    <n v="739.66"/>
    <x v="18"/>
    <s v="18"/>
  </r>
  <r>
    <x v="1"/>
    <x v="0"/>
    <x v="297"/>
    <n v="808"/>
    <x v="18"/>
    <s v="01"/>
  </r>
  <r>
    <x v="1"/>
    <x v="0"/>
    <x v="298"/>
    <n v="751.99"/>
    <x v="18"/>
    <s v="02"/>
  </r>
  <r>
    <x v="1"/>
    <x v="0"/>
    <x v="299"/>
    <n v="725.63"/>
    <x v="18"/>
    <s v="03"/>
  </r>
  <r>
    <x v="1"/>
    <x v="0"/>
    <x v="300"/>
    <n v="706.57"/>
    <x v="18"/>
    <s v="04"/>
  </r>
  <r>
    <x v="1"/>
    <x v="0"/>
    <x v="301"/>
    <n v="704.22"/>
    <x v="18"/>
    <s v="05"/>
  </r>
  <r>
    <x v="1"/>
    <x v="0"/>
    <x v="302"/>
    <n v="806.49"/>
    <x v="18"/>
    <s v="06"/>
  </r>
  <r>
    <x v="1"/>
    <x v="0"/>
    <x v="303"/>
    <n v="776.43"/>
    <x v="18"/>
    <s v="07"/>
  </r>
  <r>
    <x v="1"/>
    <x v="0"/>
    <x v="304"/>
    <n v="790.97"/>
    <x v="18"/>
    <s v="08"/>
  </r>
  <r>
    <x v="1"/>
    <x v="0"/>
    <x v="305"/>
    <n v="688.55"/>
    <x v="18"/>
    <s v="09"/>
  </r>
  <r>
    <x v="1"/>
    <x v="0"/>
    <x v="306"/>
    <n v="787.05"/>
    <x v="18"/>
    <s v="10"/>
  </r>
  <r>
    <x v="1"/>
    <x v="0"/>
    <x v="307"/>
    <n v="1152.99"/>
    <x v="18"/>
    <s v="11"/>
  </r>
  <r>
    <x v="1"/>
    <x v="0"/>
    <x v="308"/>
    <n v="738.53"/>
    <x v="18"/>
    <s v="12"/>
  </r>
  <r>
    <x v="1"/>
    <x v="0"/>
    <x v="309"/>
    <n v="862.28"/>
    <x v="18"/>
    <s v="13"/>
  </r>
  <r>
    <x v="1"/>
    <x v="0"/>
    <x v="310"/>
    <n v="779.59"/>
    <x v="18"/>
    <s v="14"/>
  </r>
  <r>
    <x v="1"/>
    <x v="0"/>
    <x v="311"/>
    <n v="941.71"/>
    <x v="18"/>
    <s v="15"/>
  </r>
  <r>
    <x v="1"/>
    <x v="0"/>
    <x v="312"/>
    <n v="719.73"/>
    <x v="18"/>
    <s v="16"/>
  </r>
  <r>
    <x v="1"/>
    <x v="0"/>
    <x v="313"/>
    <n v="718.47"/>
    <x v="18"/>
    <s v="17"/>
  </r>
  <r>
    <x v="1"/>
    <x v="0"/>
    <x v="314"/>
    <n v="732.4"/>
    <x v="18"/>
    <s v="18"/>
  </r>
  <r>
    <x v="0"/>
    <x v="0"/>
    <x v="297"/>
    <n v="797.95"/>
    <x v="18"/>
    <s v="01"/>
  </r>
  <r>
    <x v="0"/>
    <x v="0"/>
    <x v="298"/>
    <n v="749.84"/>
    <x v="18"/>
    <s v="02"/>
  </r>
  <r>
    <x v="0"/>
    <x v="0"/>
    <x v="299"/>
    <n v="717.74"/>
    <x v="18"/>
    <s v="03"/>
  </r>
  <r>
    <x v="0"/>
    <x v="0"/>
    <x v="300"/>
    <n v="693.32"/>
    <x v="18"/>
    <s v="04"/>
  </r>
  <r>
    <x v="0"/>
    <x v="0"/>
    <x v="301"/>
    <n v="699.58"/>
    <x v="18"/>
    <s v="05"/>
  </r>
  <r>
    <x v="0"/>
    <x v="0"/>
    <x v="302"/>
    <n v="801.66"/>
    <x v="18"/>
    <s v="06"/>
  </r>
  <r>
    <x v="0"/>
    <x v="0"/>
    <x v="303"/>
    <n v="766.83"/>
    <x v="18"/>
    <s v="07"/>
  </r>
  <r>
    <x v="0"/>
    <x v="0"/>
    <x v="304"/>
    <n v="789.33"/>
    <x v="18"/>
    <s v="08"/>
  </r>
  <r>
    <x v="0"/>
    <x v="0"/>
    <x v="305"/>
    <n v="691.53"/>
    <x v="18"/>
    <s v="09"/>
  </r>
  <r>
    <x v="0"/>
    <x v="0"/>
    <x v="306"/>
    <n v="780.78"/>
    <x v="18"/>
    <s v="10"/>
  </r>
  <r>
    <x v="0"/>
    <x v="0"/>
    <x v="307"/>
    <n v="1153.3900000000001"/>
    <x v="18"/>
    <s v="11"/>
  </r>
  <r>
    <x v="0"/>
    <x v="0"/>
    <x v="308"/>
    <n v="740.74"/>
    <x v="18"/>
    <s v="12"/>
  </r>
  <r>
    <x v="0"/>
    <x v="0"/>
    <x v="309"/>
    <n v="854.01"/>
    <x v="18"/>
    <s v="13"/>
  </r>
  <r>
    <x v="0"/>
    <x v="0"/>
    <x v="310"/>
    <n v="773.73"/>
    <x v="18"/>
    <s v="14"/>
  </r>
  <r>
    <x v="0"/>
    <x v="0"/>
    <x v="311"/>
    <n v="917.3"/>
    <x v="18"/>
    <s v="15"/>
  </r>
  <r>
    <x v="0"/>
    <x v="0"/>
    <x v="312"/>
    <n v="709.43"/>
    <x v="18"/>
    <s v="16"/>
  </r>
  <r>
    <x v="0"/>
    <x v="0"/>
    <x v="313"/>
    <n v="710.65"/>
    <x v="18"/>
    <s v="17"/>
  </r>
  <r>
    <x v="0"/>
    <x v="0"/>
    <x v="314"/>
    <n v="723.77"/>
    <x v="18"/>
    <s v="18"/>
  </r>
  <r>
    <x v="7"/>
    <x v="1"/>
    <x v="297"/>
    <n v="1028.8399999999999"/>
    <x v="18"/>
    <s v="01"/>
  </r>
  <r>
    <x v="7"/>
    <x v="1"/>
    <x v="298"/>
    <n v="1009.59"/>
    <x v="18"/>
    <s v="02"/>
  </r>
  <r>
    <x v="7"/>
    <x v="1"/>
    <x v="299"/>
    <n v="929.88"/>
    <x v="18"/>
    <s v="03"/>
  </r>
  <r>
    <x v="7"/>
    <x v="1"/>
    <x v="300"/>
    <n v="882.59"/>
    <x v="18"/>
    <s v="04"/>
  </r>
  <r>
    <x v="7"/>
    <x v="1"/>
    <x v="301"/>
    <n v="904.07"/>
    <x v="18"/>
    <s v="05"/>
  </r>
  <r>
    <x v="7"/>
    <x v="1"/>
    <x v="302"/>
    <n v="1018.25"/>
    <x v="18"/>
    <s v="06"/>
  </r>
  <r>
    <x v="7"/>
    <x v="1"/>
    <x v="303"/>
    <n v="992.35"/>
    <x v="18"/>
    <s v="07"/>
  </r>
  <r>
    <x v="7"/>
    <x v="1"/>
    <x v="304"/>
    <n v="968.19"/>
    <x v="18"/>
    <s v="08"/>
  </r>
  <r>
    <x v="7"/>
    <x v="1"/>
    <x v="305"/>
    <n v="896.02"/>
    <x v="18"/>
    <s v="09"/>
  </r>
  <r>
    <x v="7"/>
    <x v="1"/>
    <x v="306"/>
    <n v="1005.47"/>
    <x v="18"/>
    <s v="10"/>
  </r>
  <r>
    <x v="7"/>
    <x v="1"/>
    <x v="307"/>
    <n v="1416.56"/>
    <x v="18"/>
    <s v="11"/>
  </r>
  <r>
    <x v="7"/>
    <x v="1"/>
    <x v="308"/>
    <n v="934.83"/>
    <x v="18"/>
    <s v="12"/>
  </r>
  <r>
    <x v="7"/>
    <x v="1"/>
    <x v="309"/>
    <n v="1082.4000000000001"/>
    <x v="18"/>
    <s v="13"/>
  </r>
  <r>
    <x v="7"/>
    <x v="1"/>
    <x v="310"/>
    <n v="990.46"/>
    <x v="18"/>
    <s v="14"/>
  </r>
  <r>
    <x v="7"/>
    <x v="1"/>
    <x v="311"/>
    <n v="1207.8800000000001"/>
    <x v="18"/>
    <s v="15"/>
  </r>
  <r>
    <x v="7"/>
    <x v="1"/>
    <x v="312"/>
    <n v="950.1"/>
    <x v="18"/>
    <s v="16"/>
  </r>
  <r>
    <x v="7"/>
    <x v="1"/>
    <x v="313"/>
    <n v="935.06"/>
    <x v="18"/>
    <s v="17"/>
  </r>
  <r>
    <x v="7"/>
    <x v="1"/>
    <x v="314"/>
    <n v="922.31"/>
    <x v="18"/>
    <s v="18"/>
  </r>
  <r>
    <x v="6"/>
    <x v="1"/>
    <x v="297"/>
    <n v="1001.02"/>
    <x v="18"/>
    <s v="01"/>
  </r>
  <r>
    <x v="6"/>
    <x v="1"/>
    <x v="298"/>
    <n v="981.92"/>
    <x v="18"/>
    <s v="02"/>
  </r>
  <r>
    <x v="6"/>
    <x v="1"/>
    <x v="299"/>
    <n v="895.72"/>
    <x v="18"/>
    <s v="03"/>
  </r>
  <r>
    <x v="6"/>
    <x v="1"/>
    <x v="300"/>
    <n v="858.81"/>
    <x v="18"/>
    <s v="04"/>
  </r>
  <r>
    <x v="6"/>
    <x v="1"/>
    <x v="301"/>
    <n v="875.03"/>
    <x v="18"/>
    <s v="05"/>
  </r>
  <r>
    <x v="6"/>
    <x v="1"/>
    <x v="302"/>
    <n v="990.53"/>
    <x v="18"/>
    <s v="06"/>
  </r>
  <r>
    <x v="6"/>
    <x v="1"/>
    <x v="303"/>
    <n v="967.64"/>
    <x v="18"/>
    <s v="07"/>
  </r>
  <r>
    <x v="6"/>
    <x v="1"/>
    <x v="304"/>
    <n v="942.73"/>
    <x v="18"/>
    <s v="08"/>
  </r>
  <r>
    <x v="6"/>
    <x v="1"/>
    <x v="305"/>
    <n v="857.61"/>
    <x v="18"/>
    <s v="09"/>
  </r>
  <r>
    <x v="6"/>
    <x v="1"/>
    <x v="306"/>
    <n v="975.87"/>
    <x v="18"/>
    <s v="10"/>
  </r>
  <r>
    <x v="6"/>
    <x v="1"/>
    <x v="307"/>
    <n v="1395.75"/>
    <x v="18"/>
    <s v="11"/>
  </r>
  <r>
    <x v="6"/>
    <x v="1"/>
    <x v="308"/>
    <n v="915.42"/>
    <x v="18"/>
    <s v="12"/>
  </r>
  <r>
    <x v="6"/>
    <x v="1"/>
    <x v="309"/>
    <n v="1058.57"/>
    <x v="18"/>
    <s v="13"/>
  </r>
  <r>
    <x v="6"/>
    <x v="1"/>
    <x v="310"/>
    <n v="962.52"/>
    <x v="18"/>
    <s v="14"/>
  </r>
  <r>
    <x v="6"/>
    <x v="1"/>
    <x v="311"/>
    <n v="1190.04"/>
    <x v="18"/>
    <s v="15"/>
  </r>
  <r>
    <x v="6"/>
    <x v="1"/>
    <x v="312"/>
    <n v="899.57"/>
    <x v="18"/>
    <s v="16"/>
  </r>
  <r>
    <x v="6"/>
    <x v="1"/>
    <x v="313"/>
    <n v="897.29"/>
    <x v="18"/>
    <s v="17"/>
  </r>
  <r>
    <x v="6"/>
    <x v="1"/>
    <x v="314"/>
    <n v="894.61"/>
    <x v="18"/>
    <s v="18"/>
  </r>
  <r>
    <x v="5"/>
    <x v="1"/>
    <x v="297"/>
    <n v="984.24"/>
    <x v="18"/>
    <s v="01"/>
  </r>
  <r>
    <x v="5"/>
    <x v="1"/>
    <x v="298"/>
    <n v="984.04"/>
    <x v="18"/>
    <s v="02"/>
  </r>
  <r>
    <x v="5"/>
    <x v="1"/>
    <x v="299"/>
    <n v="880.48"/>
    <x v="18"/>
    <s v="03"/>
  </r>
  <r>
    <x v="5"/>
    <x v="1"/>
    <x v="300"/>
    <n v="838.85"/>
    <x v="18"/>
    <s v="04"/>
  </r>
  <r>
    <x v="5"/>
    <x v="1"/>
    <x v="301"/>
    <n v="858.65"/>
    <x v="18"/>
    <s v="05"/>
  </r>
  <r>
    <x v="5"/>
    <x v="1"/>
    <x v="302"/>
    <n v="967"/>
    <x v="18"/>
    <s v="06"/>
  </r>
  <r>
    <x v="5"/>
    <x v="1"/>
    <x v="303"/>
    <n v="956.12"/>
    <x v="18"/>
    <s v="07"/>
  </r>
  <r>
    <x v="5"/>
    <x v="1"/>
    <x v="304"/>
    <n v="926.13"/>
    <x v="18"/>
    <s v="08"/>
  </r>
  <r>
    <x v="5"/>
    <x v="1"/>
    <x v="305"/>
    <n v="837.53"/>
    <x v="18"/>
    <s v="09"/>
  </r>
  <r>
    <x v="5"/>
    <x v="1"/>
    <x v="306"/>
    <n v="959.4"/>
    <x v="18"/>
    <s v="10"/>
  </r>
  <r>
    <x v="5"/>
    <x v="1"/>
    <x v="307"/>
    <n v="1391.17"/>
    <x v="18"/>
    <s v="11"/>
  </r>
  <r>
    <x v="5"/>
    <x v="1"/>
    <x v="308"/>
    <n v="901.87"/>
    <x v="18"/>
    <s v="12"/>
  </r>
  <r>
    <x v="5"/>
    <x v="1"/>
    <x v="309"/>
    <n v="1048.67"/>
    <x v="18"/>
    <s v="13"/>
  </r>
  <r>
    <x v="5"/>
    <x v="1"/>
    <x v="310"/>
    <n v="957.21"/>
    <x v="18"/>
    <s v="14"/>
  </r>
  <r>
    <x v="5"/>
    <x v="1"/>
    <x v="311"/>
    <n v="1162.18"/>
    <x v="18"/>
    <s v="15"/>
  </r>
  <r>
    <x v="5"/>
    <x v="1"/>
    <x v="312"/>
    <n v="895.53"/>
    <x v="18"/>
    <s v="16"/>
  </r>
  <r>
    <x v="5"/>
    <x v="1"/>
    <x v="313"/>
    <n v="893.71"/>
    <x v="18"/>
    <s v="17"/>
  </r>
  <r>
    <x v="5"/>
    <x v="1"/>
    <x v="314"/>
    <n v="887.05"/>
    <x v="18"/>
    <s v="18"/>
  </r>
  <r>
    <x v="4"/>
    <x v="1"/>
    <x v="297"/>
    <n v="971.91"/>
    <x v="18"/>
    <s v="01"/>
  </r>
  <r>
    <x v="4"/>
    <x v="1"/>
    <x v="298"/>
    <n v="983.84"/>
    <x v="18"/>
    <s v="02"/>
  </r>
  <r>
    <x v="4"/>
    <x v="1"/>
    <x v="299"/>
    <n v="876.17"/>
    <x v="18"/>
    <s v="03"/>
  </r>
  <r>
    <x v="4"/>
    <x v="1"/>
    <x v="300"/>
    <n v="838.71"/>
    <x v="18"/>
    <s v="04"/>
  </r>
  <r>
    <x v="4"/>
    <x v="1"/>
    <x v="301"/>
    <n v="853.23"/>
    <x v="18"/>
    <s v="05"/>
  </r>
  <r>
    <x v="4"/>
    <x v="1"/>
    <x v="302"/>
    <n v="966.21"/>
    <x v="18"/>
    <s v="06"/>
  </r>
  <r>
    <x v="4"/>
    <x v="1"/>
    <x v="303"/>
    <n v="955.65"/>
    <x v="18"/>
    <s v="07"/>
  </r>
  <r>
    <x v="4"/>
    <x v="1"/>
    <x v="304"/>
    <n v="927.58"/>
    <x v="18"/>
    <s v="08"/>
  </r>
  <r>
    <x v="4"/>
    <x v="1"/>
    <x v="305"/>
    <n v="830.16"/>
    <x v="18"/>
    <s v="09"/>
  </r>
  <r>
    <x v="4"/>
    <x v="1"/>
    <x v="306"/>
    <n v="953.78"/>
    <x v="18"/>
    <s v="10"/>
  </r>
  <r>
    <x v="4"/>
    <x v="1"/>
    <x v="307"/>
    <n v="1392.42"/>
    <x v="18"/>
    <s v="11"/>
  </r>
  <r>
    <x v="4"/>
    <x v="1"/>
    <x v="308"/>
    <n v="897.83"/>
    <x v="18"/>
    <s v="12"/>
  </r>
  <r>
    <x v="4"/>
    <x v="1"/>
    <x v="309"/>
    <n v="1041.1099999999999"/>
    <x v="18"/>
    <s v="13"/>
  </r>
  <r>
    <x v="4"/>
    <x v="1"/>
    <x v="310"/>
    <n v="948.38"/>
    <x v="18"/>
    <s v="14"/>
  </r>
  <r>
    <x v="4"/>
    <x v="1"/>
    <x v="311"/>
    <n v="1148.6600000000001"/>
    <x v="18"/>
    <s v="15"/>
  </r>
  <r>
    <x v="4"/>
    <x v="1"/>
    <x v="312"/>
    <n v="881.13"/>
    <x v="18"/>
    <s v="16"/>
  </r>
  <r>
    <x v="4"/>
    <x v="1"/>
    <x v="313"/>
    <n v="880.9"/>
    <x v="18"/>
    <s v="17"/>
  </r>
  <r>
    <x v="4"/>
    <x v="1"/>
    <x v="314"/>
    <n v="884.4"/>
    <x v="18"/>
    <s v="18"/>
  </r>
  <r>
    <x v="3"/>
    <x v="1"/>
    <x v="297"/>
    <n v="961.84"/>
    <x v="18"/>
    <s v="01"/>
  </r>
  <r>
    <x v="3"/>
    <x v="1"/>
    <x v="298"/>
    <n v="991.36"/>
    <x v="18"/>
    <s v="02"/>
  </r>
  <r>
    <x v="3"/>
    <x v="1"/>
    <x v="299"/>
    <n v="868.5"/>
    <x v="18"/>
    <s v="03"/>
  </r>
  <r>
    <x v="3"/>
    <x v="1"/>
    <x v="300"/>
    <n v="851.39"/>
    <x v="18"/>
    <s v="04"/>
  </r>
  <r>
    <x v="3"/>
    <x v="1"/>
    <x v="301"/>
    <n v="841.84"/>
    <x v="18"/>
    <s v="05"/>
  </r>
  <r>
    <x v="3"/>
    <x v="1"/>
    <x v="302"/>
    <n v="978.02"/>
    <x v="18"/>
    <s v="06"/>
  </r>
  <r>
    <x v="3"/>
    <x v="1"/>
    <x v="303"/>
    <n v="955.21"/>
    <x v="18"/>
    <s v="07"/>
  </r>
  <r>
    <x v="3"/>
    <x v="1"/>
    <x v="304"/>
    <n v="930.97"/>
    <x v="18"/>
    <s v="08"/>
  </r>
  <r>
    <x v="3"/>
    <x v="1"/>
    <x v="305"/>
    <n v="814.63"/>
    <x v="18"/>
    <s v="09"/>
  </r>
  <r>
    <x v="3"/>
    <x v="1"/>
    <x v="306"/>
    <n v="945.12"/>
    <x v="18"/>
    <s v="10"/>
  </r>
  <r>
    <x v="3"/>
    <x v="1"/>
    <x v="307"/>
    <n v="1399.09"/>
    <x v="18"/>
    <s v="11"/>
  </r>
  <r>
    <x v="3"/>
    <x v="1"/>
    <x v="308"/>
    <n v="894.32"/>
    <x v="18"/>
    <s v="12"/>
  </r>
  <r>
    <x v="3"/>
    <x v="1"/>
    <x v="309"/>
    <n v="1040.1300000000001"/>
    <x v="18"/>
    <s v="13"/>
  </r>
  <r>
    <x v="3"/>
    <x v="1"/>
    <x v="310"/>
    <n v="945.7"/>
    <x v="18"/>
    <s v="14"/>
  </r>
  <r>
    <x v="3"/>
    <x v="1"/>
    <x v="311"/>
    <n v="1153.1500000000001"/>
    <x v="18"/>
    <s v="15"/>
  </r>
  <r>
    <x v="3"/>
    <x v="1"/>
    <x v="312"/>
    <n v="878.85"/>
    <x v="18"/>
    <s v="16"/>
  </r>
  <r>
    <x v="3"/>
    <x v="1"/>
    <x v="313"/>
    <n v="868.76"/>
    <x v="18"/>
    <s v="17"/>
  </r>
  <r>
    <x v="3"/>
    <x v="1"/>
    <x v="314"/>
    <n v="878.77"/>
    <x v="18"/>
    <s v="18"/>
  </r>
  <r>
    <x v="2"/>
    <x v="1"/>
    <x v="297"/>
    <n v="959.35"/>
    <x v="18"/>
    <s v="01"/>
  </r>
  <r>
    <x v="2"/>
    <x v="1"/>
    <x v="298"/>
    <n v="982.98"/>
    <x v="18"/>
    <s v="02"/>
  </r>
  <r>
    <x v="2"/>
    <x v="1"/>
    <x v="299"/>
    <n v="867.2"/>
    <x v="18"/>
    <s v="03"/>
  </r>
  <r>
    <x v="2"/>
    <x v="1"/>
    <x v="300"/>
    <n v="840.73"/>
    <x v="18"/>
    <s v="04"/>
  </r>
  <r>
    <x v="2"/>
    <x v="1"/>
    <x v="301"/>
    <n v="841.44"/>
    <x v="18"/>
    <s v="05"/>
  </r>
  <r>
    <x v="2"/>
    <x v="1"/>
    <x v="302"/>
    <n v="977.09"/>
    <x v="18"/>
    <s v="06"/>
  </r>
  <r>
    <x v="2"/>
    <x v="1"/>
    <x v="303"/>
    <n v="940.53"/>
    <x v="18"/>
    <s v="07"/>
  </r>
  <r>
    <x v="2"/>
    <x v="1"/>
    <x v="304"/>
    <n v="943.89"/>
    <x v="18"/>
    <s v="08"/>
  </r>
  <r>
    <x v="2"/>
    <x v="1"/>
    <x v="305"/>
    <n v="819.17"/>
    <x v="18"/>
    <s v="09"/>
  </r>
  <r>
    <x v="2"/>
    <x v="1"/>
    <x v="306"/>
    <n v="951.87"/>
    <x v="18"/>
    <s v="10"/>
  </r>
  <r>
    <x v="2"/>
    <x v="1"/>
    <x v="307"/>
    <n v="1405.94"/>
    <x v="18"/>
    <s v="11"/>
  </r>
  <r>
    <x v="2"/>
    <x v="1"/>
    <x v="308"/>
    <n v="900.6"/>
    <x v="18"/>
    <s v="12"/>
  </r>
  <r>
    <x v="2"/>
    <x v="1"/>
    <x v="309"/>
    <n v="1032.68"/>
    <x v="18"/>
    <s v="13"/>
  </r>
  <r>
    <x v="2"/>
    <x v="1"/>
    <x v="310"/>
    <n v="945.17"/>
    <x v="18"/>
    <s v="14"/>
  </r>
  <r>
    <x v="2"/>
    <x v="1"/>
    <x v="311"/>
    <n v="1162.42"/>
    <x v="18"/>
    <s v="15"/>
  </r>
  <r>
    <x v="2"/>
    <x v="1"/>
    <x v="312"/>
    <n v="864.75"/>
    <x v="18"/>
    <s v="16"/>
  </r>
  <r>
    <x v="2"/>
    <x v="1"/>
    <x v="313"/>
    <n v="864.02"/>
    <x v="18"/>
    <s v="17"/>
  </r>
  <r>
    <x v="2"/>
    <x v="1"/>
    <x v="314"/>
    <n v="884.5"/>
    <x v="18"/>
    <s v="18"/>
  </r>
  <r>
    <x v="1"/>
    <x v="1"/>
    <x v="297"/>
    <n v="947.06"/>
    <x v="18"/>
    <s v="01"/>
  </r>
  <r>
    <x v="1"/>
    <x v="1"/>
    <x v="298"/>
    <n v="970.68"/>
    <x v="18"/>
    <s v="02"/>
  </r>
  <r>
    <x v="1"/>
    <x v="1"/>
    <x v="299"/>
    <n v="852.56"/>
    <x v="18"/>
    <s v="03"/>
  </r>
  <r>
    <x v="1"/>
    <x v="1"/>
    <x v="300"/>
    <n v="857.12"/>
    <x v="18"/>
    <s v="04"/>
  </r>
  <r>
    <x v="1"/>
    <x v="1"/>
    <x v="301"/>
    <n v="837.98"/>
    <x v="18"/>
    <s v="05"/>
  </r>
  <r>
    <x v="1"/>
    <x v="1"/>
    <x v="302"/>
    <n v="968.78"/>
    <x v="18"/>
    <s v="06"/>
  </r>
  <r>
    <x v="1"/>
    <x v="1"/>
    <x v="303"/>
    <n v="936.99"/>
    <x v="18"/>
    <s v="07"/>
  </r>
  <r>
    <x v="1"/>
    <x v="1"/>
    <x v="304"/>
    <n v="942.45"/>
    <x v="18"/>
    <s v="08"/>
  </r>
  <r>
    <x v="1"/>
    <x v="1"/>
    <x v="305"/>
    <n v="808.44"/>
    <x v="18"/>
    <s v="09"/>
  </r>
  <r>
    <x v="1"/>
    <x v="1"/>
    <x v="306"/>
    <n v="940.61"/>
    <x v="18"/>
    <s v="10"/>
  </r>
  <r>
    <x v="1"/>
    <x v="1"/>
    <x v="307"/>
    <n v="1389.71"/>
    <x v="18"/>
    <s v="11"/>
  </r>
  <r>
    <x v="1"/>
    <x v="1"/>
    <x v="308"/>
    <n v="881.21"/>
    <x v="18"/>
    <s v="12"/>
  </r>
  <r>
    <x v="1"/>
    <x v="1"/>
    <x v="309"/>
    <n v="1024.08"/>
    <x v="18"/>
    <s v="13"/>
  </r>
  <r>
    <x v="1"/>
    <x v="1"/>
    <x v="310"/>
    <n v="940.26"/>
    <x v="18"/>
    <s v="14"/>
  </r>
  <r>
    <x v="1"/>
    <x v="1"/>
    <x v="311"/>
    <n v="1145.44"/>
    <x v="18"/>
    <s v="15"/>
  </r>
  <r>
    <x v="1"/>
    <x v="1"/>
    <x v="312"/>
    <n v="860.79"/>
    <x v="18"/>
    <s v="16"/>
  </r>
  <r>
    <x v="1"/>
    <x v="1"/>
    <x v="313"/>
    <n v="848.78"/>
    <x v="18"/>
    <s v="17"/>
  </r>
  <r>
    <x v="1"/>
    <x v="1"/>
    <x v="314"/>
    <n v="872.69"/>
    <x v="18"/>
    <s v="18"/>
  </r>
  <r>
    <x v="0"/>
    <x v="1"/>
    <x v="297"/>
    <n v="936.35"/>
    <x v="18"/>
    <s v="01"/>
  </r>
  <r>
    <x v="0"/>
    <x v="1"/>
    <x v="298"/>
    <n v="963.37"/>
    <x v="18"/>
    <s v="02"/>
  </r>
  <r>
    <x v="0"/>
    <x v="1"/>
    <x v="299"/>
    <n v="845.51"/>
    <x v="18"/>
    <s v="03"/>
  </r>
  <r>
    <x v="0"/>
    <x v="1"/>
    <x v="300"/>
    <n v="828.84"/>
    <x v="18"/>
    <s v="04"/>
  </r>
  <r>
    <x v="0"/>
    <x v="1"/>
    <x v="301"/>
    <n v="827.76"/>
    <x v="18"/>
    <s v="05"/>
  </r>
  <r>
    <x v="0"/>
    <x v="1"/>
    <x v="302"/>
    <n v="968.73"/>
    <x v="18"/>
    <s v="06"/>
  </r>
  <r>
    <x v="0"/>
    <x v="1"/>
    <x v="303"/>
    <n v="916.58"/>
    <x v="18"/>
    <s v="07"/>
  </r>
  <r>
    <x v="0"/>
    <x v="1"/>
    <x v="304"/>
    <n v="938.41"/>
    <x v="18"/>
    <s v="08"/>
  </r>
  <r>
    <x v="0"/>
    <x v="1"/>
    <x v="305"/>
    <n v="815.81"/>
    <x v="18"/>
    <s v="09"/>
  </r>
  <r>
    <x v="0"/>
    <x v="1"/>
    <x v="306"/>
    <n v="929.8"/>
    <x v="18"/>
    <s v="10"/>
  </r>
  <r>
    <x v="0"/>
    <x v="1"/>
    <x v="307"/>
    <n v="1382.08"/>
    <x v="18"/>
    <s v="11"/>
  </r>
  <r>
    <x v="0"/>
    <x v="1"/>
    <x v="308"/>
    <n v="883.03"/>
    <x v="18"/>
    <s v="12"/>
  </r>
  <r>
    <x v="0"/>
    <x v="1"/>
    <x v="309"/>
    <n v="1018.24"/>
    <x v="18"/>
    <s v="13"/>
  </r>
  <r>
    <x v="0"/>
    <x v="1"/>
    <x v="310"/>
    <n v="931.6"/>
    <x v="18"/>
    <s v="14"/>
  </r>
  <r>
    <x v="0"/>
    <x v="1"/>
    <x v="311"/>
    <n v="1124.69"/>
    <x v="18"/>
    <s v="15"/>
  </r>
  <r>
    <x v="0"/>
    <x v="1"/>
    <x v="312"/>
    <n v="855.46"/>
    <x v="18"/>
    <s v="16"/>
  </r>
  <r>
    <x v="0"/>
    <x v="1"/>
    <x v="313"/>
    <n v="843.45"/>
    <x v="18"/>
    <s v="17"/>
  </r>
  <r>
    <x v="0"/>
    <x v="1"/>
    <x v="314"/>
    <n v="862.72"/>
    <x v="18"/>
    <s v="18"/>
  </r>
  <r>
    <x v="7"/>
    <x v="2"/>
    <x v="297"/>
    <n v="167387"/>
    <x v="18"/>
    <s v="01"/>
  </r>
  <r>
    <x v="7"/>
    <x v="2"/>
    <x v="298"/>
    <n v="25742"/>
    <x v="18"/>
    <s v="02"/>
  </r>
  <r>
    <x v="7"/>
    <x v="2"/>
    <x v="299"/>
    <n v="202740"/>
    <x v="18"/>
    <s v="03"/>
  </r>
  <r>
    <x v="7"/>
    <x v="2"/>
    <x v="300"/>
    <n v="15760"/>
    <x v="18"/>
    <s v="04"/>
  </r>
  <r>
    <x v="7"/>
    <x v="2"/>
    <x v="301"/>
    <n v="29718"/>
    <x v="18"/>
    <s v="05"/>
  </r>
  <r>
    <x v="7"/>
    <x v="2"/>
    <x v="302"/>
    <n v="73225"/>
    <x v="18"/>
    <s v="06"/>
  </r>
  <r>
    <x v="7"/>
    <x v="2"/>
    <x v="303"/>
    <n v="28158"/>
    <x v="18"/>
    <s v="07"/>
  </r>
  <r>
    <x v="7"/>
    <x v="2"/>
    <x v="304"/>
    <n v="105673"/>
    <x v="18"/>
    <s v="08"/>
  </r>
  <r>
    <x v="7"/>
    <x v="2"/>
    <x v="305"/>
    <n v="22840"/>
    <x v="18"/>
    <s v="09"/>
  </r>
  <r>
    <x v="7"/>
    <x v="2"/>
    <x v="306"/>
    <n v="105148"/>
    <x v="18"/>
    <s v="10"/>
  </r>
  <r>
    <x v="7"/>
    <x v="2"/>
    <x v="307"/>
    <n v="612681"/>
    <x v="18"/>
    <s v="11"/>
  </r>
  <r>
    <x v="7"/>
    <x v="2"/>
    <x v="308"/>
    <n v="16604"/>
    <x v="18"/>
    <s v="12"/>
  </r>
  <r>
    <x v="7"/>
    <x v="2"/>
    <x v="309"/>
    <n v="408235"/>
    <x v="18"/>
    <s v="13"/>
  </r>
  <r>
    <x v="7"/>
    <x v="2"/>
    <x v="310"/>
    <n v="75494"/>
    <x v="18"/>
    <s v="14"/>
  </r>
  <r>
    <x v="7"/>
    <x v="2"/>
    <x v="311"/>
    <n v="113563"/>
    <x v="18"/>
    <s v="15"/>
  </r>
  <r>
    <x v="7"/>
    <x v="2"/>
    <x v="312"/>
    <n v="42998"/>
    <x v="18"/>
    <s v="16"/>
  </r>
  <r>
    <x v="7"/>
    <x v="2"/>
    <x v="313"/>
    <n v="25385"/>
    <x v="18"/>
    <s v="17"/>
  </r>
  <r>
    <x v="7"/>
    <x v="2"/>
    <x v="314"/>
    <n v="60592"/>
    <x v="18"/>
    <s v="18"/>
  </r>
  <r>
    <x v="6"/>
    <x v="2"/>
    <x v="297"/>
    <n v="161438"/>
    <x v="18"/>
    <s v="01"/>
  </r>
  <r>
    <x v="6"/>
    <x v="2"/>
    <x v="298"/>
    <n v="24777"/>
    <x v="18"/>
    <s v="02"/>
  </r>
  <r>
    <x v="6"/>
    <x v="2"/>
    <x v="299"/>
    <n v="196392"/>
    <x v="18"/>
    <s v="03"/>
  </r>
  <r>
    <x v="6"/>
    <x v="2"/>
    <x v="300"/>
    <n v="15638"/>
    <x v="18"/>
    <s v="04"/>
  </r>
  <r>
    <x v="6"/>
    <x v="2"/>
    <x v="301"/>
    <n v="29436"/>
    <x v="18"/>
    <s v="05"/>
  </r>
  <r>
    <x v="6"/>
    <x v="2"/>
    <x v="302"/>
    <n v="71332"/>
    <x v="18"/>
    <s v="06"/>
  </r>
  <r>
    <x v="6"/>
    <x v="2"/>
    <x v="303"/>
    <n v="27566"/>
    <x v="18"/>
    <s v="07"/>
  </r>
  <r>
    <x v="6"/>
    <x v="2"/>
    <x v="304"/>
    <n v="99474"/>
    <x v="18"/>
    <s v="08"/>
  </r>
  <r>
    <x v="6"/>
    <x v="2"/>
    <x v="305"/>
    <n v="22292"/>
    <x v="18"/>
    <s v="09"/>
  </r>
  <r>
    <x v="6"/>
    <x v="2"/>
    <x v="306"/>
    <n v="100866"/>
    <x v="18"/>
    <s v="10"/>
  </r>
  <r>
    <x v="6"/>
    <x v="2"/>
    <x v="307"/>
    <n v="592629"/>
    <x v="18"/>
    <s v="11"/>
  </r>
  <r>
    <x v="6"/>
    <x v="2"/>
    <x v="308"/>
    <n v="16226"/>
    <x v="18"/>
    <s v="12"/>
  </r>
  <r>
    <x v="6"/>
    <x v="2"/>
    <x v="309"/>
    <n v="391967"/>
    <x v="18"/>
    <s v="13"/>
  </r>
  <r>
    <x v="6"/>
    <x v="2"/>
    <x v="310"/>
    <n v="73549"/>
    <x v="18"/>
    <s v="14"/>
  </r>
  <r>
    <x v="6"/>
    <x v="2"/>
    <x v="311"/>
    <n v="108013"/>
    <x v="18"/>
    <s v="15"/>
  </r>
  <r>
    <x v="6"/>
    <x v="2"/>
    <x v="312"/>
    <n v="40860"/>
    <x v="18"/>
    <s v="16"/>
  </r>
  <r>
    <x v="6"/>
    <x v="2"/>
    <x v="313"/>
    <n v="24009"/>
    <x v="18"/>
    <s v="17"/>
  </r>
  <r>
    <x v="6"/>
    <x v="2"/>
    <x v="314"/>
    <n v="58447"/>
    <x v="18"/>
    <s v="18"/>
  </r>
  <r>
    <x v="5"/>
    <x v="2"/>
    <x v="297"/>
    <n v="155729"/>
    <x v="18"/>
    <s v="01"/>
  </r>
  <r>
    <x v="5"/>
    <x v="2"/>
    <x v="298"/>
    <n v="23957"/>
    <x v="18"/>
    <s v="02"/>
  </r>
  <r>
    <x v="5"/>
    <x v="2"/>
    <x v="299"/>
    <n v="187898"/>
    <x v="18"/>
    <s v="03"/>
  </r>
  <r>
    <x v="5"/>
    <x v="2"/>
    <x v="300"/>
    <n v="15344"/>
    <x v="18"/>
    <s v="04"/>
  </r>
  <r>
    <x v="5"/>
    <x v="2"/>
    <x v="301"/>
    <n v="29237"/>
    <x v="18"/>
    <s v="05"/>
  </r>
  <r>
    <x v="5"/>
    <x v="2"/>
    <x v="302"/>
    <n v="69824"/>
    <x v="18"/>
    <s v="06"/>
  </r>
  <r>
    <x v="5"/>
    <x v="2"/>
    <x v="303"/>
    <n v="27210"/>
    <x v="18"/>
    <s v="07"/>
  </r>
  <r>
    <x v="5"/>
    <x v="2"/>
    <x v="304"/>
    <n v="92811"/>
    <x v="18"/>
    <s v="08"/>
  </r>
  <r>
    <x v="5"/>
    <x v="2"/>
    <x v="305"/>
    <n v="21857"/>
    <x v="18"/>
    <s v="09"/>
  </r>
  <r>
    <x v="5"/>
    <x v="2"/>
    <x v="306"/>
    <n v="98345"/>
    <x v="18"/>
    <s v="10"/>
  </r>
  <r>
    <x v="5"/>
    <x v="2"/>
    <x v="307"/>
    <n v="573392"/>
    <x v="18"/>
    <s v="11"/>
  </r>
  <r>
    <x v="5"/>
    <x v="2"/>
    <x v="308"/>
    <n v="15690"/>
    <x v="18"/>
    <s v="12"/>
  </r>
  <r>
    <x v="5"/>
    <x v="2"/>
    <x v="309"/>
    <n v="380871"/>
    <x v="18"/>
    <s v="13"/>
  </r>
  <r>
    <x v="5"/>
    <x v="2"/>
    <x v="310"/>
    <n v="72450"/>
    <x v="18"/>
    <s v="14"/>
  </r>
  <r>
    <x v="5"/>
    <x v="2"/>
    <x v="311"/>
    <n v="105954"/>
    <x v="18"/>
    <s v="15"/>
  </r>
  <r>
    <x v="5"/>
    <x v="2"/>
    <x v="312"/>
    <n v="39944"/>
    <x v="18"/>
    <s v="16"/>
  </r>
  <r>
    <x v="5"/>
    <x v="2"/>
    <x v="313"/>
    <n v="23808"/>
    <x v="18"/>
    <s v="17"/>
  </r>
  <r>
    <x v="5"/>
    <x v="2"/>
    <x v="314"/>
    <n v="56810"/>
    <x v="18"/>
    <s v="18"/>
  </r>
  <r>
    <x v="4"/>
    <x v="2"/>
    <x v="297"/>
    <n v="151615"/>
    <x v="18"/>
    <s v="01"/>
  </r>
  <r>
    <x v="4"/>
    <x v="2"/>
    <x v="298"/>
    <n v="22756"/>
    <x v="18"/>
    <s v="02"/>
  </r>
  <r>
    <x v="4"/>
    <x v="2"/>
    <x v="299"/>
    <n v="180952"/>
    <x v="18"/>
    <s v="03"/>
  </r>
  <r>
    <x v="4"/>
    <x v="2"/>
    <x v="300"/>
    <n v="15073"/>
    <x v="18"/>
    <s v="04"/>
  </r>
  <r>
    <x v="4"/>
    <x v="2"/>
    <x v="301"/>
    <n v="29360"/>
    <x v="18"/>
    <s v="05"/>
  </r>
  <r>
    <x v="4"/>
    <x v="2"/>
    <x v="302"/>
    <n v="67631"/>
    <x v="18"/>
    <s v="06"/>
  </r>
  <r>
    <x v="4"/>
    <x v="2"/>
    <x v="303"/>
    <n v="25827"/>
    <x v="18"/>
    <s v="07"/>
  </r>
  <r>
    <x v="4"/>
    <x v="2"/>
    <x v="304"/>
    <n v="86874"/>
    <x v="18"/>
    <s v="08"/>
  </r>
  <r>
    <x v="4"/>
    <x v="2"/>
    <x v="305"/>
    <n v="21566"/>
    <x v="18"/>
    <s v="09"/>
  </r>
  <r>
    <x v="4"/>
    <x v="2"/>
    <x v="306"/>
    <n v="95361"/>
    <x v="18"/>
    <s v="10"/>
  </r>
  <r>
    <x v="4"/>
    <x v="2"/>
    <x v="307"/>
    <n v="559805"/>
    <x v="18"/>
    <s v="11"/>
  </r>
  <r>
    <x v="4"/>
    <x v="2"/>
    <x v="308"/>
    <n v="15368"/>
    <x v="18"/>
    <s v="12"/>
  </r>
  <r>
    <x v="4"/>
    <x v="2"/>
    <x v="309"/>
    <n v="365510"/>
    <x v="18"/>
    <s v="13"/>
  </r>
  <r>
    <x v="4"/>
    <x v="2"/>
    <x v="310"/>
    <n v="71282"/>
    <x v="18"/>
    <s v="14"/>
  </r>
  <r>
    <x v="4"/>
    <x v="2"/>
    <x v="311"/>
    <n v="103708"/>
    <x v="18"/>
    <s v="15"/>
  </r>
  <r>
    <x v="4"/>
    <x v="2"/>
    <x v="312"/>
    <n v="38109"/>
    <x v="18"/>
    <s v="16"/>
  </r>
  <r>
    <x v="4"/>
    <x v="2"/>
    <x v="313"/>
    <n v="22692"/>
    <x v="18"/>
    <s v="17"/>
  </r>
  <r>
    <x v="4"/>
    <x v="2"/>
    <x v="314"/>
    <n v="54818"/>
    <x v="18"/>
    <s v="18"/>
  </r>
  <r>
    <x v="3"/>
    <x v="2"/>
    <x v="297"/>
    <n v="148213"/>
    <x v="18"/>
    <s v="01"/>
  </r>
  <r>
    <x v="3"/>
    <x v="2"/>
    <x v="298"/>
    <n v="22239"/>
    <x v="18"/>
    <s v="02"/>
  </r>
  <r>
    <x v="3"/>
    <x v="2"/>
    <x v="299"/>
    <n v="174738"/>
    <x v="18"/>
    <s v="03"/>
  </r>
  <r>
    <x v="3"/>
    <x v="2"/>
    <x v="300"/>
    <n v="14840"/>
    <x v="18"/>
    <s v="04"/>
  </r>
  <r>
    <x v="3"/>
    <x v="2"/>
    <x v="301"/>
    <n v="28244"/>
    <x v="18"/>
    <s v="05"/>
  </r>
  <r>
    <x v="3"/>
    <x v="2"/>
    <x v="302"/>
    <n v="69231"/>
    <x v="18"/>
    <s v="06"/>
  </r>
  <r>
    <x v="3"/>
    <x v="2"/>
    <x v="303"/>
    <n v="25813"/>
    <x v="18"/>
    <s v="07"/>
  </r>
  <r>
    <x v="3"/>
    <x v="2"/>
    <x v="304"/>
    <n v="83832"/>
    <x v="18"/>
    <s v="08"/>
  </r>
  <r>
    <x v="3"/>
    <x v="2"/>
    <x v="305"/>
    <n v="21347"/>
    <x v="18"/>
    <s v="09"/>
  </r>
  <r>
    <x v="3"/>
    <x v="2"/>
    <x v="306"/>
    <n v="92575"/>
    <x v="18"/>
    <s v="10"/>
  </r>
  <r>
    <x v="3"/>
    <x v="2"/>
    <x v="307"/>
    <n v="550034"/>
    <x v="18"/>
    <s v="11"/>
  </r>
  <r>
    <x v="3"/>
    <x v="2"/>
    <x v="308"/>
    <n v="15283"/>
    <x v="18"/>
    <s v="12"/>
  </r>
  <r>
    <x v="3"/>
    <x v="2"/>
    <x v="309"/>
    <n v="356093"/>
    <x v="18"/>
    <s v="13"/>
  </r>
  <r>
    <x v="3"/>
    <x v="2"/>
    <x v="310"/>
    <n v="70417"/>
    <x v="18"/>
    <s v="14"/>
  </r>
  <r>
    <x v="3"/>
    <x v="2"/>
    <x v="311"/>
    <n v="104243"/>
    <x v="18"/>
    <s v="15"/>
  </r>
  <r>
    <x v="3"/>
    <x v="2"/>
    <x v="312"/>
    <n v="36765"/>
    <x v="18"/>
    <s v="16"/>
  </r>
  <r>
    <x v="3"/>
    <x v="2"/>
    <x v="313"/>
    <n v="22297"/>
    <x v="18"/>
    <s v="17"/>
  </r>
  <r>
    <x v="3"/>
    <x v="2"/>
    <x v="314"/>
    <n v="54307"/>
    <x v="18"/>
    <s v="18"/>
  </r>
  <r>
    <x v="2"/>
    <x v="2"/>
    <x v="297"/>
    <n v="148715"/>
    <x v="18"/>
    <s v="01"/>
  </r>
  <r>
    <x v="2"/>
    <x v="2"/>
    <x v="298"/>
    <n v="22127"/>
    <x v="18"/>
    <s v="02"/>
  </r>
  <r>
    <x v="2"/>
    <x v="2"/>
    <x v="299"/>
    <n v="173558"/>
    <x v="18"/>
    <s v="03"/>
  </r>
  <r>
    <x v="2"/>
    <x v="2"/>
    <x v="300"/>
    <n v="15182"/>
    <x v="18"/>
    <s v="04"/>
  </r>
  <r>
    <x v="2"/>
    <x v="2"/>
    <x v="301"/>
    <n v="29183"/>
    <x v="18"/>
    <s v="05"/>
  </r>
  <r>
    <x v="2"/>
    <x v="2"/>
    <x v="302"/>
    <n v="71148"/>
    <x v="18"/>
    <s v="06"/>
  </r>
  <r>
    <x v="2"/>
    <x v="2"/>
    <x v="303"/>
    <n v="26140"/>
    <x v="18"/>
    <s v="07"/>
  </r>
  <r>
    <x v="2"/>
    <x v="2"/>
    <x v="304"/>
    <n v="84960"/>
    <x v="18"/>
    <s v="08"/>
  </r>
  <r>
    <x v="2"/>
    <x v="2"/>
    <x v="305"/>
    <n v="21996"/>
    <x v="18"/>
    <s v="09"/>
  </r>
  <r>
    <x v="2"/>
    <x v="2"/>
    <x v="306"/>
    <n v="92225"/>
    <x v="18"/>
    <s v="10"/>
  </r>
  <r>
    <x v="2"/>
    <x v="2"/>
    <x v="307"/>
    <n v="557297"/>
    <x v="18"/>
    <s v="11"/>
  </r>
  <r>
    <x v="2"/>
    <x v="2"/>
    <x v="308"/>
    <n v="15519"/>
    <x v="18"/>
    <s v="12"/>
  </r>
  <r>
    <x v="2"/>
    <x v="2"/>
    <x v="309"/>
    <n v="360727"/>
    <x v="18"/>
    <s v="13"/>
  </r>
  <r>
    <x v="2"/>
    <x v="2"/>
    <x v="310"/>
    <n v="72001"/>
    <x v="18"/>
    <s v="14"/>
  </r>
  <r>
    <x v="2"/>
    <x v="2"/>
    <x v="311"/>
    <n v="106626"/>
    <x v="18"/>
    <s v="15"/>
  </r>
  <r>
    <x v="2"/>
    <x v="2"/>
    <x v="312"/>
    <n v="36293"/>
    <x v="18"/>
    <s v="16"/>
  </r>
  <r>
    <x v="2"/>
    <x v="2"/>
    <x v="313"/>
    <n v="22857"/>
    <x v="18"/>
    <s v="17"/>
  </r>
  <r>
    <x v="2"/>
    <x v="2"/>
    <x v="314"/>
    <n v="54403"/>
    <x v="18"/>
    <s v="18"/>
  </r>
  <r>
    <x v="1"/>
    <x v="2"/>
    <x v="297"/>
    <n v="157153"/>
    <x v="18"/>
    <s v="01"/>
  </r>
  <r>
    <x v="1"/>
    <x v="2"/>
    <x v="298"/>
    <n v="22592"/>
    <x v="18"/>
    <s v="02"/>
  </r>
  <r>
    <x v="1"/>
    <x v="2"/>
    <x v="299"/>
    <n v="180302"/>
    <x v="18"/>
    <s v="03"/>
  </r>
  <r>
    <x v="1"/>
    <x v="2"/>
    <x v="300"/>
    <n v="16448"/>
    <x v="18"/>
    <s v="04"/>
  </r>
  <r>
    <x v="1"/>
    <x v="2"/>
    <x v="301"/>
    <n v="31389"/>
    <x v="18"/>
    <s v="05"/>
  </r>
  <r>
    <x v="1"/>
    <x v="2"/>
    <x v="302"/>
    <n v="76113"/>
    <x v="18"/>
    <s v="06"/>
  </r>
  <r>
    <x v="1"/>
    <x v="2"/>
    <x v="303"/>
    <n v="28435"/>
    <x v="18"/>
    <s v="07"/>
  </r>
  <r>
    <x v="1"/>
    <x v="2"/>
    <x v="304"/>
    <n v="92836"/>
    <x v="18"/>
    <s v="08"/>
  </r>
  <r>
    <x v="1"/>
    <x v="2"/>
    <x v="305"/>
    <n v="23066"/>
    <x v="18"/>
    <s v="09"/>
  </r>
  <r>
    <x v="1"/>
    <x v="2"/>
    <x v="306"/>
    <n v="98625"/>
    <x v="18"/>
    <s v="10"/>
  </r>
  <r>
    <x v="1"/>
    <x v="2"/>
    <x v="307"/>
    <n v="594109"/>
    <x v="18"/>
    <s v="11"/>
  </r>
  <r>
    <x v="1"/>
    <x v="2"/>
    <x v="308"/>
    <n v="16050"/>
    <x v="18"/>
    <s v="12"/>
  </r>
  <r>
    <x v="1"/>
    <x v="2"/>
    <x v="309"/>
    <n v="383208"/>
    <x v="18"/>
    <s v="13"/>
  </r>
  <r>
    <x v="1"/>
    <x v="2"/>
    <x v="310"/>
    <n v="79250"/>
    <x v="18"/>
    <s v="14"/>
  </r>
  <r>
    <x v="1"/>
    <x v="2"/>
    <x v="311"/>
    <n v="119002"/>
    <x v="18"/>
    <s v="15"/>
  </r>
  <r>
    <x v="1"/>
    <x v="2"/>
    <x v="312"/>
    <n v="37259"/>
    <x v="18"/>
    <s v="16"/>
  </r>
  <r>
    <x v="1"/>
    <x v="2"/>
    <x v="313"/>
    <n v="24760"/>
    <x v="18"/>
    <s v="17"/>
  </r>
  <r>
    <x v="1"/>
    <x v="2"/>
    <x v="314"/>
    <n v="57757"/>
    <x v="18"/>
    <s v="18"/>
  </r>
  <r>
    <x v="0"/>
    <x v="2"/>
    <x v="297"/>
    <n v="158506"/>
    <x v="18"/>
    <s v="01"/>
  </r>
  <r>
    <x v="0"/>
    <x v="2"/>
    <x v="298"/>
    <n v="22353"/>
    <x v="18"/>
    <s v="02"/>
  </r>
  <r>
    <x v="0"/>
    <x v="2"/>
    <x v="299"/>
    <n v="183853"/>
    <x v="18"/>
    <s v="03"/>
  </r>
  <r>
    <x v="0"/>
    <x v="2"/>
    <x v="300"/>
    <n v="15997"/>
    <x v="18"/>
    <s v="04"/>
  </r>
  <r>
    <x v="0"/>
    <x v="2"/>
    <x v="301"/>
    <n v="31311"/>
    <x v="18"/>
    <s v="05"/>
  </r>
  <r>
    <x v="0"/>
    <x v="2"/>
    <x v="302"/>
    <n v="76928"/>
    <x v="18"/>
    <s v="06"/>
  </r>
  <r>
    <x v="0"/>
    <x v="2"/>
    <x v="303"/>
    <n v="28001"/>
    <x v="18"/>
    <s v="07"/>
  </r>
  <r>
    <x v="0"/>
    <x v="2"/>
    <x v="304"/>
    <n v="95276"/>
    <x v="18"/>
    <s v="08"/>
  </r>
  <r>
    <x v="0"/>
    <x v="2"/>
    <x v="305"/>
    <n v="23190"/>
    <x v="18"/>
    <s v="09"/>
  </r>
  <r>
    <x v="0"/>
    <x v="2"/>
    <x v="306"/>
    <n v="102275"/>
    <x v="18"/>
    <s v="10"/>
  </r>
  <r>
    <x v="0"/>
    <x v="2"/>
    <x v="307"/>
    <n v="603237"/>
    <x v="18"/>
    <s v="11"/>
  </r>
  <r>
    <x v="0"/>
    <x v="2"/>
    <x v="308"/>
    <n v="16601"/>
    <x v="18"/>
    <s v="12"/>
  </r>
  <r>
    <x v="0"/>
    <x v="2"/>
    <x v="309"/>
    <n v="390983"/>
    <x v="18"/>
    <s v="13"/>
  </r>
  <r>
    <x v="0"/>
    <x v="2"/>
    <x v="310"/>
    <n v="81925"/>
    <x v="18"/>
    <s v="14"/>
  </r>
  <r>
    <x v="0"/>
    <x v="2"/>
    <x v="311"/>
    <n v="121180"/>
    <x v="18"/>
    <s v="15"/>
  </r>
  <r>
    <x v="0"/>
    <x v="2"/>
    <x v="312"/>
    <n v="38356"/>
    <x v="18"/>
    <s v="16"/>
  </r>
  <r>
    <x v="0"/>
    <x v="2"/>
    <x v="313"/>
    <n v="25034"/>
    <x v="18"/>
    <s v="17"/>
  </r>
  <r>
    <x v="0"/>
    <x v="2"/>
    <x v="314"/>
    <n v="58778"/>
    <x v="18"/>
    <s v="18"/>
  </r>
  <r>
    <x v="7"/>
    <x v="0"/>
    <x v="296"/>
    <n v="943.00107511786211"/>
    <x v="18"/>
    <s v="01"/>
  </r>
  <r>
    <x v="6"/>
    <x v="0"/>
    <x v="296"/>
    <n v="924.9392153090821"/>
    <x v="18"/>
    <s v="01"/>
  </r>
  <r>
    <x v="5"/>
    <x v="0"/>
    <x v="296"/>
    <n v="913.92544791377406"/>
    <x v="18"/>
    <s v="01"/>
  </r>
  <r>
    <x v="4"/>
    <x v="0"/>
    <x v="296"/>
    <n v="909.49144915721399"/>
    <x v="18"/>
    <s v="01"/>
  </r>
  <r>
    <x v="3"/>
    <x v="0"/>
    <x v="296"/>
    <n v="912.18298170177309"/>
    <x v="18"/>
    <s v="01"/>
  </r>
  <r>
    <x v="2"/>
    <x v="0"/>
    <x v="296"/>
    <n v="915.01247006081212"/>
    <x v="18"/>
    <s v="01"/>
  </r>
  <r>
    <x v="1"/>
    <x v="0"/>
    <x v="296"/>
    <n v="906.10728754671709"/>
    <x v="18"/>
    <s v="01"/>
  </r>
  <r>
    <x v="0"/>
    <x v="0"/>
    <x v="296"/>
    <n v="900.03881579759502"/>
    <x v="18"/>
    <s v="01"/>
  </r>
  <r>
    <x v="7"/>
    <x v="1"/>
    <x v="296"/>
    <n v="1133.34288689707"/>
    <x v="18"/>
    <s v="01"/>
  </r>
  <r>
    <x v="6"/>
    <x v="1"/>
    <x v="296"/>
    <n v="1107.85636561875"/>
    <x v="18"/>
    <s v="01"/>
  </r>
  <r>
    <x v="5"/>
    <x v="1"/>
    <x v="296"/>
    <n v="1096.65734127991"/>
    <x v="18"/>
    <s v="01"/>
  </r>
  <r>
    <x v="4"/>
    <x v="1"/>
    <x v="296"/>
    <n v="1093.20854089105"/>
    <x v="18"/>
    <s v="01"/>
  </r>
  <r>
    <x v="3"/>
    <x v="1"/>
    <x v="296"/>
    <n v="1093.8178723953499"/>
    <x v="18"/>
    <s v="01"/>
  </r>
  <r>
    <x v="2"/>
    <x v="1"/>
    <x v="296"/>
    <n v="1095.58619281857"/>
    <x v="18"/>
    <s v="01"/>
  </r>
  <r>
    <x v="1"/>
    <x v="1"/>
    <x v="296"/>
    <n v="1084.5540077386001"/>
    <x v="18"/>
    <s v="01"/>
  </r>
  <r>
    <x v="0"/>
    <x v="1"/>
    <x v="296"/>
    <n v="1076.2614484440001"/>
    <x v="18"/>
    <s v="01"/>
  </r>
  <r>
    <x v="7"/>
    <x v="2"/>
    <x v="296"/>
    <n v="2131943"/>
    <x v="18"/>
    <s v="01"/>
  </r>
  <r>
    <x v="6"/>
    <x v="2"/>
    <x v="296"/>
    <n v="2054911"/>
    <x v="18"/>
    <s v="01"/>
  </r>
  <r>
    <x v="5"/>
    <x v="2"/>
    <x v="296"/>
    <n v="1991131"/>
    <x v="18"/>
    <s v="01"/>
  </r>
  <r>
    <x v="4"/>
    <x v="2"/>
    <x v="296"/>
    <n v="1928307"/>
    <x v="18"/>
    <s v="01"/>
  </r>
  <r>
    <x v="3"/>
    <x v="2"/>
    <x v="296"/>
    <n v="1890511"/>
    <x v="18"/>
    <s v="01"/>
  </r>
  <r>
    <x v="2"/>
    <x v="2"/>
    <x v="296"/>
    <n v="1910957"/>
    <x v="18"/>
    <s v="01"/>
  </r>
  <r>
    <x v="1"/>
    <x v="2"/>
    <x v="296"/>
    <n v="2038354"/>
    <x v="18"/>
    <s v="01"/>
  </r>
  <r>
    <x v="0"/>
    <x v="2"/>
    <x v="296"/>
    <n v="2073784"/>
    <x v="18"/>
    <s v="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 cacheId="0" applyNumberFormats="0" applyBorderFormats="0" applyFontFormats="0" applyPatternFormats="0" applyAlignmentFormats="0" applyWidthHeightFormats="1" dataCaption="Valores" updatedVersion="6" minRefreshableVersion="3" rowGrandTotals="0" colGrandTotals="0" itemPrintTitles="1" createdVersion="6" indent="0" compact="0" compactData="0" gridDropZones="1" multipleFieldFilters="0" chartFormat="1">
  <location ref="D33:L50" firstHeaderRow="1" firstDataRow="2" firstDataCol="1" rowPageCount="2" colPageCount="1"/>
  <pivotFields count="6">
    <pivotField axis="axisCol" compact="0" outline="0" showAll="0">
      <items count="9">
        <item x="0"/>
        <item x="1"/>
        <item x="2"/>
        <item x="3"/>
        <item x="4"/>
        <item x="5"/>
        <item x="6"/>
        <item x="7"/>
        <item t="default"/>
      </items>
    </pivotField>
    <pivotField axis="axisPage" compact="0" outline="0" multipleItemSelectionAllowed="1" showAll="0">
      <items count="4">
        <item x="0"/>
        <item h="1" x="1"/>
        <item h="1" x="2"/>
        <item t="default"/>
      </items>
    </pivotField>
    <pivotField axis="axisRow" compact="0" outline="0" showAll="0" sortType="ascending">
      <items count="334">
        <item x="296"/>
        <item x="278"/>
        <item x="279"/>
        <item x="280"/>
        <item x="281"/>
        <item x="282"/>
        <item x="283"/>
        <item x="284"/>
        <item x="285"/>
        <item x="286"/>
        <item x="287"/>
        <item x="288"/>
        <item x="289"/>
        <item x="290"/>
        <item x="291"/>
        <item x="292"/>
        <item x="293"/>
        <item x="294"/>
        <item x="295"/>
        <item m="1" x="330"/>
        <item m="1" x="322"/>
        <item m="1" x="323"/>
        <item m="1" x="321"/>
        <item m="1" x="324"/>
        <item m="1" x="318"/>
        <item m="1" x="326"/>
        <item m="1" x="327"/>
        <item m="1" x="331"/>
        <item m="1" x="319"/>
        <item m="1" x="332"/>
        <item m="1" x="315"/>
        <item m="1" x="316"/>
        <item m="1" x="329"/>
        <item m="1" x="328"/>
        <item m="1" x="317"/>
        <item m="1" x="320"/>
        <item m="1" x="325"/>
        <item x="297"/>
        <item x="127"/>
        <item x="128"/>
        <item x="129"/>
        <item x="48"/>
        <item x="130"/>
        <item x="33"/>
        <item x="24"/>
        <item x="131"/>
        <item x="49"/>
        <item x="132"/>
        <item x="133"/>
        <item x="134"/>
        <item x="50"/>
        <item x="135"/>
        <item x="136"/>
        <item x="51"/>
        <item x="137"/>
        <item x="138"/>
        <item x="52"/>
        <item x="298"/>
        <item x="254"/>
        <item x="255"/>
        <item x="256"/>
        <item x="257"/>
        <item x="258"/>
        <item x="259"/>
        <item x="260"/>
        <item x="261"/>
        <item x="262"/>
        <item x="263"/>
        <item x="220"/>
        <item x="264"/>
        <item x="265"/>
        <item x="266"/>
        <item x="299"/>
        <item x="10"/>
        <item x="11"/>
        <item x="12"/>
        <item x="34"/>
        <item x="35"/>
        <item x="13"/>
        <item x="16"/>
        <item x="17"/>
        <item x="18"/>
        <item x="14"/>
        <item x="19"/>
        <item x="20"/>
        <item x="15"/>
        <item x="21"/>
        <item x="300"/>
        <item x="72"/>
        <item x="73"/>
        <item x="53"/>
        <item x="54"/>
        <item x="74"/>
        <item x="75"/>
        <item x="76"/>
        <item x="77"/>
        <item x="55"/>
        <item x="56"/>
        <item x="78"/>
        <item x="79"/>
        <item x="301"/>
        <item x="102"/>
        <item x="198"/>
        <item x="103"/>
        <item x="104"/>
        <item x="199"/>
        <item x="181"/>
        <item x="200"/>
        <item x="182"/>
        <item x="183"/>
        <item x="184"/>
        <item x="201"/>
        <item x="302"/>
        <item x="152"/>
        <item x="139"/>
        <item x="140"/>
        <item x="141"/>
        <item x="142"/>
        <item x="153"/>
        <item x="154"/>
        <item x="143"/>
        <item x="155"/>
        <item x="144"/>
        <item x="156"/>
        <item x="157"/>
        <item x="145"/>
        <item x="158"/>
        <item x="146"/>
        <item x="159"/>
        <item x="160"/>
        <item x="303"/>
        <item x="240"/>
        <item x="241"/>
        <item x="242"/>
        <item x="243"/>
        <item x="244"/>
        <item x="245"/>
        <item x="225"/>
        <item x="246"/>
        <item x="247"/>
        <item x="248"/>
        <item x="249"/>
        <item x="250"/>
        <item x="251"/>
        <item x="252"/>
        <item x="304"/>
        <item x="86"/>
        <item x="87"/>
        <item x="88"/>
        <item x="89"/>
        <item x="90"/>
        <item x="91"/>
        <item x="92"/>
        <item x="93"/>
        <item x="94"/>
        <item x="95"/>
        <item x="96"/>
        <item x="97"/>
        <item x="98"/>
        <item x="99"/>
        <item x="100"/>
        <item x="101"/>
        <item x="305"/>
        <item x="166"/>
        <item x="189"/>
        <item x="190"/>
        <item x="191"/>
        <item x="186"/>
        <item x="187"/>
        <item x="192"/>
        <item x="193"/>
        <item x="194"/>
        <item x="195"/>
        <item x="196"/>
        <item x="188"/>
        <item x="197"/>
        <item x="57"/>
        <item x="306"/>
        <item x="105"/>
        <item x="161"/>
        <item x="162"/>
        <item x="147"/>
        <item x="106"/>
        <item x="107"/>
        <item x="163"/>
        <item x="164"/>
        <item x="148"/>
        <item x="149"/>
        <item x="108"/>
        <item x="109"/>
        <item x="165"/>
        <item x="110"/>
        <item x="150"/>
        <item x="151"/>
        <item x="307"/>
        <item x="111"/>
        <item x="112"/>
        <item x="267"/>
        <item x="113"/>
        <item x="202"/>
        <item x="203"/>
        <item x="204"/>
        <item x="114"/>
        <item x="205"/>
        <item x="206"/>
        <item x="207"/>
        <item x="115"/>
        <item x="116"/>
        <item x="208"/>
        <item x="209"/>
        <item x="210"/>
        <item x="308"/>
        <item x="226"/>
        <item x="227"/>
        <item x="228"/>
        <item x="229"/>
        <item x="230"/>
        <item x="231"/>
        <item x="232"/>
        <item x="233"/>
        <item x="234"/>
        <item x="235"/>
        <item x="236"/>
        <item x="237"/>
        <item x="238"/>
        <item x="239"/>
        <item x="253"/>
        <item x="309"/>
        <item x="36"/>
        <item x="37"/>
        <item x="38"/>
        <item x="25"/>
        <item x="39"/>
        <item x="26"/>
        <item x="40"/>
        <item x="27"/>
        <item x="41"/>
        <item x="42"/>
        <item x="43"/>
        <item x="28"/>
        <item x="29"/>
        <item x="22"/>
        <item x="30"/>
        <item x="31"/>
        <item x="32"/>
        <item x="23"/>
        <item x="310"/>
        <item x="117"/>
        <item x="118"/>
        <item x="268"/>
        <item x="269"/>
        <item x="270"/>
        <item x="271"/>
        <item x="272"/>
        <item x="119"/>
        <item x="273"/>
        <item x="120"/>
        <item x="121"/>
        <item x="274"/>
        <item x="185"/>
        <item x="275"/>
        <item x="276"/>
        <item x="277"/>
        <item x="122"/>
        <item x="123"/>
        <item x="124"/>
        <item x="125"/>
        <item x="126"/>
        <item x="311"/>
        <item x="221"/>
        <item x="211"/>
        <item x="212"/>
        <item x="213"/>
        <item x="222"/>
        <item x="214"/>
        <item x="215"/>
        <item x="216"/>
        <item x="223"/>
        <item x="217"/>
        <item x="218"/>
        <item x="219"/>
        <item x="224"/>
        <item x="312"/>
        <item x="0"/>
        <item x="1"/>
        <item x="2"/>
        <item x="3"/>
        <item x="4"/>
        <item x="5"/>
        <item x="6"/>
        <item x="7"/>
        <item x="8"/>
        <item x="9"/>
        <item x="313"/>
        <item x="58"/>
        <item x="80"/>
        <item x="81"/>
        <item x="59"/>
        <item x="44"/>
        <item x="82"/>
        <item x="83"/>
        <item x="60"/>
        <item x="45"/>
        <item x="61"/>
        <item x="62"/>
        <item x="84"/>
        <item x="85"/>
        <item x="63"/>
        <item x="314"/>
        <item x="64"/>
        <item x="167"/>
        <item x="168"/>
        <item x="46"/>
        <item x="65"/>
        <item x="169"/>
        <item x="66"/>
        <item x="170"/>
        <item x="171"/>
        <item x="172"/>
        <item x="173"/>
        <item x="67"/>
        <item x="47"/>
        <item x="174"/>
        <item x="68"/>
        <item x="175"/>
        <item x="176"/>
        <item x="69"/>
        <item x="70"/>
        <item x="71"/>
        <item x="177"/>
        <item x="178"/>
        <item x="179"/>
        <item x="180"/>
        <item t="default"/>
      </items>
    </pivotField>
    <pivotField dataField="1" compact="0" numFmtId="166" outline="0" showAll="0"/>
    <pivotField axis="axisPage" compact="0" outline="0" multipleItemSelectionAllowed="1" showAll="0">
      <items count="38">
        <item h="1" x="18"/>
        <item h="1" x="3"/>
        <item x="15"/>
        <item h="1" x="1"/>
        <item h="1" x="6"/>
        <item h="1" x="9"/>
        <item h="1" x="13"/>
        <item h="1" x="16"/>
        <item h="1" x="8"/>
        <item h="1" x="7"/>
        <item h="1" x="10"/>
        <item h="1" x="11"/>
        <item h="1" x="17"/>
        <item h="1" x="2"/>
        <item h="1" x="12"/>
        <item h="1" x="14"/>
        <item h="1" x="0"/>
        <item h="1" x="4"/>
        <item h="1" x="5"/>
        <item h="1" m="1" x="29"/>
        <item h="1" m="1" x="26"/>
        <item h="1" m="1" x="23"/>
        <item h="1" m="1" x="20"/>
        <item h="1" m="1" x="36"/>
        <item h="1" m="1" x="35"/>
        <item h="1" m="1" x="33"/>
        <item h="1" m="1" x="19"/>
        <item h="1" m="1" x="22"/>
        <item h="1" m="1" x="25"/>
        <item h="1" m="1" x="27"/>
        <item h="1" m="1" x="28"/>
        <item h="1" m="1" x="32"/>
        <item h="1" m="1" x="24"/>
        <item h="1" m="1" x="30"/>
        <item h="1" m="1" x="34"/>
        <item h="1" m="1" x="21"/>
        <item h="1" m="1" x="31"/>
        <item t="default"/>
      </items>
    </pivotField>
    <pivotField compact="0" outline="0" showAll="0"/>
  </pivotFields>
  <rowFields count="1">
    <field x="2"/>
  </rowFields>
  <rowItems count="16">
    <i>
      <x/>
    </i>
    <i>
      <x v="2"/>
    </i>
    <i>
      <x v="58"/>
    </i>
    <i>
      <x v="59"/>
    </i>
    <i>
      <x v="60"/>
    </i>
    <i>
      <x v="61"/>
    </i>
    <i>
      <x v="62"/>
    </i>
    <i>
      <x v="63"/>
    </i>
    <i>
      <x v="64"/>
    </i>
    <i>
      <x v="65"/>
    </i>
    <i>
      <x v="66"/>
    </i>
    <i>
      <x v="67"/>
    </i>
    <i>
      <x v="68"/>
    </i>
    <i>
      <x v="69"/>
    </i>
    <i>
      <x v="70"/>
    </i>
    <i>
      <x v="71"/>
    </i>
  </rowItems>
  <colFields count="1">
    <field x="0"/>
  </colFields>
  <colItems count="8">
    <i>
      <x/>
    </i>
    <i>
      <x v="1"/>
    </i>
    <i>
      <x v="2"/>
    </i>
    <i>
      <x v="3"/>
    </i>
    <i>
      <x v="4"/>
    </i>
    <i>
      <x v="5"/>
    </i>
    <i>
      <x v="6"/>
    </i>
    <i>
      <x v="7"/>
    </i>
  </colItems>
  <pageFields count="2">
    <pageField fld="4" hier="-1"/>
    <pageField fld="1" hier="-1"/>
  </pageFields>
  <dataFields count="1">
    <dataField name="Soma de valor" fld="3" baseField="0" baseItem="0" numFmtId="1"/>
  </dataFields>
  <formats count="47">
    <format dxfId="1086">
      <pivotArea type="all" dataOnly="0" outline="0" fieldPosition="0"/>
    </format>
    <format dxfId="1085">
      <pivotArea outline="0" collapsedLevelsAreSubtotals="1" fieldPosition="0"/>
    </format>
    <format dxfId="1084">
      <pivotArea type="origin" dataOnly="0" labelOnly="1" outline="0" fieldPosition="0"/>
    </format>
    <format dxfId="1083">
      <pivotArea field="0" type="button" dataOnly="0" labelOnly="1" outline="0" axis="axisCol" fieldPosition="0"/>
    </format>
    <format dxfId="1082">
      <pivotArea type="topRight" dataOnly="0" labelOnly="1" outline="0" fieldPosition="0"/>
    </format>
    <format dxfId="1081">
      <pivotArea field="2" type="button" dataOnly="0" labelOnly="1" outline="0" axis="axisRow" fieldPosition="0"/>
    </format>
    <format dxfId="1080">
      <pivotArea dataOnly="0" labelOnly="1" outline="0" fieldPosition="0">
        <references count="1">
          <reference field="0" count="0"/>
        </references>
      </pivotArea>
    </format>
    <format dxfId="1079">
      <pivotArea type="all" dataOnly="0" outline="0" fieldPosition="0"/>
    </format>
    <format dxfId="1078">
      <pivotArea outline="0" collapsedLevelsAreSubtotals="1" fieldPosition="0"/>
    </format>
    <format dxfId="1077">
      <pivotArea type="origin" dataOnly="0" labelOnly="1" outline="0" fieldPosition="0"/>
    </format>
    <format dxfId="1076">
      <pivotArea field="0" type="button" dataOnly="0" labelOnly="1" outline="0" axis="axisCol" fieldPosition="0"/>
    </format>
    <format dxfId="1075">
      <pivotArea type="topRight" dataOnly="0" labelOnly="1" outline="0" fieldPosition="0"/>
    </format>
    <format dxfId="1074">
      <pivotArea field="2" type="button" dataOnly="0" labelOnly="1" outline="0" axis="axisRow" fieldPosition="0"/>
    </format>
    <format dxfId="1073">
      <pivotArea dataOnly="0" labelOnly="1" outline="0" fieldPosition="0">
        <references count="1">
          <reference field="0" count="0"/>
        </references>
      </pivotArea>
    </format>
    <format dxfId="1072">
      <pivotArea type="all" dataOnly="0" outline="0" fieldPosition="0"/>
    </format>
    <format dxfId="1071">
      <pivotArea outline="0" collapsedLevelsAreSubtotals="1" fieldPosition="0"/>
    </format>
    <format dxfId="1070">
      <pivotArea type="origin" dataOnly="0" labelOnly="1" outline="0" fieldPosition="0"/>
    </format>
    <format dxfId="1069">
      <pivotArea field="0" type="button" dataOnly="0" labelOnly="1" outline="0" axis="axisCol" fieldPosition="0"/>
    </format>
    <format dxfId="1068">
      <pivotArea type="topRight" dataOnly="0" labelOnly="1" outline="0" fieldPosition="0"/>
    </format>
    <format dxfId="1067">
      <pivotArea field="2" type="button" dataOnly="0" labelOnly="1" outline="0" axis="axisRow" fieldPosition="0"/>
    </format>
    <format dxfId="1066">
      <pivotArea dataOnly="0" labelOnly="1" outline="0" fieldPosition="0">
        <references count="1">
          <reference field="0" count="0"/>
        </references>
      </pivotArea>
    </format>
    <format dxfId="1065">
      <pivotArea type="origin" dataOnly="0" labelOnly="1" outline="0" fieldPosition="0"/>
    </format>
    <format dxfId="1064">
      <pivotArea field="0" type="button" dataOnly="0" labelOnly="1" outline="0" axis="axisCol" fieldPosition="0"/>
    </format>
    <format dxfId="1063">
      <pivotArea type="topRight" dataOnly="0" labelOnly="1" outline="0" fieldPosition="0"/>
    </format>
    <format dxfId="1062">
      <pivotArea field="2" type="button" dataOnly="0" labelOnly="1" outline="0" axis="axisRow" fieldPosition="0"/>
    </format>
    <format dxfId="1061">
      <pivotArea dataOnly="0" labelOnly="1" outline="0" fieldPosition="0">
        <references count="1">
          <reference field="0" count="0"/>
        </references>
      </pivotArea>
    </format>
    <format dxfId="1060">
      <pivotArea type="all" dataOnly="0" outline="0" fieldPosition="0"/>
    </format>
    <format dxfId="1059">
      <pivotArea outline="0" collapsedLevelsAreSubtotals="1" fieldPosition="0"/>
    </format>
    <format dxfId="1058">
      <pivotArea type="origin" dataOnly="0" labelOnly="1" outline="0" fieldPosition="0"/>
    </format>
    <format dxfId="1057">
      <pivotArea field="0" type="button" dataOnly="0" labelOnly="1" outline="0" axis="axisCol" fieldPosition="0"/>
    </format>
    <format dxfId="1056">
      <pivotArea type="topRight" dataOnly="0" labelOnly="1" outline="0" fieldPosition="0"/>
    </format>
    <format dxfId="1055">
      <pivotArea field="2" type="button" dataOnly="0" labelOnly="1" outline="0" axis="axisRow" fieldPosition="0"/>
    </format>
    <format dxfId="1054">
      <pivotArea dataOnly="0" labelOnly="1" outline="0" fieldPosition="0">
        <references count="1">
          <reference field="0" count="0"/>
        </references>
      </pivotArea>
    </format>
    <format dxfId="1053">
      <pivotArea outline="0" collapsedLevelsAreSubtotals="1" fieldPosition="0"/>
    </format>
    <format dxfId="1052">
      <pivotArea field="0" type="button" dataOnly="0" labelOnly="1" outline="0" axis="axisCol" fieldPosition="0"/>
    </format>
    <format dxfId="1051">
      <pivotArea type="topRight" dataOnly="0" labelOnly="1" outline="0" fieldPosition="0"/>
    </format>
    <format dxfId="1050">
      <pivotArea dataOnly="0" labelOnly="1" outline="0" fieldPosition="0">
        <references count="1">
          <reference field="0" count="0"/>
        </references>
      </pivotArea>
    </format>
    <format dxfId="1049">
      <pivotArea dataOnly="0" outline="0" fieldPosition="0">
        <references count="1">
          <reference field="2" count="1">
            <x v="0"/>
          </reference>
        </references>
      </pivotArea>
    </format>
    <format dxfId="1048">
      <pivotArea dataOnly="0" labelOnly="1" outline="0" fieldPosition="0">
        <references count="1">
          <reference field="2" count="0"/>
        </references>
      </pivotArea>
    </format>
    <format dxfId="1047">
      <pivotArea type="all" dataOnly="0" outline="0" fieldPosition="0"/>
    </format>
    <format dxfId="1046">
      <pivotArea outline="0" collapsedLevelsAreSubtotals="1" fieldPosition="0"/>
    </format>
    <format dxfId="1045">
      <pivotArea type="origin" dataOnly="0" labelOnly="1" outline="0" fieldPosition="0"/>
    </format>
    <format dxfId="1044">
      <pivotArea field="0" type="button" dataOnly="0" labelOnly="1" outline="0" axis="axisCol" fieldPosition="0"/>
    </format>
    <format dxfId="1043">
      <pivotArea type="topRight" dataOnly="0" labelOnly="1" outline="0" fieldPosition="0"/>
    </format>
    <format dxfId="1042">
      <pivotArea field="2" type="button" dataOnly="0" labelOnly="1" outline="0" axis="axisRow" fieldPosition="0"/>
    </format>
    <format dxfId="1041">
      <pivotArea dataOnly="0" labelOnly="1" outline="0" fieldPosition="0">
        <references count="1">
          <reference field="2" count="26">
            <x v="0"/>
            <x v="18"/>
            <x v="309"/>
            <x v="310"/>
            <x v="311"/>
            <x v="312"/>
            <x v="313"/>
            <x v="314"/>
            <x v="315"/>
            <x v="316"/>
            <x v="317"/>
            <x v="318"/>
            <x v="319"/>
            <x v="320"/>
            <x v="321"/>
            <x v="322"/>
            <x v="323"/>
            <x v="324"/>
            <x v="325"/>
            <x v="326"/>
            <x v="327"/>
            <x v="328"/>
            <x v="329"/>
            <x v="330"/>
            <x v="331"/>
            <x v="332"/>
          </reference>
        </references>
      </pivotArea>
    </format>
    <format dxfId="1040">
      <pivotArea dataOnly="0" labelOnly="1" outline="0"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çãoDeDados_Distrito11" sourceName="Distrito">
  <pivotTables>
    <pivotTable tabId="917" name="Tabela Dinâmica1"/>
  </pivotTables>
  <data>
    <tabular pivotCacheId="8" showMissing="0" crossFilter="none">
      <items count="37">
        <i x="18"/>
        <i x="3"/>
        <i x="15" s="1"/>
        <i x="1"/>
        <i x="6"/>
        <i x="9"/>
        <i x="13"/>
        <i x="16"/>
        <i x="8"/>
        <i x="7"/>
        <i x="10"/>
        <i x="11"/>
        <i x="17"/>
        <i x="2"/>
        <i x="12"/>
        <i x="14"/>
        <i x="0"/>
        <i x="4"/>
        <i x="5"/>
        <i x="29"/>
        <i x="26"/>
        <i x="23"/>
        <i x="20"/>
        <i x="36"/>
        <i x="35"/>
        <i x="33"/>
        <i x="19"/>
        <i x="22"/>
        <i x="25"/>
        <i x="27"/>
        <i x="28"/>
        <i x="32"/>
        <i x="24"/>
        <i x="30"/>
        <i x="34"/>
        <i x="21"/>
        <i x="3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çãoDeDados_Variável11" sourceName="Variável">
  <pivotTables>
    <pivotTable tabId="917" name="Tabela Dinâmica1"/>
  </pivotTables>
  <data>
    <tabular pivotCacheId="8">
      <items count="3">
        <i x="0" s="1"/>
        <i x="1"/>
        <i x="2"/>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istrito 2" cache="SegmentaçãoDeDados_Distrito11" caption="Selecione o Distrito" columnCount="4" style="Boletim6" lockedPosition="1" rowHeight="216000"/>
  <slicer name="Variável 2" cache="SegmentaçãoDeDados_Variável11" caption="Selecione a Variável" columnCount="2" style="Boletim6" lockedPosition="1" rowHeight="241300"/>
</slicers>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ninjadoexcel.com.br/deixar-segmentacao-de-dados-transparente-no-excel/" TargetMode="External"/><Relationship Id="rId1" Type="http://schemas.openxmlformats.org/officeDocument/2006/relationships/hyperlink" Target="https://www.youtube.com/watch?v=s33FIzSQOdU" TargetMode="External"/><Relationship Id="rId4"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5.xml"/><Relationship Id="rId1" Type="http://schemas.openxmlformats.org/officeDocument/2006/relationships/printerSettings" Target="../printerSettings/printerSettings23.bin"/><Relationship Id="rId4" Type="http://schemas.openxmlformats.org/officeDocument/2006/relationships/ctrlProp" Target="../ctrlProps/ctrlProp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26.bin"/><Relationship Id="rId1" Type="http://schemas.openxmlformats.org/officeDocument/2006/relationships/hyperlink" Target="https://www.ine.pt/"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5" Type="http://schemas.openxmlformats.org/officeDocument/2006/relationships/drawing" Target="../drawings/drawing40.xml"/><Relationship Id="rId4" Type="http://schemas.openxmlformats.org/officeDocument/2006/relationships/printerSettings" Target="../printerSettings/printerSettings3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drawing" Target="../drawings/drawing41.xml"/><Relationship Id="rId4" Type="http://schemas.openxmlformats.org/officeDocument/2006/relationships/printerSettings" Target="../printerSettings/printerSettings35.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printerSettings" Target="../printerSettings/printerSettings39.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hyperlink" Target="http://www.gep.mtsss.gov.pt/" TargetMode="External"/><Relationship Id="rId5" Type="http://schemas.openxmlformats.org/officeDocument/2006/relationships/hyperlink" Target="mailto:gep.dados@gep.mtsss.pt" TargetMode="External"/><Relationship Id="rId4" Type="http://schemas.openxmlformats.org/officeDocument/2006/relationships/hyperlink" Target="http://www.gep.mtsss.gov.p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tabColor theme="9"/>
  </sheetPr>
  <dimension ref="A1:L61"/>
  <sheetViews>
    <sheetView tabSelected="1" showRuler="0" zoomScaleNormal="100" workbookViewId="0"/>
  </sheetViews>
  <sheetFormatPr defaultRowHeight="12.75" x14ac:dyDescent="0.2"/>
  <cols>
    <col min="1" max="1" width="1.42578125" style="131" customWidth="1"/>
    <col min="2" max="2" width="2.5703125" style="131" customWidth="1"/>
    <col min="3" max="3" width="16.28515625" style="131" customWidth="1"/>
    <col min="4" max="4" width="22.28515625" style="131" customWidth="1"/>
    <col min="5" max="5" width="2.5703125" style="243" customWidth="1"/>
    <col min="6" max="6" width="1" style="131" customWidth="1"/>
    <col min="7" max="7" width="14" style="131" customWidth="1"/>
    <col min="8" max="8" width="5.5703125" style="131" customWidth="1"/>
    <col min="9" max="9" width="4.140625" style="131" customWidth="1"/>
    <col min="10" max="10" width="34.5703125" style="131" customWidth="1"/>
    <col min="11" max="11" width="2.42578125" style="131" customWidth="1"/>
    <col min="12" max="12" width="1.42578125" style="131" customWidth="1"/>
    <col min="13" max="16384" width="9.140625" style="131"/>
  </cols>
  <sheetData>
    <row r="1" spans="1:12" ht="7.5" customHeight="1" x14ac:dyDescent="0.2">
      <c r="A1" s="257"/>
      <c r="B1" s="254"/>
      <c r="C1" s="254"/>
      <c r="D1" s="254"/>
      <c r="E1" s="703"/>
      <c r="F1" s="254"/>
      <c r="G1" s="254"/>
      <c r="H1" s="254"/>
      <c r="I1" s="254"/>
      <c r="J1" s="254"/>
      <c r="K1" s="254"/>
      <c r="L1" s="254"/>
    </row>
    <row r="2" spans="1:12" ht="17.25" customHeight="1" x14ac:dyDescent="0.2">
      <c r="A2" s="257"/>
      <c r="B2" s="235"/>
      <c r="C2" s="236"/>
      <c r="D2" s="236"/>
      <c r="E2" s="704"/>
      <c r="F2" s="236"/>
      <c r="G2" s="236"/>
      <c r="H2" s="236"/>
      <c r="I2" s="237"/>
      <c r="J2" s="238"/>
      <c r="K2" s="238"/>
      <c r="L2" s="257"/>
    </row>
    <row r="3" spans="1:12" x14ac:dyDescent="0.2">
      <c r="A3" s="257"/>
      <c r="B3" s="235"/>
      <c r="C3" s="236"/>
      <c r="D3" s="236"/>
      <c r="E3" s="704"/>
      <c r="F3" s="236"/>
      <c r="G3" s="236"/>
      <c r="H3" s="236"/>
      <c r="I3" s="237"/>
      <c r="J3" s="235"/>
      <c r="K3" s="238"/>
      <c r="L3" s="257"/>
    </row>
    <row r="4" spans="1:12" ht="33.75" customHeight="1" x14ac:dyDescent="0.2">
      <c r="A4" s="257"/>
      <c r="B4" s="235"/>
      <c r="C4" s="1433" t="s">
        <v>415</v>
      </c>
      <c r="D4" s="1433"/>
      <c r="E4" s="1433"/>
      <c r="F4" s="1433"/>
      <c r="G4" s="883"/>
      <c r="H4" s="237"/>
      <c r="I4" s="237"/>
      <c r="J4" s="239" t="s">
        <v>35</v>
      </c>
      <c r="K4" s="235"/>
      <c r="L4" s="257"/>
    </row>
    <row r="5" spans="1:12" s="136" customFormat="1" ht="12.75" customHeight="1" x14ac:dyDescent="0.2">
      <c r="A5" s="259"/>
      <c r="B5" s="1434"/>
      <c r="C5" s="1434"/>
      <c r="D5" s="1434"/>
      <c r="E5" s="1434"/>
      <c r="F5" s="254"/>
      <c r="G5" s="240"/>
      <c r="H5" s="240"/>
      <c r="I5" s="240"/>
      <c r="J5" s="241"/>
      <c r="K5" s="242"/>
      <c r="L5" s="257"/>
    </row>
    <row r="6" spans="1:12" ht="12.75" customHeight="1" x14ac:dyDescent="0.2">
      <c r="A6" s="257"/>
      <c r="B6" s="257"/>
      <c r="C6" s="254"/>
      <c r="D6" s="254"/>
      <c r="E6" s="703"/>
      <c r="F6" s="254"/>
      <c r="G6" s="240"/>
      <c r="H6" s="240"/>
      <c r="I6" s="240"/>
      <c r="J6" s="241"/>
      <c r="K6" s="242"/>
      <c r="L6" s="257"/>
    </row>
    <row r="7" spans="1:12" ht="12.75" customHeight="1" x14ac:dyDescent="0.2">
      <c r="A7" s="257"/>
      <c r="B7" s="257"/>
      <c r="C7" s="254"/>
      <c r="D7" s="254"/>
      <c r="E7" s="703"/>
      <c r="F7" s="254"/>
      <c r="G7" s="240"/>
      <c r="H7" s="240"/>
      <c r="I7" s="253"/>
      <c r="J7" s="241"/>
      <c r="K7" s="242"/>
      <c r="L7" s="257"/>
    </row>
    <row r="8" spans="1:12" ht="12.75" customHeight="1" x14ac:dyDescent="0.2">
      <c r="A8" s="257"/>
      <c r="B8" s="257"/>
      <c r="C8" s="254"/>
      <c r="D8" s="254"/>
      <c r="E8" s="703"/>
      <c r="F8" s="254"/>
      <c r="G8" s="240"/>
      <c r="H8" s="240"/>
      <c r="I8" s="253"/>
      <c r="J8" s="241"/>
      <c r="K8" s="242"/>
      <c r="L8" s="257"/>
    </row>
    <row r="9" spans="1:12" ht="12.75" customHeight="1" x14ac:dyDescent="0.2">
      <c r="A9" s="257"/>
      <c r="B9" s="257"/>
      <c r="C9" s="254"/>
      <c r="D9" s="254"/>
      <c r="E9" s="703"/>
      <c r="F9" s="254"/>
      <c r="G9" s="240"/>
      <c r="H9" s="240"/>
      <c r="I9" s="253"/>
      <c r="J9" s="241"/>
      <c r="K9" s="242"/>
      <c r="L9" s="257"/>
    </row>
    <row r="10" spans="1:12" ht="12.75" customHeight="1" x14ac:dyDescent="0.2">
      <c r="A10" s="257"/>
      <c r="B10" s="257"/>
      <c r="C10" s="254"/>
      <c r="D10" s="254"/>
      <c r="E10" s="703"/>
      <c r="F10" s="254"/>
      <c r="G10" s="240"/>
      <c r="H10" s="240"/>
      <c r="I10" s="240"/>
      <c r="J10" s="241"/>
      <c r="K10" s="242"/>
      <c r="L10" s="257"/>
    </row>
    <row r="11" spans="1:12" ht="12.75" customHeight="1" x14ac:dyDescent="0.2">
      <c r="A11" s="257"/>
      <c r="B11" s="257"/>
      <c r="C11" s="254"/>
      <c r="D11" s="254"/>
      <c r="E11" s="703"/>
      <c r="F11" s="254"/>
      <c r="G11" s="240"/>
      <c r="H11" s="240"/>
      <c r="I11" s="240"/>
      <c r="J11" s="241"/>
      <c r="K11" s="242"/>
      <c r="L11" s="257"/>
    </row>
    <row r="12" spans="1:12" ht="12.75" customHeight="1" x14ac:dyDescent="0.2">
      <c r="A12" s="257"/>
      <c r="B12" s="257"/>
      <c r="C12" s="254"/>
      <c r="D12" s="254"/>
      <c r="E12" s="703"/>
      <c r="F12" s="254"/>
      <c r="G12" s="240"/>
      <c r="H12" s="240"/>
      <c r="I12" s="240"/>
      <c r="J12" s="241"/>
      <c r="K12" s="242"/>
      <c r="L12" s="257"/>
    </row>
    <row r="13" spans="1:12" x14ac:dyDescent="0.2">
      <c r="A13" s="257"/>
      <c r="B13" s="257"/>
      <c r="C13" s="254"/>
      <c r="D13" s="254"/>
      <c r="E13" s="703"/>
      <c r="F13" s="254"/>
      <c r="G13" s="240"/>
      <c r="H13" s="240"/>
      <c r="I13" s="240"/>
      <c r="J13" s="241"/>
      <c r="K13" s="242"/>
      <c r="L13" s="257"/>
    </row>
    <row r="14" spans="1:12" x14ac:dyDescent="0.2">
      <c r="A14" s="257"/>
      <c r="B14" s="269" t="s">
        <v>27</v>
      </c>
      <c r="C14" s="267"/>
      <c r="D14" s="267"/>
      <c r="E14" s="705"/>
      <c r="F14" s="254"/>
      <c r="G14" s="240"/>
      <c r="H14" s="240"/>
      <c r="I14" s="240"/>
      <c r="J14" s="241"/>
      <c r="K14" s="242"/>
      <c r="L14" s="257"/>
    </row>
    <row r="15" spans="1:12" ht="13.5" thickBot="1" x14ac:dyDescent="0.25">
      <c r="A15" s="257"/>
      <c r="B15" s="257"/>
      <c r="C15" s="254"/>
      <c r="D15" s="254"/>
      <c r="E15" s="703"/>
      <c r="F15" s="254"/>
      <c r="G15" s="240"/>
      <c r="H15" s="240"/>
      <c r="I15" s="240"/>
      <c r="J15" s="241"/>
      <c r="K15" s="242"/>
      <c r="L15" s="257"/>
    </row>
    <row r="16" spans="1:12" ht="13.5" thickBot="1" x14ac:dyDescent="0.25">
      <c r="A16" s="257"/>
      <c r="B16" s="274"/>
      <c r="C16" s="263" t="s">
        <v>21</v>
      </c>
      <c r="D16" s="263"/>
      <c r="E16" s="706">
        <v>3</v>
      </c>
      <c r="F16" s="254"/>
      <c r="G16" s="240"/>
      <c r="H16" s="240"/>
      <c r="I16" s="240"/>
      <c r="J16" s="241"/>
      <c r="K16" s="242"/>
      <c r="L16" s="257"/>
    </row>
    <row r="17" spans="1:12" ht="13.5" thickBot="1" x14ac:dyDescent="0.25">
      <c r="A17" s="257"/>
      <c r="B17" s="257"/>
      <c r="C17" s="268"/>
      <c r="D17" s="268"/>
      <c r="E17" s="707"/>
      <c r="F17" s="254"/>
      <c r="G17" s="240"/>
      <c r="H17" s="240"/>
      <c r="I17" s="240"/>
      <c r="J17" s="241"/>
      <c r="K17" s="242"/>
      <c r="L17" s="257"/>
    </row>
    <row r="18" spans="1:12" ht="13.5" thickBot="1" x14ac:dyDescent="0.25">
      <c r="A18" s="257"/>
      <c r="B18" s="274"/>
      <c r="C18" s="263" t="s">
        <v>33</v>
      </c>
      <c r="D18" s="263"/>
      <c r="E18" s="708">
        <v>4</v>
      </c>
      <c r="F18" s="254"/>
      <c r="G18" s="240"/>
      <c r="H18" s="240"/>
      <c r="I18" s="240"/>
      <c r="J18" s="241"/>
      <c r="K18" s="242"/>
      <c r="L18" s="257"/>
    </row>
    <row r="19" spans="1:12" ht="13.5" thickBot="1" x14ac:dyDescent="0.25">
      <c r="A19" s="257"/>
      <c r="B19" s="258"/>
      <c r="C19" s="262"/>
      <c r="D19" s="262"/>
      <c r="E19" s="709"/>
      <c r="F19" s="254"/>
      <c r="G19" s="240"/>
      <c r="H19" s="240"/>
      <c r="I19" s="240"/>
      <c r="J19" s="241"/>
      <c r="K19" s="242"/>
      <c r="L19" s="257"/>
    </row>
    <row r="20" spans="1:12" ht="13.5" customHeight="1" thickBot="1" x14ac:dyDescent="0.25">
      <c r="A20" s="257"/>
      <c r="B20" s="273"/>
      <c r="C20" s="1425" t="s">
        <v>32</v>
      </c>
      <c r="D20" s="1424"/>
      <c r="E20" s="708">
        <v>6</v>
      </c>
      <c r="F20" s="254"/>
      <c r="G20" s="240"/>
      <c r="H20" s="240"/>
      <c r="I20" s="240"/>
      <c r="J20" s="241"/>
      <c r="K20" s="242"/>
      <c r="L20" s="257"/>
    </row>
    <row r="21" spans="1:12" x14ac:dyDescent="0.2">
      <c r="A21" s="257"/>
      <c r="B21" s="265"/>
      <c r="C21" s="1422" t="s">
        <v>2</v>
      </c>
      <c r="D21" s="1422"/>
      <c r="E21" s="707">
        <v>6</v>
      </c>
      <c r="F21" s="254"/>
      <c r="G21" s="240"/>
      <c r="H21" s="240"/>
      <c r="I21" s="240"/>
      <c r="J21" s="241"/>
      <c r="K21" s="242"/>
      <c r="L21" s="257"/>
    </row>
    <row r="22" spans="1:12" x14ac:dyDescent="0.2">
      <c r="A22" s="257"/>
      <c r="B22" s="265"/>
      <c r="C22" s="1422" t="s">
        <v>13</v>
      </c>
      <c r="D22" s="1422"/>
      <c r="E22" s="707">
        <v>7</v>
      </c>
      <c r="F22" s="254"/>
      <c r="G22" s="240"/>
      <c r="H22" s="240"/>
      <c r="I22" s="240"/>
      <c r="J22" s="241"/>
      <c r="K22" s="242"/>
      <c r="L22" s="257"/>
    </row>
    <row r="23" spans="1:12" x14ac:dyDescent="0.2">
      <c r="A23" s="257"/>
      <c r="B23" s="265"/>
      <c r="C23" s="1422" t="s">
        <v>7</v>
      </c>
      <c r="D23" s="1422"/>
      <c r="E23" s="707">
        <v>8</v>
      </c>
      <c r="F23" s="254"/>
      <c r="G23" s="240"/>
      <c r="H23" s="240"/>
      <c r="I23" s="240"/>
      <c r="J23" s="241"/>
      <c r="K23" s="242"/>
      <c r="L23" s="257"/>
    </row>
    <row r="24" spans="1:12" x14ac:dyDescent="0.2">
      <c r="A24" s="257"/>
      <c r="B24" s="266"/>
      <c r="C24" s="1422" t="s">
        <v>392</v>
      </c>
      <c r="D24" s="1422"/>
      <c r="E24" s="707">
        <v>9</v>
      </c>
      <c r="F24" s="254"/>
      <c r="G24" s="244"/>
      <c r="H24" s="240"/>
      <c r="I24" s="240"/>
      <c r="J24" s="241"/>
      <c r="K24" s="242"/>
      <c r="L24" s="257"/>
    </row>
    <row r="25" spans="1:12" ht="22.5" customHeight="1" x14ac:dyDescent="0.2">
      <c r="A25" s="257"/>
      <c r="B25" s="260"/>
      <c r="C25" s="1426" t="s">
        <v>28</v>
      </c>
      <c r="D25" s="1426"/>
      <c r="E25" s="707">
        <v>10</v>
      </c>
      <c r="F25" s="254"/>
      <c r="G25" s="240"/>
      <c r="H25" s="240"/>
      <c r="I25" s="240"/>
      <c r="J25" s="241"/>
      <c r="K25" s="242"/>
      <c r="L25" s="257"/>
    </row>
    <row r="26" spans="1:12" x14ac:dyDescent="0.2">
      <c r="A26" s="257"/>
      <c r="B26" s="260"/>
      <c r="C26" s="1422" t="s">
        <v>25</v>
      </c>
      <c r="D26" s="1422"/>
      <c r="E26" s="707">
        <v>11</v>
      </c>
      <c r="F26" s="254"/>
      <c r="G26" s="240"/>
      <c r="H26" s="240"/>
      <c r="I26" s="240"/>
      <c r="J26" s="241"/>
      <c r="K26" s="242"/>
      <c r="L26" s="257"/>
    </row>
    <row r="27" spans="1:12" ht="12.75" customHeight="1" thickBot="1" x14ac:dyDescent="0.25">
      <c r="A27" s="257"/>
      <c r="B27" s="254"/>
      <c r="C27" s="1092"/>
      <c r="D27" s="1092"/>
      <c r="E27" s="707"/>
      <c r="F27" s="254"/>
      <c r="G27" s="240"/>
      <c r="H27" s="1427">
        <v>43678</v>
      </c>
      <c r="I27" s="1428"/>
      <c r="J27" s="1428"/>
      <c r="K27" s="244"/>
      <c r="L27" s="257"/>
    </row>
    <row r="28" spans="1:12" ht="13.5" customHeight="1" thickBot="1" x14ac:dyDescent="0.25">
      <c r="A28" s="257"/>
      <c r="B28" s="336"/>
      <c r="C28" s="1429" t="s">
        <v>12</v>
      </c>
      <c r="D28" s="1424"/>
      <c r="E28" s="708">
        <v>12</v>
      </c>
      <c r="F28" s="254"/>
      <c r="G28" s="240"/>
      <c r="H28" s="1428"/>
      <c r="I28" s="1428"/>
      <c r="J28" s="1428"/>
      <c r="K28" s="244"/>
      <c r="L28" s="257"/>
    </row>
    <row r="29" spans="1:12" ht="12.75" hidden="1" customHeight="1" x14ac:dyDescent="0.2">
      <c r="A29" s="257"/>
      <c r="B29" s="255"/>
      <c r="C29" s="1422" t="s">
        <v>45</v>
      </c>
      <c r="D29" s="1422"/>
      <c r="E29" s="707">
        <v>12</v>
      </c>
      <c r="F29" s="254"/>
      <c r="G29" s="240"/>
      <c r="H29" s="1428"/>
      <c r="I29" s="1428"/>
      <c r="J29" s="1428"/>
      <c r="K29" s="244"/>
      <c r="L29" s="257"/>
    </row>
    <row r="30" spans="1:12" ht="22.5" customHeight="1" x14ac:dyDescent="0.2">
      <c r="A30" s="257"/>
      <c r="B30" s="255"/>
      <c r="C30" s="1430" t="s">
        <v>393</v>
      </c>
      <c r="D30" s="1430"/>
      <c r="E30" s="707">
        <v>12</v>
      </c>
      <c r="F30" s="254"/>
      <c r="G30" s="240"/>
      <c r="H30" s="1428"/>
      <c r="I30" s="1428"/>
      <c r="J30" s="1428"/>
      <c r="K30" s="244"/>
      <c r="L30" s="257"/>
    </row>
    <row r="31" spans="1:12" ht="12.75" customHeight="1" thickBot="1" x14ac:dyDescent="0.25">
      <c r="A31" s="257"/>
      <c r="B31" s="260"/>
      <c r="C31" s="264"/>
      <c r="D31" s="264"/>
      <c r="E31" s="709"/>
      <c r="F31" s="254"/>
      <c r="G31" s="240"/>
      <c r="H31" s="1428"/>
      <c r="I31" s="1428"/>
      <c r="J31" s="1428"/>
      <c r="K31" s="244"/>
      <c r="L31" s="257"/>
    </row>
    <row r="32" spans="1:12" ht="13.5" customHeight="1" thickBot="1" x14ac:dyDescent="0.25">
      <c r="A32" s="257"/>
      <c r="B32" s="272"/>
      <c r="C32" s="1093" t="s">
        <v>11</v>
      </c>
      <c r="D32" s="1093"/>
      <c r="E32" s="708">
        <v>13</v>
      </c>
      <c r="F32" s="254"/>
      <c r="G32" s="240"/>
      <c r="H32" s="1428"/>
      <c r="I32" s="1428"/>
      <c r="J32" s="1428"/>
      <c r="K32" s="244"/>
      <c r="L32" s="257"/>
    </row>
    <row r="33" spans="1:12" ht="12.75" customHeight="1" x14ac:dyDescent="0.2">
      <c r="A33" s="257"/>
      <c r="B33" s="255"/>
      <c r="C33" s="1431" t="s">
        <v>18</v>
      </c>
      <c r="D33" s="1431"/>
      <c r="E33" s="707">
        <v>13</v>
      </c>
      <c r="F33" s="254"/>
      <c r="G33" s="240"/>
      <c r="H33" s="1428"/>
      <c r="I33" s="1428"/>
      <c r="J33" s="1428"/>
      <c r="K33" s="244"/>
      <c r="L33" s="257"/>
    </row>
    <row r="34" spans="1:12" ht="12.75" customHeight="1" x14ac:dyDescent="0.2">
      <c r="A34" s="257"/>
      <c r="B34" s="255"/>
      <c r="C34" s="1432" t="s">
        <v>8</v>
      </c>
      <c r="D34" s="1432"/>
      <c r="E34" s="707">
        <v>14</v>
      </c>
      <c r="F34" s="254"/>
      <c r="G34" s="240"/>
      <c r="H34" s="245"/>
      <c r="I34" s="245"/>
      <c r="J34" s="245"/>
      <c r="K34" s="244"/>
      <c r="L34" s="257"/>
    </row>
    <row r="35" spans="1:12" ht="12.75" customHeight="1" x14ac:dyDescent="0.2">
      <c r="A35" s="257"/>
      <c r="B35" s="255"/>
      <c r="C35" s="1432" t="s">
        <v>26</v>
      </c>
      <c r="D35" s="1432"/>
      <c r="E35" s="707">
        <v>14</v>
      </c>
      <c r="F35" s="254"/>
      <c r="G35" s="240"/>
      <c r="H35" s="245"/>
      <c r="I35" s="245"/>
      <c r="J35" s="245"/>
      <c r="K35" s="244"/>
      <c r="L35" s="257"/>
    </row>
    <row r="36" spans="1:12" ht="12.75" customHeight="1" x14ac:dyDescent="0.2">
      <c r="A36" s="257"/>
      <c r="B36" s="255"/>
      <c r="C36" s="1432" t="s">
        <v>6</v>
      </c>
      <c r="D36" s="1432"/>
      <c r="E36" s="707">
        <v>15</v>
      </c>
      <c r="F36" s="254"/>
      <c r="G36" s="240"/>
      <c r="H36" s="245"/>
      <c r="I36" s="245"/>
      <c r="J36" s="245"/>
      <c r="K36" s="244"/>
      <c r="L36" s="257"/>
    </row>
    <row r="37" spans="1:12" ht="12.75" customHeight="1" x14ac:dyDescent="0.2">
      <c r="A37" s="257"/>
      <c r="B37" s="255"/>
      <c r="C37" s="1431" t="s">
        <v>48</v>
      </c>
      <c r="D37" s="1431"/>
      <c r="E37" s="707">
        <v>16</v>
      </c>
      <c r="F37" s="254"/>
      <c r="G37" s="240"/>
      <c r="H37" s="245"/>
      <c r="I37" s="245"/>
      <c r="J37" s="245"/>
      <c r="K37" s="244"/>
      <c r="L37" s="257"/>
    </row>
    <row r="38" spans="1:12" ht="12.75" customHeight="1" x14ac:dyDescent="0.2">
      <c r="A38" s="257"/>
      <c r="B38" s="261"/>
      <c r="C38" s="1432" t="s">
        <v>14</v>
      </c>
      <c r="D38" s="1432"/>
      <c r="E38" s="707">
        <v>16</v>
      </c>
      <c r="F38" s="254"/>
      <c r="G38" s="240"/>
      <c r="H38" s="240"/>
      <c r="I38" s="240"/>
      <c r="J38" s="241"/>
      <c r="K38" s="242"/>
      <c r="L38" s="257"/>
    </row>
    <row r="39" spans="1:12" ht="12.75" customHeight="1" x14ac:dyDescent="0.2">
      <c r="A39" s="257"/>
      <c r="B39" s="255"/>
      <c r="C39" s="1422" t="s">
        <v>31</v>
      </c>
      <c r="D39" s="1422"/>
      <c r="E39" s="707">
        <v>17</v>
      </c>
      <c r="F39" s="254"/>
      <c r="G39" s="240"/>
      <c r="H39" s="240"/>
      <c r="I39" s="240"/>
      <c r="J39" s="246"/>
      <c r="K39" s="246"/>
      <c r="L39" s="257"/>
    </row>
    <row r="40" spans="1:12" ht="13.5" thickBot="1" x14ac:dyDescent="0.25">
      <c r="A40" s="257"/>
      <c r="B40" s="257"/>
      <c r="C40" s="254"/>
      <c r="D40" s="254"/>
      <c r="E40" s="709"/>
      <c r="F40" s="254"/>
      <c r="G40" s="240"/>
      <c r="H40" s="240"/>
      <c r="I40" s="240"/>
      <c r="J40" s="246"/>
      <c r="K40" s="246"/>
      <c r="L40" s="257"/>
    </row>
    <row r="41" spans="1:12" ht="13.5" customHeight="1" thickBot="1" x14ac:dyDescent="0.25">
      <c r="A41" s="257"/>
      <c r="B41" s="320"/>
      <c r="C41" s="1423" t="s">
        <v>29</v>
      </c>
      <c r="D41" s="1424"/>
      <c r="E41" s="708">
        <v>18</v>
      </c>
      <c r="F41" s="254"/>
      <c r="G41" s="240"/>
      <c r="H41" s="240"/>
      <c r="I41" s="240"/>
      <c r="J41" s="246"/>
      <c r="K41" s="246"/>
      <c r="L41" s="257"/>
    </row>
    <row r="42" spans="1:12" x14ac:dyDescent="0.2">
      <c r="A42" s="257"/>
      <c r="B42" s="257"/>
      <c r="C42" s="1422" t="s">
        <v>30</v>
      </c>
      <c r="D42" s="1422"/>
      <c r="E42" s="707">
        <v>18</v>
      </c>
      <c r="F42" s="254"/>
      <c r="G42" s="240"/>
      <c r="H42" s="240"/>
      <c r="I42" s="240"/>
      <c r="J42" s="247"/>
      <c r="K42" s="247"/>
      <c r="L42" s="257"/>
    </row>
    <row r="43" spans="1:12" x14ac:dyDescent="0.2">
      <c r="A43" s="257"/>
      <c r="B43" s="261"/>
      <c r="C43" s="1422" t="s">
        <v>0</v>
      </c>
      <c r="D43" s="1422"/>
      <c r="E43" s="707">
        <v>19</v>
      </c>
      <c r="F43" s="254"/>
      <c r="G43" s="240"/>
      <c r="H43" s="240"/>
      <c r="I43" s="240"/>
      <c r="J43" s="248"/>
      <c r="K43" s="249"/>
      <c r="L43" s="257"/>
    </row>
    <row r="44" spans="1:12" x14ac:dyDescent="0.2">
      <c r="A44" s="257"/>
      <c r="B44" s="261"/>
      <c r="C44" s="1422" t="s">
        <v>492</v>
      </c>
      <c r="D44" s="1422"/>
      <c r="E44" s="707">
        <v>19</v>
      </c>
      <c r="F44" s="254"/>
      <c r="G44" s="240"/>
      <c r="H44" s="240"/>
      <c r="I44" s="240"/>
      <c r="J44" s="248"/>
      <c r="K44" s="249"/>
      <c r="L44" s="257"/>
    </row>
    <row r="45" spans="1:12" x14ac:dyDescent="0.2">
      <c r="A45" s="257"/>
      <c r="B45" s="261"/>
      <c r="C45" s="1422" t="s">
        <v>16</v>
      </c>
      <c r="D45" s="1422"/>
      <c r="E45" s="710">
        <v>19</v>
      </c>
      <c r="F45" s="262"/>
      <c r="G45" s="250"/>
      <c r="H45" s="251"/>
      <c r="I45" s="250"/>
      <c r="J45" s="250"/>
      <c r="K45" s="250"/>
      <c r="L45" s="257"/>
    </row>
    <row r="46" spans="1:12" x14ac:dyDescent="0.2">
      <c r="A46" s="257"/>
      <c r="B46" s="261"/>
      <c r="C46" s="1092" t="s">
        <v>488</v>
      </c>
      <c r="D46" s="1092"/>
      <c r="E46" s="710">
        <v>19</v>
      </c>
      <c r="F46" s="262"/>
      <c r="G46" s="250"/>
      <c r="H46" s="251"/>
      <c r="I46" s="250"/>
      <c r="J46" s="250"/>
      <c r="K46" s="250"/>
      <c r="L46" s="257"/>
    </row>
    <row r="47" spans="1:12" ht="12.75" customHeight="1" x14ac:dyDescent="0.2">
      <c r="A47" s="257"/>
      <c r="B47" s="260"/>
      <c r="C47" s="1092" t="s">
        <v>490</v>
      </c>
      <c r="D47" s="1092"/>
      <c r="E47" s="710">
        <v>20</v>
      </c>
      <c r="F47" s="256"/>
      <c r="G47" s="248"/>
      <c r="H47" s="251"/>
      <c r="I47" s="248"/>
      <c r="J47" s="248"/>
      <c r="K47" s="249"/>
      <c r="L47" s="257"/>
    </row>
    <row r="48" spans="1:12" ht="13.5" customHeight="1" x14ac:dyDescent="0.2">
      <c r="A48" s="257"/>
      <c r="B48" s="260"/>
      <c r="C48" s="1092" t="s">
        <v>1</v>
      </c>
      <c r="D48" s="1092"/>
      <c r="E48" s="710">
        <v>20</v>
      </c>
      <c r="F48" s="256"/>
      <c r="G48" s="248"/>
      <c r="H48" s="251"/>
      <c r="I48" s="248"/>
      <c r="J48" s="248"/>
      <c r="K48" s="249"/>
      <c r="L48" s="257"/>
    </row>
    <row r="49" spans="1:12" x14ac:dyDescent="0.2">
      <c r="A49" s="257"/>
      <c r="B49" s="260"/>
      <c r="C49" s="1092" t="s">
        <v>22</v>
      </c>
      <c r="D49" s="1092"/>
      <c r="E49" s="711">
        <v>20</v>
      </c>
      <c r="F49" s="256"/>
      <c r="G49" s="248"/>
      <c r="H49" s="251"/>
      <c r="I49" s="248"/>
      <c r="J49" s="248"/>
      <c r="K49" s="249"/>
      <c r="L49" s="257"/>
    </row>
    <row r="50" spans="1:12" ht="13.5" customHeight="1" thickBot="1" x14ac:dyDescent="0.25">
      <c r="A50" s="257"/>
      <c r="B50" s="713"/>
      <c r="C50" s="713"/>
      <c r="D50" s="713"/>
      <c r="E50" s="713"/>
      <c r="F50" s="256"/>
      <c r="G50" s="248"/>
      <c r="H50" s="251"/>
      <c r="I50" s="248"/>
      <c r="J50" s="248"/>
      <c r="K50" s="249"/>
      <c r="L50" s="257"/>
    </row>
    <row r="51" spans="1:12" ht="13.5" customHeight="1" thickBot="1" x14ac:dyDescent="0.25">
      <c r="A51" s="257"/>
      <c r="B51" s="275"/>
      <c r="C51" s="1425" t="s">
        <v>38</v>
      </c>
      <c r="D51" s="1424"/>
      <c r="E51" s="706">
        <v>21</v>
      </c>
      <c r="F51" s="256"/>
      <c r="G51" s="248"/>
      <c r="H51" s="251"/>
      <c r="I51" s="248"/>
      <c r="J51" s="248"/>
      <c r="K51" s="249"/>
      <c r="L51" s="257"/>
    </row>
    <row r="52" spans="1:12" x14ac:dyDescent="0.2">
      <c r="A52" s="257"/>
      <c r="B52" s="260"/>
      <c r="C52" s="1422" t="s">
        <v>47</v>
      </c>
      <c r="D52" s="1422"/>
      <c r="E52" s="710">
        <v>21</v>
      </c>
      <c r="F52" s="262"/>
      <c r="G52" s="250"/>
      <c r="H52" s="251"/>
      <c r="I52" s="250"/>
      <c r="J52" s="250"/>
      <c r="K52" s="250"/>
      <c r="L52" s="257"/>
    </row>
    <row r="53" spans="1:12" ht="12.75" customHeight="1" x14ac:dyDescent="0.2">
      <c r="A53" s="257"/>
      <c r="B53" s="257"/>
      <c r="C53" s="1094" t="s">
        <v>400</v>
      </c>
      <c r="D53" s="1094"/>
      <c r="E53" s="712">
        <v>22</v>
      </c>
      <c r="F53" s="256"/>
      <c r="G53" s="248"/>
      <c r="H53" s="251"/>
      <c r="I53" s="248"/>
      <c r="J53" s="248"/>
      <c r="K53" s="249"/>
      <c r="L53" s="257"/>
    </row>
    <row r="54" spans="1:12" ht="13.5" customHeight="1" thickBot="1" x14ac:dyDescent="0.25">
      <c r="A54" s="257"/>
      <c r="B54" s="1092"/>
      <c r="C54" s="1092"/>
      <c r="D54" s="1092"/>
      <c r="E54" s="1092"/>
      <c r="F54" s="256"/>
      <c r="G54" s="248"/>
      <c r="H54" s="251"/>
      <c r="I54" s="248"/>
      <c r="J54" s="248"/>
      <c r="K54" s="249"/>
      <c r="L54" s="257"/>
    </row>
    <row r="55" spans="1:12" ht="13.5" customHeight="1" thickBot="1" x14ac:dyDescent="0.25">
      <c r="A55" s="257"/>
      <c r="B55" s="271"/>
      <c r="C55" s="263" t="s">
        <v>4</v>
      </c>
      <c r="D55" s="263"/>
      <c r="E55" s="706">
        <v>23</v>
      </c>
      <c r="F55" s="256"/>
      <c r="G55" s="248"/>
      <c r="H55" s="251"/>
      <c r="I55" s="248"/>
      <c r="J55" s="248"/>
      <c r="K55" s="249"/>
      <c r="L55" s="257"/>
    </row>
    <row r="56" spans="1:12" ht="33" customHeight="1" x14ac:dyDescent="0.2">
      <c r="A56" s="257"/>
      <c r="B56" s="257"/>
      <c r="C56" s="257"/>
      <c r="D56" s="257"/>
      <c r="E56" s="713"/>
      <c r="F56" s="256"/>
      <c r="G56" s="248"/>
      <c r="H56" s="251"/>
      <c r="I56" s="248"/>
      <c r="J56" s="248"/>
      <c r="K56" s="249"/>
      <c r="L56" s="257"/>
    </row>
    <row r="57" spans="1:12" ht="28.5" customHeight="1" x14ac:dyDescent="0.2">
      <c r="A57" s="257"/>
      <c r="B57" s="701" t="s">
        <v>49</v>
      </c>
      <c r="C57" s="701"/>
      <c r="D57" s="270"/>
      <c r="E57" s="713"/>
      <c r="F57" s="256"/>
      <c r="G57" s="248"/>
      <c r="H57" s="251"/>
      <c r="I57" s="248"/>
      <c r="J57" s="248"/>
      <c r="K57" s="249"/>
      <c r="L57" s="257"/>
    </row>
    <row r="58" spans="1:12" ht="21" customHeight="1" x14ac:dyDescent="0.2">
      <c r="A58" s="257"/>
      <c r="B58" s="257"/>
      <c r="C58" s="257"/>
      <c r="D58" s="257"/>
      <c r="E58" s="765"/>
      <c r="F58" s="700"/>
      <c r="G58" s="248"/>
      <c r="H58" s="251"/>
      <c r="I58" s="248"/>
      <c r="J58" s="248"/>
      <c r="K58" s="249"/>
      <c r="L58" s="257"/>
    </row>
    <row r="59" spans="1:12" ht="22.5" customHeight="1" x14ac:dyDescent="0.2">
      <c r="A59" s="257"/>
      <c r="B59" s="702" t="s">
        <v>373</v>
      </c>
      <c r="C59" s="700"/>
      <c r="D59" s="878">
        <v>43707</v>
      </c>
      <c r="E59" s="765"/>
      <c r="F59" s="322"/>
      <c r="G59" s="248"/>
      <c r="H59" s="251"/>
      <c r="I59" s="248"/>
      <c r="J59" s="248"/>
      <c r="K59" s="249"/>
      <c r="L59" s="257"/>
    </row>
    <row r="60" spans="1:12" s="136" customFormat="1" ht="22.5" customHeight="1" x14ac:dyDescent="0.2">
      <c r="A60" s="259"/>
      <c r="B60" s="702" t="s">
        <v>374</v>
      </c>
      <c r="C60" s="321"/>
      <c r="D60" s="878">
        <v>43707</v>
      </c>
      <c r="E60" s="711"/>
      <c r="F60" s="255"/>
      <c r="G60" s="252"/>
      <c r="H60" s="252"/>
      <c r="I60" s="252"/>
      <c r="J60" s="252"/>
      <c r="K60" s="252"/>
      <c r="L60" s="259"/>
    </row>
    <row r="61" spans="1:12" ht="7.5" customHeight="1" x14ac:dyDescent="0.2">
      <c r="A61" s="257"/>
      <c r="B61" s="1026"/>
      <c r="C61" s="1026"/>
      <c r="D61" s="1026"/>
      <c r="E61" s="714"/>
      <c r="F61" s="258"/>
      <c r="G61" s="258"/>
      <c r="H61" s="258"/>
      <c r="I61" s="258"/>
      <c r="J61" s="258"/>
      <c r="K61" s="258"/>
      <c r="L61" s="258"/>
    </row>
  </sheetData>
  <mergeCells count="27">
    <mergeCell ref="C23:D23"/>
    <mergeCell ref="C4:F4"/>
    <mergeCell ref="B5:E5"/>
    <mergeCell ref="C20:D20"/>
    <mergeCell ref="C21:D21"/>
    <mergeCell ref="C22:D22"/>
    <mergeCell ref="C39:D39"/>
    <mergeCell ref="C24:D24"/>
    <mergeCell ref="C25:D25"/>
    <mergeCell ref="C26:D26"/>
    <mergeCell ref="H27:J33"/>
    <mergeCell ref="C28:D28"/>
    <mergeCell ref="C29:D29"/>
    <mergeCell ref="C30:D30"/>
    <mergeCell ref="C33:D33"/>
    <mergeCell ref="C34:D34"/>
    <mergeCell ref="C35:D35"/>
    <mergeCell ref="C36:D36"/>
    <mergeCell ref="C37:D37"/>
    <mergeCell ref="C38:D38"/>
    <mergeCell ref="C52:D52"/>
    <mergeCell ref="C41:D41"/>
    <mergeCell ref="C42:D42"/>
    <mergeCell ref="C43:D43"/>
    <mergeCell ref="C44:D44"/>
    <mergeCell ref="C45:D45"/>
    <mergeCell ref="C51:D51"/>
  </mergeCells>
  <printOptions horizontalCentered="1"/>
  <pageMargins left="0.15748031496062992" right="0.15748031496062992" top="0.19685039370078741" bottom="0.19685039370078741" header="0" footer="0"/>
  <pageSetup paperSize="9" scale="93"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4">
    <tabColor theme="6"/>
    <pageSetUpPr fitToPage="1"/>
  </sheetPr>
  <dimension ref="A1:M64"/>
  <sheetViews>
    <sheetView zoomScaleNormal="100" workbookViewId="0"/>
  </sheetViews>
  <sheetFormatPr defaultRowHeight="12.75" x14ac:dyDescent="0.2"/>
  <cols>
    <col min="1" max="1" width="1" style="361" customWidth="1"/>
    <col min="2" max="2" width="2.5703125" style="361" customWidth="1"/>
    <col min="3" max="3" width="1" style="361" customWidth="1"/>
    <col min="4" max="4" width="42.28515625" style="361" customWidth="1"/>
    <col min="5" max="5" width="0.28515625" style="361" customWidth="1"/>
    <col min="6" max="6" width="8" style="361" customWidth="1"/>
    <col min="7" max="7" width="11.28515625" style="361" customWidth="1"/>
    <col min="8" max="8" width="8" style="361" customWidth="1"/>
    <col min="9" max="9" width="13.28515625" style="361" customWidth="1"/>
    <col min="10" max="10" width="11.42578125" style="361" customWidth="1"/>
    <col min="11" max="11" width="2.5703125" style="361" customWidth="1"/>
    <col min="12" max="12" width="1" style="361" customWidth="1"/>
    <col min="13" max="16384" width="9.140625" style="361"/>
  </cols>
  <sheetData>
    <row r="1" spans="1:12" x14ac:dyDescent="0.2">
      <c r="A1" s="356"/>
      <c r="B1" s="521"/>
      <c r="C1" s="1547"/>
      <c r="D1" s="1547"/>
      <c r="E1" s="897"/>
      <c r="F1" s="360"/>
      <c r="G1" s="360"/>
      <c r="H1" s="961"/>
      <c r="I1" s="962" t="s">
        <v>465</v>
      </c>
      <c r="J1" s="962"/>
      <c r="K1" s="962"/>
      <c r="L1" s="356"/>
    </row>
    <row r="2" spans="1:12" ht="6" customHeight="1" x14ac:dyDescent="0.2">
      <c r="A2" s="356"/>
      <c r="B2" s="898"/>
      <c r="C2" s="899"/>
      <c r="D2" s="899"/>
      <c r="E2" s="899"/>
      <c r="F2" s="522"/>
      <c r="G2" s="522"/>
      <c r="H2" s="366"/>
      <c r="I2" s="366"/>
      <c r="J2" s="1548" t="s">
        <v>69</v>
      </c>
      <c r="K2" s="366"/>
      <c r="L2" s="356"/>
    </row>
    <row r="3" spans="1:12" ht="13.5" thickBot="1" x14ac:dyDescent="0.25">
      <c r="A3" s="356"/>
      <c r="B3" s="419"/>
      <c r="C3" s="366"/>
      <c r="D3" s="366"/>
      <c r="E3" s="366"/>
      <c r="F3" s="366"/>
      <c r="G3" s="366"/>
      <c r="H3" s="366"/>
      <c r="I3" s="366"/>
      <c r="J3" s="1549"/>
      <c r="K3" s="669"/>
      <c r="L3" s="356"/>
    </row>
    <row r="4" spans="1:12" ht="15" customHeight="1" thickBot="1" x14ac:dyDescent="0.25">
      <c r="A4" s="356"/>
      <c r="B4" s="419"/>
      <c r="C4" s="1550" t="s">
        <v>466</v>
      </c>
      <c r="D4" s="1551"/>
      <c r="E4" s="1551"/>
      <c r="F4" s="1551"/>
      <c r="G4" s="1551"/>
      <c r="H4" s="1551"/>
      <c r="I4" s="1551"/>
      <c r="J4" s="1552"/>
      <c r="K4" s="366"/>
      <c r="L4" s="356"/>
    </row>
    <row r="5" spans="1:12" ht="7.5" customHeight="1" x14ac:dyDescent="0.2">
      <c r="A5" s="356"/>
      <c r="B5" s="419"/>
      <c r="C5" s="963" t="s">
        <v>77</v>
      </c>
      <c r="D5" s="366"/>
      <c r="E5" s="366"/>
      <c r="F5" s="366"/>
      <c r="G5" s="366"/>
      <c r="H5" s="366"/>
      <c r="I5" s="366"/>
      <c r="J5" s="669"/>
      <c r="K5" s="366"/>
      <c r="L5" s="356"/>
    </row>
    <row r="6" spans="1:12" s="370" customFormat="1" ht="22.5" customHeight="1" x14ac:dyDescent="0.2">
      <c r="A6" s="368"/>
      <c r="B6" s="515"/>
      <c r="C6" s="1553">
        <v>2017</v>
      </c>
      <c r="D6" s="1554"/>
      <c r="E6" s="524"/>
      <c r="F6" s="1557" t="s">
        <v>375</v>
      </c>
      <c r="G6" s="1557"/>
      <c r="H6" s="1558" t="s">
        <v>420</v>
      </c>
      <c r="I6" s="1559"/>
      <c r="J6" s="1560" t="s">
        <v>421</v>
      </c>
      <c r="K6" s="364"/>
      <c r="L6" s="368"/>
    </row>
    <row r="7" spans="1:12" s="370" customFormat="1" ht="32.25" customHeight="1" x14ac:dyDescent="0.2">
      <c r="A7" s="368"/>
      <c r="B7" s="515"/>
      <c r="C7" s="1555"/>
      <c r="D7" s="1556"/>
      <c r="E7" s="524"/>
      <c r="F7" s="900" t="s">
        <v>422</v>
      </c>
      <c r="G7" s="900" t="s">
        <v>423</v>
      </c>
      <c r="H7" s="1119" t="s">
        <v>422</v>
      </c>
      <c r="I7" s="1120" t="s">
        <v>424</v>
      </c>
      <c r="J7" s="1561"/>
      <c r="K7" s="364"/>
      <c r="L7" s="368"/>
    </row>
    <row r="8" spans="1:12" s="370" customFormat="1" ht="18.75" customHeight="1" x14ac:dyDescent="0.2">
      <c r="A8" s="368"/>
      <c r="B8" s="515"/>
      <c r="C8" s="1544" t="s">
        <v>67</v>
      </c>
      <c r="D8" s="1544"/>
      <c r="E8" s="901"/>
      <c r="F8" s="902">
        <v>53549</v>
      </c>
      <c r="G8" s="903">
        <v>20.992281125411129</v>
      </c>
      <c r="H8" s="904">
        <v>1168280</v>
      </c>
      <c r="I8" s="905">
        <v>39.972231431651394</v>
      </c>
      <c r="J8" s="905">
        <v>32.254418461326715</v>
      </c>
      <c r="K8" s="744"/>
      <c r="L8" s="368"/>
    </row>
    <row r="9" spans="1:12" s="370" customFormat="1" ht="17.25" customHeight="1" x14ac:dyDescent="0.2">
      <c r="A9" s="368"/>
      <c r="B9" s="515"/>
      <c r="C9" s="969" t="s">
        <v>342</v>
      </c>
      <c r="D9" s="970"/>
      <c r="E9" s="970"/>
      <c r="F9" s="971">
        <v>1670</v>
      </c>
      <c r="G9" s="972">
        <v>13.052993590745663</v>
      </c>
      <c r="H9" s="973">
        <v>14104</v>
      </c>
      <c r="I9" s="974">
        <v>21.382980336269437</v>
      </c>
      <c r="J9" s="974">
        <v>18.17853091321604</v>
      </c>
      <c r="K9" s="975"/>
      <c r="L9" s="368"/>
    </row>
    <row r="10" spans="1:12" s="747" customFormat="1" ht="17.25" customHeight="1" x14ac:dyDescent="0.2">
      <c r="A10" s="745"/>
      <c r="B10" s="746"/>
      <c r="C10" s="969" t="s">
        <v>343</v>
      </c>
      <c r="D10" s="976"/>
      <c r="E10" s="976"/>
      <c r="F10" s="971">
        <v>163</v>
      </c>
      <c r="G10" s="972">
        <v>31.589147286821706</v>
      </c>
      <c r="H10" s="973">
        <v>3608</v>
      </c>
      <c r="I10" s="974">
        <v>41.452205882352963</v>
      </c>
      <c r="J10" s="974">
        <v>25.792128603104139</v>
      </c>
      <c r="K10" s="937"/>
      <c r="L10" s="745"/>
    </row>
    <row r="11" spans="1:12" s="747" customFormat="1" ht="17.25" customHeight="1" x14ac:dyDescent="0.2">
      <c r="A11" s="745"/>
      <c r="B11" s="746"/>
      <c r="C11" s="969" t="s">
        <v>344</v>
      </c>
      <c r="D11" s="976"/>
      <c r="E11" s="976"/>
      <c r="F11" s="971">
        <v>7813</v>
      </c>
      <c r="G11" s="972">
        <v>24.640469282200076</v>
      </c>
      <c r="H11" s="973">
        <v>262754</v>
      </c>
      <c r="I11" s="974">
        <v>41.094544948380154</v>
      </c>
      <c r="J11" s="974">
        <v>34.113269445945832</v>
      </c>
      <c r="K11" s="937"/>
      <c r="L11" s="745"/>
    </row>
    <row r="12" spans="1:12" s="370" customFormat="1" ht="24" customHeight="1" x14ac:dyDescent="0.2">
      <c r="A12" s="368"/>
      <c r="B12" s="515"/>
      <c r="C12" s="977"/>
      <c r="D12" s="978" t="s">
        <v>425</v>
      </c>
      <c r="E12" s="978"/>
      <c r="F12" s="979">
        <v>1337</v>
      </c>
      <c r="G12" s="980">
        <v>24.181587990595045</v>
      </c>
      <c r="H12" s="981">
        <v>44823</v>
      </c>
      <c r="I12" s="982">
        <v>47.915464049772346</v>
      </c>
      <c r="J12" s="982">
        <v>19.292550699417585</v>
      </c>
      <c r="K12" s="975"/>
      <c r="L12" s="368"/>
    </row>
    <row r="13" spans="1:12" s="370" customFormat="1" ht="24" customHeight="1" x14ac:dyDescent="0.2">
      <c r="A13" s="368"/>
      <c r="B13" s="515"/>
      <c r="C13" s="977"/>
      <c r="D13" s="978" t="s">
        <v>426</v>
      </c>
      <c r="E13" s="978"/>
      <c r="F13" s="979">
        <v>1165</v>
      </c>
      <c r="G13" s="980">
        <v>16.026963818957217</v>
      </c>
      <c r="H13" s="981">
        <v>34086</v>
      </c>
      <c r="I13" s="982">
        <v>19.691849078840157</v>
      </c>
      <c r="J13" s="982">
        <v>29.510209470163552</v>
      </c>
      <c r="K13" s="975"/>
      <c r="L13" s="368"/>
    </row>
    <row r="14" spans="1:12" s="370" customFormat="1" ht="18" customHeight="1" x14ac:dyDescent="0.2">
      <c r="A14" s="368"/>
      <c r="B14" s="515"/>
      <c r="C14" s="977"/>
      <c r="D14" s="978" t="s">
        <v>427</v>
      </c>
      <c r="E14" s="978"/>
      <c r="F14" s="979">
        <v>366</v>
      </c>
      <c r="G14" s="980">
        <v>25.523012552301257</v>
      </c>
      <c r="H14" s="981">
        <v>11187</v>
      </c>
      <c r="I14" s="982">
        <v>46.267422143182081</v>
      </c>
      <c r="J14" s="982">
        <v>32.614284437293406</v>
      </c>
      <c r="K14" s="975"/>
      <c r="L14" s="368"/>
    </row>
    <row r="15" spans="1:12" s="370" customFormat="1" ht="24" customHeight="1" x14ac:dyDescent="0.2">
      <c r="A15" s="368"/>
      <c r="B15" s="515"/>
      <c r="C15" s="977"/>
      <c r="D15" s="978" t="s">
        <v>428</v>
      </c>
      <c r="E15" s="978"/>
      <c r="F15" s="979">
        <v>229</v>
      </c>
      <c r="G15" s="980">
        <v>49.036402569593143</v>
      </c>
      <c r="H15" s="981">
        <v>8640</v>
      </c>
      <c r="I15" s="982">
        <v>64.109223120872613</v>
      </c>
      <c r="J15" s="982">
        <v>62.59166666666718</v>
      </c>
      <c r="K15" s="975"/>
      <c r="L15" s="368"/>
    </row>
    <row r="16" spans="1:12" s="370" customFormat="1" ht="17.25" customHeight="1" x14ac:dyDescent="0.2">
      <c r="A16" s="368"/>
      <c r="B16" s="515"/>
      <c r="C16" s="977"/>
      <c r="D16" s="978" t="s">
        <v>385</v>
      </c>
      <c r="E16" s="978"/>
      <c r="F16" s="979">
        <v>64</v>
      </c>
      <c r="G16" s="980">
        <v>66.666666666666657</v>
      </c>
      <c r="H16" s="981">
        <v>6058</v>
      </c>
      <c r="I16" s="982">
        <v>79.647646594793585</v>
      </c>
      <c r="J16" s="982">
        <v>38.445691647408665</v>
      </c>
      <c r="K16" s="975"/>
      <c r="L16" s="368"/>
    </row>
    <row r="17" spans="1:12" s="370" customFormat="1" ht="17.25" customHeight="1" x14ac:dyDescent="0.2">
      <c r="A17" s="368"/>
      <c r="B17" s="515"/>
      <c r="C17" s="977"/>
      <c r="D17" s="978" t="s">
        <v>386</v>
      </c>
      <c r="E17" s="978"/>
      <c r="F17" s="979">
        <v>333</v>
      </c>
      <c r="G17" s="980">
        <v>46.25</v>
      </c>
      <c r="H17" s="981">
        <v>16305</v>
      </c>
      <c r="I17" s="982">
        <v>58.822468343013789</v>
      </c>
      <c r="J17" s="982">
        <v>36.518859245630097</v>
      </c>
      <c r="K17" s="975"/>
      <c r="L17" s="368"/>
    </row>
    <row r="18" spans="1:12" s="370" customFormat="1" ht="17.25" customHeight="1" x14ac:dyDescent="0.2">
      <c r="A18" s="368"/>
      <c r="B18" s="515"/>
      <c r="C18" s="977"/>
      <c r="D18" s="978" t="s">
        <v>387</v>
      </c>
      <c r="E18" s="978"/>
      <c r="F18" s="979">
        <v>532</v>
      </c>
      <c r="G18" s="980">
        <v>27.853403141361255</v>
      </c>
      <c r="H18" s="981">
        <v>13882</v>
      </c>
      <c r="I18" s="982">
        <v>36.904508719693787</v>
      </c>
      <c r="J18" s="982">
        <v>30.905921336983269</v>
      </c>
      <c r="K18" s="975"/>
      <c r="L18" s="368"/>
    </row>
    <row r="19" spans="1:12" s="370" customFormat="1" ht="17.25" customHeight="1" x14ac:dyDescent="0.2">
      <c r="A19" s="368"/>
      <c r="B19" s="515"/>
      <c r="C19" s="977"/>
      <c r="D19" s="978" t="s">
        <v>429</v>
      </c>
      <c r="E19" s="978"/>
      <c r="F19" s="979">
        <v>1631</v>
      </c>
      <c r="G19" s="980">
        <v>28.038507821901327</v>
      </c>
      <c r="H19" s="981">
        <v>35761</v>
      </c>
      <c r="I19" s="982">
        <v>42.371355110842735</v>
      </c>
      <c r="J19" s="982">
        <v>31.94449260367427</v>
      </c>
      <c r="K19" s="975"/>
      <c r="L19" s="368"/>
    </row>
    <row r="20" spans="1:12" s="370" customFormat="1" ht="36.75" customHeight="1" x14ac:dyDescent="0.2">
      <c r="A20" s="368"/>
      <c r="B20" s="515"/>
      <c r="C20" s="977"/>
      <c r="D20" s="978" t="s">
        <v>430</v>
      </c>
      <c r="E20" s="978"/>
      <c r="F20" s="979">
        <v>933</v>
      </c>
      <c r="G20" s="980">
        <v>34.377302873986736</v>
      </c>
      <c r="H20" s="981">
        <v>39316</v>
      </c>
      <c r="I20" s="982">
        <v>54.876125340219076</v>
      </c>
      <c r="J20" s="982">
        <v>32.453886458439641</v>
      </c>
      <c r="K20" s="975"/>
      <c r="L20" s="368"/>
    </row>
    <row r="21" spans="1:12" s="370" customFormat="1" ht="23.25" customHeight="1" x14ac:dyDescent="0.2">
      <c r="A21" s="368"/>
      <c r="B21" s="515"/>
      <c r="C21" s="977"/>
      <c r="D21" s="978" t="s">
        <v>431</v>
      </c>
      <c r="E21" s="978"/>
      <c r="F21" s="979">
        <v>217</v>
      </c>
      <c r="G21" s="980">
        <v>45.588235294117645</v>
      </c>
      <c r="H21" s="981">
        <v>29857</v>
      </c>
      <c r="I21" s="982">
        <v>74.597741355186827</v>
      </c>
      <c r="J21" s="982">
        <v>63.367652476805944</v>
      </c>
      <c r="K21" s="975"/>
      <c r="L21" s="368"/>
    </row>
    <row r="22" spans="1:12" s="370" customFormat="1" ht="18" customHeight="1" x14ac:dyDescent="0.2">
      <c r="A22" s="368"/>
      <c r="B22" s="515"/>
      <c r="C22" s="977"/>
      <c r="D22" s="983" t="s">
        <v>432</v>
      </c>
      <c r="E22" s="978"/>
      <c r="F22" s="979">
        <v>1006</v>
      </c>
      <c r="G22" s="980">
        <v>19.067475360121307</v>
      </c>
      <c r="H22" s="981">
        <v>22839</v>
      </c>
      <c r="I22" s="982">
        <v>34.562128297089934</v>
      </c>
      <c r="J22" s="982">
        <v>27.122159464074493</v>
      </c>
      <c r="K22" s="975"/>
      <c r="L22" s="368"/>
    </row>
    <row r="23" spans="1:12" s="750" customFormat="1" ht="18" customHeight="1" x14ac:dyDescent="0.2">
      <c r="A23" s="748"/>
      <c r="B23" s="749"/>
      <c r="C23" s="969" t="s">
        <v>433</v>
      </c>
      <c r="D23" s="978"/>
      <c r="E23" s="978"/>
      <c r="F23" s="984">
        <v>96</v>
      </c>
      <c r="G23" s="985">
        <v>53.333333333333336</v>
      </c>
      <c r="H23" s="973">
        <v>5720</v>
      </c>
      <c r="I23" s="974">
        <v>87.22171393717602</v>
      </c>
      <c r="J23" s="974">
        <v>42.475524475524132</v>
      </c>
      <c r="K23" s="975"/>
      <c r="L23" s="748"/>
    </row>
    <row r="24" spans="1:12" s="750" customFormat="1" ht="18" customHeight="1" x14ac:dyDescent="0.2">
      <c r="A24" s="748"/>
      <c r="B24" s="749"/>
      <c r="C24" s="969" t="s">
        <v>345</v>
      </c>
      <c r="D24" s="978"/>
      <c r="E24" s="978"/>
      <c r="F24" s="984">
        <v>305</v>
      </c>
      <c r="G24" s="985">
        <v>52.859618717504333</v>
      </c>
      <c r="H24" s="973">
        <v>17222</v>
      </c>
      <c r="I24" s="974">
        <v>73.617166794904705</v>
      </c>
      <c r="J24" s="974">
        <v>32.582684937870297</v>
      </c>
      <c r="K24" s="975"/>
      <c r="L24" s="748"/>
    </row>
    <row r="25" spans="1:12" s="750" customFormat="1" ht="18" customHeight="1" x14ac:dyDescent="0.2">
      <c r="A25" s="748"/>
      <c r="B25" s="749"/>
      <c r="C25" s="969" t="s">
        <v>346</v>
      </c>
      <c r="D25" s="978"/>
      <c r="E25" s="978"/>
      <c r="F25" s="984">
        <v>4722</v>
      </c>
      <c r="G25" s="985">
        <v>17.91350531107739</v>
      </c>
      <c r="H25" s="973">
        <v>58608</v>
      </c>
      <c r="I25" s="974">
        <v>27.459928501483034</v>
      </c>
      <c r="J25" s="974">
        <v>31.895287332786978</v>
      </c>
      <c r="K25" s="975"/>
      <c r="L25" s="748"/>
    </row>
    <row r="26" spans="1:12" s="750" customFormat="1" ht="18" customHeight="1" x14ac:dyDescent="0.2">
      <c r="A26" s="748"/>
      <c r="B26" s="749"/>
      <c r="C26" s="986" t="s">
        <v>347</v>
      </c>
      <c r="D26" s="983"/>
      <c r="E26" s="983"/>
      <c r="F26" s="984">
        <v>13213</v>
      </c>
      <c r="G26" s="985">
        <v>19.768990229962448</v>
      </c>
      <c r="H26" s="973">
        <v>244239</v>
      </c>
      <c r="I26" s="974">
        <v>44.424456833125362</v>
      </c>
      <c r="J26" s="974">
        <v>31.612048034915507</v>
      </c>
      <c r="K26" s="975"/>
      <c r="L26" s="748"/>
    </row>
    <row r="27" spans="1:12" s="750" customFormat="1" ht="22.5" customHeight="1" x14ac:dyDescent="0.2">
      <c r="A27" s="748"/>
      <c r="B27" s="749"/>
      <c r="C27" s="987"/>
      <c r="D27" s="983" t="s">
        <v>434</v>
      </c>
      <c r="E27" s="983"/>
      <c r="F27" s="988">
        <v>2337</v>
      </c>
      <c r="G27" s="989">
        <v>20.077319587628867</v>
      </c>
      <c r="H27" s="981">
        <v>19456</v>
      </c>
      <c r="I27" s="982">
        <v>27.722602983713411</v>
      </c>
      <c r="J27" s="982">
        <v>29.149979440789508</v>
      </c>
      <c r="K27" s="975"/>
      <c r="L27" s="748"/>
    </row>
    <row r="28" spans="1:12" s="750" customFormat="1" ht="17.25" customHeight="1" x14ac:dyDescent="0.2">
      <c r="A28" s="748"/>
      <c r="B28" s="749"/>
      <c r="C28" s="987"/>
      <c r="D28" s="983" t="s">
        <v>435</v>
      </c>
      <c r="E28" s="983"/>
      <c r="F28" s="988">
        <v>4319</v>
      </c>
      <c r="G28" s="989">
        <v>22.994196880157588</v>
      </c>
      <c r="H28" s="981">
        <v>57810</v>
      </c>
      <c r="I28" s="982">
        <v>34.312881724131628</v>
      </c>
      <c r="J28" s="982">
        <v>26.672011762671016</v>
      </c>
      <c r="K28" s="975"/>
      <c r="L28" s="748"/>
    </row>
    <row r="29" spans="1:12" s="750" customFormat="1" ht="17.25" customHeight="1" x14ac:dyDescent="0.2">
      <c r="A29" s="748"/>
      <c r="B29" s="749"/>
      <c r="C29" s="987"/>
      <c r="D29" s="983" t="s">
        <v>436</v>
      </c>
      <c r="E29" s="983"/>
      <c r="F29" s="988">
        <v>6557</v>
      </c>
      <c r="G29" s="989">
        <v>18.006810567364202</v>
      </c>
      <c r="H29" s="981">
        <v>166973</v>
      </c>
      <c r="I29" s="982">
        <v>53.667496986741547</v>
      </c>
      <c r="J29" s="982">
        <v>33.60929012474984</v>
      </c>
      <c r="K29" s="975"/>
      <c r="L29" s="748"/>
    </row>
    <row r="30" spans="1:12" s="750" customFormat="1" ht="17.25" customHeight="1" x14ac:dyDescent="0.2">
      <c r="A30" s="748"/>
      <c r="B30" s="749"/>
      <c r="C30" s="986" t="s">
        <v>348</v>
      </c>
      <c r="D30" s="990"/>
      <c r="E30" s="990"/>
      <c r="F30" s="984">
        <v>2133</v>
      </c>
      <c r="G30" s="985">
        <v>23.38046695166064</v>
      </c>
      <c r="H30" s="973">
        <v>73439</v>
      </c>
      <c r="I30" s="974">
        <v>50.022818453658012</v>
      </c>
      <c r="J30" s="974">
        <v>36.070180694181801</v>
      </c>
      <c r="K30" s="975"/>
      <c r="L30" s="748"/>
    </row>
    <row r="31" spans="1:12" s="750" customFormat="1" ht="17.25" customHeight="1" x14ac:dyDescent="0.2">
      <c r="A31" s="748"/>
      <c r="B31" s="749"/>
      <c r="C31" s="986" t="s">
        <v>349</v>
      </c>
      <c r="D31" s="991"/>
      <c r="E31" s="991"/>
      <c r="F31" s="984">
        <v>4308</v>
      </c>
      <c r="G31" s="985">
        <v>13.411369155096194</v>
      </c>
      <c r="H31" s="973">
        <v>73799</v>
      </c>
      <c r="I31" s="974">
        <v>31.143286378636482</v>
      </c>
      <c r="J31" s="974">
        <v>27.801745281101216</v>
      </c>
      <c r="K31" s="975"/>
      <c r="L31" s="748"/>
    </row>
    <row r="32" spans="1:12" s="750" customFormat="1" ht="17.25" customHeight="1" x14ac:dyDescent="0.2">
      <c r="A32" s="748"/>
      <c r="B32" s="749"/>
      <c r="C32" s="986" t="s">
        <v>437</v>
      </c>
      <c r="D32" s="991"/>
      <c r="E32" s="991"/>
      <c r="F32" s="984">
        <v>1227</v>
      </c>
      <c r="G32" s="985">
        <v>27.829439782263556</v>
      </c>
      <c r="H32" s="973">
        <v>42652</v>
      </c>
      <c r="I32" s="974">
        <v>51.699393939393786</v>
      </c>
      <c r="J32" s="974">
        <v>34.274406827346816</v>
      </c>
      <c r="K32" s="975"/>
      <c r="L32" s="748"/>
    </row>
    <row r="33" spans="1:13" s="750" customFormat="1" ht="17.25" customHeight="1" x14ac:dyDescent="0.2">
      <c r="A33" s="748"/>
      <c r="B33" s="749"/>
      <c r="C33" s="986" t="s">
        <v>350</v>
      </c>
      <c r="D33" s="992"/>
      <c r="E33" s="992"/>
      <c r="F33" s="984">
        <v>1077</v>
      </c>
      <c r="G33" s="985">
        <v>34.136291600633918</v>
      </c>
      <c r="H33" s="973">
        <v>63943</v>
      </c>
      <c r="I33" s="974">
        <v>81.849135337864467</v>
      </c>
      <c r="J33" s="974">
        <v>51.7750340146683</v>
      </c>
      <c r="K33" s="975"/>
      <c r="L33" s="748">
        <v>607</v>
      </c>
    </row>
    <row r="34" spans="1:13" s="750" customFormat="1" ht="17.25" customHeight="1" x14ac:dyDescent="0.2">
      <c r="A34" s="748"/>
      <c r="B34" s="749"/>
      <c r="C34" s="986" t="s">
        <v>351</v>
      </c>
      <c r="D34" s="993"/>
      <c r="E34" s="993"/>
      <c r="F34" s="984">
        <v>952</v>
      </c>
      <c r="G34" s="985">
        <v>14.727722772277227</v>
      </c>
      <c r="H34" s="973">
        <v>4441</v>
      </c>
      <c r="I34" s="974">
        <v>18.145787366184425</v>
      </c>
      <c r="J34" s="974">
        <v>27.011934249042962</v>
      </c>
      <c r="K34" s="975"/>
      <c r="L34" s="748"/>
    </row>
    <row r="35" spans="1:13" s="750" customFormat="1" ht="17.25" customHeight="1" x14ac:dyDescent="0.2">
      <c r="A35" s="748"/>
      <c r="B35" s="749"/>
      <c r="C35" s="969" t="s">
        <v>438</v>
      </c>
      <c r="D35" s="994"/>
      <c r="E35" s="994"/>
      <c r="F35" s="984">
        <v>6272</v>
      </c>
      <c r="G35" s="985">
        <v>31.493848857644991</v>
      </c>
      <c r="H35" s="973">
        <v>51569</v>
      </c>
      <c r="I35" s="974">
        <v>40.918684736725254</v>
      </c>
      <c r="J35" s="974">
        <v>33.629409141151022</v>
      </c>
      <c r="K35" s="975"/>
      <c r="L35" s="748"/>
    </row>
    <row r="36" spans="1:13" s="750" customFormat="1" ht="17.25" customHeight="1" x14ac:dyDescent="0.2">
      <c r="A36" s="748"/>
      <c r="B36" s="749"/>
      <c r="C36" s="969" t="s">
        <v>439</v>
      </c>
      <c r="D36" s="995"/>
      <c r="E36" s="995"/>
      <c r="F36" s="984">
        <v>1605</v>
      </c>
      <c r="G36" s="985">
        <v>22.663089522733689</v>
      </c>
      <c r="H36" s="973">
        <v>106165</v>
      </c>
      <c r="I36" s="974">
        <v>35.408279997732166</v>
      </c>
      <c r="J36" s="974">
        <v>25.642386850657019</v>
      </c>
      <c r="K36" s="975"/>
      <c r="L36" s="748"/>
    </row>
    <row r="37" spans="1:13" s="750" customFormat="1" ht="17.25" customHeight="1" x14ac:dyDescent="0.2">
      <c r="A37" s="748"/>
      <c r="B37" s="749"/>
      <c r="C37" s="969" t="s">
        <v>440</v>
      </c>
      <c r="D37" s="996"/>
      <c r="E37" s="995"/>
      <c r="F37" s="984">
        <v>218</v>
      </c>
      <c r="G37" s="985">
        <v>38.998211091234346</v>
      </c>
      <c r="H37" s="973">
        <v>3127</v>
      </c>
      <c r="I37" s="974">
        <v>27.480446436417939</v>
      </c>
      <c r="J37" s="974">
        <v>61.932523185161507</v>
      </c>
      <c r="K37" s="975"/>
      <c r="L37" s="748"/>
      <c r="M37" s="906"/>
    </row>
    <row r="38" spans="1:13" s="750" customFormat="1" ht="17.25" customHeight="1" x14ac:dyDescent="0.2">
      <c r="A38" s="748"/>
      <c r="B38" s="749"/>
      <c r="C38" s="986" t="s">
        <v>352</v>
      </c>
      <c r="D38" s="978"/>
      <c r="E38" s="978"/>
      <c r="F38" s="984">
        <v>979</v>
      </c>
      <c r="G38" s="985">
        <v>28.237669454860111</v>
      </c>
      <c r="H38" s="973">
        <v>17569</v>
      </c>
      <c r="I38" s="974">
        <v>32.675569111739343</v>
      </c>
      <c r="J38" s="974">
        <v>23.023564232455005</v>
      </c>
      <c r="K38" s="975"/>
      <c r="L38" s="748"/>
      <c r="M38" s="906"/>
    </row>
    <row r="39" spans="1:13" s="750" customFormat="1" ht="17.25" customHeight="1" x14ac:dyDescent="0.2">
      <c r="A39" s="748"/>
      <c r="B39" s="749"/>
      <c r="C39" s="986" t="s">
        <v>353</v>
      </c>
      <c r="D39" s="978"/>
      <c r="E39" s="978"/>
      <c r="F39" s="984">
        <v>4085</v>
      </c>
      <c r="G39" s="985">
        <v>28.696873902353353</v>
      </c>
      <c r="H39" s="973">
        <v>101116</v>
      </c>
      <c r="I39" s="974">
        <v>38.399696192917446</v>
      </c>
      <c r="J39" s="974">
        <v>26.262807073064415</v>
      </c>
      <c r="K39" s="975"/>
      <c r="L39" s="748"/>
      <c r="M39" s="906"/>
    </row>
    <row r="40" spans="1:13" s="750" customFormat="1" ht="17.25" customHeight="1" x14ac:dyDescent="0.2">
      <c r="A40" s="748"/>
      <c r="B40" s="749"/>
      <c r="C40" s="986" t="s">
        <v>441</v>
      </c>
      <c r="D40" s="970"/>
      <c r="E40" s="970"/>
      <c r="F40" s="984">
        <v>473</v>
      </c>
      <c r="G40" s="985">
        <v>15.292596184933721</v>
      </c>
      <c r="H40" s="973">
        <v>6110</v>
      </c>
      <c r="I40" s="974">
        <v>24.167391820267337</v>
      </c>
      <c r="J40" s="974">
        <v>26.8034369885434</v>
      </c>
      <c r="K40" s="975"/>
      <c r="L40" s="748"/>
      <c r="M40" s="906"/>
    </row>
    <row r="41" spans="1:13" s="750" customFormat="1" ht="17.25" customHeight="1" x14ac:dyDescent="0.2">
      <c r="A41" s="748"/>
      <c r="B41" s="749"/>
      <c r="C41" s="986" t="s">
        <v>354</v>
      </c>
      <c r="D41" s="970"/>
      <c r="E41" s="970"/>
      <c r="F41" s="984">
        <v>2236</v>
      </c>
      <c r="G41" s="985">
        <v>17.915231151350053</v>
      </c>
      <c r="H41" s="973">
        <v>18089</v>
      </c>
      <c r="I41" s="974">
        <v>27.027551996174857</v>
      </c>
      <c r="J41" s="974">
        <v>28.065011885676338</v>
      </c>
      <c r="K41" s="975"/>
      <c r="L41" s="748"/>
      <c r="M41" s="906"/>
    </row>
    <row r="42" spans="1:13" s="528" customFormat="1" ht="17.25" customHeight="1" x14ac:dyDescent="0.2">
      <c r="A42" s="748"/>
      <c r="B42" s="749"/>
      <c r="C42" s="986" t="s">
        <v>388</v>
      </c>
      <c r="D42" s="970"/>
      <c r="E42" s="970"/>
      <c r="F42" s="997">
        <v>2</v>
      </c>
      <c r="G42" s="985">
        <v>16.666666666666664</v>
      </c>
      <c r="H42" s="973">
        <v>6</v>
      </c>
      <c r="I42" s="974">
        <v>6.3829787234042552</v>
      </c>
      <c r="J42" s="974">
        <v>16.833333333333336</v>
      </c>
      <c r="K42" s="975"/>
      <c r="L42" s="748"/>
      <c r="M42" s="907"/>
    </row>
    <row r="43" spans="1:13" ht="39" customHeight="1" x14ac:dyDescent="0.2">
      <c r="A43" s="356"/>
      <c r="B43" s="419"/>
      <c r="C43" s="1545" t="s">
        <v>442</v>
      </c>
      <c r="D43" s="1545"/>
      <c r="E43" s="1545"/>
      <c r="F43" s="1545"/>
      <c r="G43" s="1545"/>
      <c r="H43" s="1545"/>
      <c r="I43" s="1545"/>
      <c r="J43" s="1545"/>
      <c r="K43" s="1545"/>
      <c r="L43" s="149"/>
      <c r="M43" s="383"/>
    </row>
    <row r="44" spans="1:13" s="387" customFormat="1" ht="13.5" customHeight="1" x14ac:dyDescent="0.2">
      <c r="A44" s="526"/>
      <c r="B44" s="527"/>
      <c r="C44" s="998" t="s">
        <v>451</v>
      </c>
      <c r="D44" s="999"/>
      <c r="E44" s="999"/>
      <c r="F44" s="1000"/>
      <c r="G44" s="1000"/>
      <c r="H44" s="1000"/>
      <c r="I44" s="1000"/>
      <c r="J44" s="1001"/>
      <c r="K44" s="999"/>
      <c r="L44" s="526"/>
      <c r="M44" s="532"/>
    </row>
    <row r="45" spans="1:13" s="387" customFormat="1" ht="13.5" customHeight="1" x14ac:dyDescent="0.2">
      <c r="A45" s="384"/>
      <c r="B45" s="531">
        <v>12</v>
      </c>
      <c r="C45" s="1546">
        <v>43678</v>
      </c>
      <c r="D45" s="1546"/>
      <c r="E45" s="896"/>
      <c r="F45" s="149"/>
      <c r="G45" s="149"/>
      <c r="H45" s="149"/>
      <c r="I45" s="149"/>
      <c r="J45" s="149"/>
      <c r="K45" s="530"/>
      <c r="L45" s="384"/>
      <c r="M45" s="532"/>
    </row>
    <row r="46" spans="1:13" x14ac:dyDescent="0.2">
      <c r="A46" s="532"/>
      <c r="B46" s="533"/>
      <c r="C46" s="534"/>
      <c r="D46" s="150"/>
      <c r="E46" s="150"/>
      <c r="F46" s="150"/>
      <c r="G46" s="150"/>
      <c r="H46" s="150"/>
      <c r="I46" s="150"/>
      <c r="J46" s="150"/>
      <c r="K46" s="535"/>
      <c r="L46" s="532"/>
      <c r="M46" s="383"/>
    </row>
    <row r="47" spans="1:13" x14ac:dyDescent="0.2">
      <c r="A47" s="383"/>
      <c r="B47" s="383"/>
      <c r="C47" s="383"/>
      <c r="D47" s="383"/>
      <c r="E47" s="383"/>
      <c r="F47" s="909"/>
      <c r="G47" s="909"/>
      <c r="H47" s="909"/>
      <c r="I47" s="909"/>
      <c r="J47" s="910"/>
      <c r="K47" s="908"/>
      <c r="L47" s="911"/>
      <c r="M47" s="383"/>
    </row>
    <row r="48" spans="1:13" x14ac:dyDescent="0.2">
      <c r="J48" s="908"/>
      <c r="K48" s="908"/>
      <c r="L48" s="908"/>
      <c r="M48" s="383"/>
    </row>
    <row r="49" spans="7:13" x14ac:dyDescent="0.2">
      <c r="J49" s="908"/>
      <c r="K49" s="908"/>
      <c r="L49" s="908"/>
      <c r="M49" s="383"/>
    </row>
    <row r="50" spans="7:13" x14ac:dyDescent="0.2">
      <c r="J50" s="908"/>
      <c r="K50" s="908"/>
      <c r="L50" s="908"/>
      <c r="M50" s="383"/>
    </row>
    <row r="51" spans="7:13" x14ac:dyDescent="0.2">
      <c r="J51" s="908"/>
      <c r="K51" s="908"/>
      <c r="L51" s="908"/>
      <c r="M51" s="383"/>
    </row>
    <row r="52" spans="7:13" x14ac:dyDescent="0.2">
      <c r="J52" s="908"/>
      <c r="K52" s="908"/>
      <c r="L52" s="908"/>
    </row>
    <row r="53" spans="7:13" x14ac:dyDescent="0.2">
      <c r="J53" s="908"/>
      <c r="K53" s="908"/>
      <c r="L53" s="908"/>
    </row>
    <row r="54" spans="7:13" x14ac:dyDescent="0.2">
      <c r="J54" s="912"/>
      <c r="K54" s="908"/>
      <c r="L54" s="908"/>
    </row>
    <row r="55" spans="7:13" x14ac:dyDescent="0.2">
      <c r="J55" s="908"/>
      <c r="K55" s="908"/>
      <c r="L55" s="908"/>
    </row>
    <row r="56" spans="7:13" x14ac:dyDescent="0.2">
      <c r="J56" s="908"/>
      <c r="K56" s="908"/>
      <c r="L56" s="908"/>
    </row>
    <row r="57" spans="7:13" x14ac:dyDescent="0.2">
      <c r="J57" s="908"/>
      <c r="K57" s="908"/>
      <c r="L57" s="908"/>
    </row>
    <row r="58" spans="7:13" x14ac:dyDescent="0.2">
      <c r="J58" s="908"/>
      <c r="K58" s="908"/>
      <c r="L58" s="908"/>
    </row>
    <row r="64" spans="7:13" x14ac:dyDescent="0.2">
      <c r="G64" s="366"/>
    </row>
  </sheetData>
  <mergeCells count="10">
    <mergeCell ref="C8:D8"/>
    <mergeCell ref="C43:K43"/>
    <mergeCell ref="C45:D45"/>
    <mergeCell ref="C1:D1"/>
    <mergeCell ref="J2:J3"/>
    <mergeCell ref="C4:J4"/>
    <mergeCell ref="C6:D7"/>
    <mergeCell ref="F6:G6"/>
    <mergeCell ref="H6:I6"/>
    <mergeCell ref="J6:J7"/>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
    <tabColor theme="7"/>
  </sheetPr>
  <dimension ref="A1:P349"/>
  <sheetViews>
    <sheetView showGridLines="0" zoomScaleNormal="100" workbookViewId="0"/>
  </sheetViews>
  <sheetFormatPr defaultRowHeight="11.25" x14ac:dyDescent="0.2"/>
  <cols>
    <col min="1" max="1" width="1" style="1275" customWidth="1"/>
    <col min="2" max="2" width="2.5703125" style="1275" customWidth="1"/>
    <col min="3" max="3" width="2" style="1275" customWidth="1"/>
    <col min="4" max="4" width="29.28515625" style="1275" customWidth="1"/>
    <col min="5" max="12" width="6.7109375" style="1275" customWidth="1"/>
    <col min="13" max="13" width="11.28515625" style="1275" customWidth="1"/>
    <col min="14" max="14" width="2.5703125" style="1275" customWidth="1"/>
    <col min="15" max="15" width="1" style="1275" customWidth="1"/>
    <col min="16" max="16" width="12" style="1275" bestFit="1" customWidth="1"/>
    <col min="17" max="20" width="9.140625" style="1275"/>
    <col min="21" max="21" width="9.140625" style="1275" customWidth="1"/>
    <col min="22" max="16384" width="9.140625" style="1275"/>
  </cols>
  <sheetData>
    <row r="1" spans="1:16" s="1272" customFormat="1" ht="12.75" x14ac:dyDescent="0.2">
      <c r="A1" s="1268"/>
      <c r="B1" s="1269" t="s">
        <v>372</v>
      </c>
      <c r="C1" s="1269"/>
      <c r="D1" s="1269"/>
      <c r="E1" s="1269"/>
      <c r="F1" s="1269"/>
      <c r="G1" s="1270"/>
      <c r="H1" s="1270"/>
      <c r="I1" s="1270"/>
      <c r="J1" s="1270"/>
      <c r="K1" s="1270"/>
      <c r="L1" s="1270"/>
      <c r="M1" s="1270"/>
      <c r="N1" s="1270"/>
      <c r="O1" s="1268"/>
      <c r="P1" s="1271"/>
    </row>
    <row r="2" spans="1:16" s="1272" customFormat="1" ht="6" customHeight="1" thickBot="1" x14ac:dyDescent="0.25">
      <c r="A2" s="1268"/>
      <c r="B2" s="1273"/>
      <c r="C2" s="1273"/>
      <c r="D2" s="1273"/>
      <c r="E2" s="1273"/>
      <c r="F2" s="1273"/>
      <c r="G2" s="1273"/>
      <c r="H2" s="1273"/>
      <c r="I2" s="1273"/>
      <c r="J2" s="1273"/>
      <c r="K2" s="1273"/>
      <c r="L2" s="1273"/>
      <c r="M2" s="1273"/>
      <c r="N2" s="1274"/>
      <c r="O2" s="1268"/>
      <c r="P2" s="1271"/>
    </row>
    <row r="3" spans="1:16" s="1282" customFormat="1" ht="15" thickBot="1" x14ac:dyDescent="0.25">
      <c r="A3" s="1276"/>
      <c r="B3" s="1277"/>
      <c r="C3" s="1278" t="s">
        <v>515</v>
      </c>
      <c r="D3" s="1279"/>
      <c r="E3" s="1279"/>
      <c r="F3" s="1279"/>
      <c r="G3" s="1279"/>
      <c r="H3" s="1279"/>
      <c r="I3" s="1279"/>
      <c r="J3" s="1279"/>
      <c r="K3" s="1279"/>
      <c r="L3" s="1279"/>
      <c r="M3" s="1280"/>
      <c r="N3" s="1274"/>
      <c r="O3" s="1281"/>
      <c r="P3" s="1271"/>
    </row>
    <row r="4" spans="1:16" s="1272" customFormat="1" ht="3.75" customHeight="1" x14ac:dyDescent="0.2">
      <c r="A4" s="1268"/>
      <c r="B4" s="1283"/>
      <c r="C4" s="1284"/>
      <c r="D4" s="1284"/>
      <c r="E4" s="1284"/>
      <c r="F4" s="1284"/>
      <c r="G4" s="1284"/>
      <c r="H4" s="1284"/>
      <c r="I4" s="1284"/>
      <c r="J4" s="1284"/>
      <c r="K4" s="1284"/>
      <c r="L4" s="1284"/>
      <c r="M4" s="1284"/>
      <c r="N4" s="1274"/>
      <c r="O4" s="1268"/>
      <c r="P4" s="1271"/>
    </row>
    <row r="5" spans="1:16" ht="12.75" customHeight="1" x14ac:dyDescent="0.2">
      <c r="A5" s="1285"/>
      <c r="B5" s="1285"/>
      <c r="C5" s="1286"/>
      <c r="D5" s="1286"/>
      <c r="E5" s="1286"/>
      <c r="F5" s="1286"/>
      <c r="G5" s="1286"/>
      <c r="H5" s="1286"/>
      <c r="I5" s="1286"/>
      <c r="J5" s="1286"/>
      <c r="K5" s="1286"/>
      <c r="L5" s="1286"/>
      <c r="M5" s="1286"/>
      <c r="N5" s="1274"/>
      <c r="O5" s="1285"/>
      <c r="P5" s="1271"/>
    </row>
    <row r="6" spans="1:16" ht="12" x14ac:dyDescent="0.2">
      <c r="A6" s="1285"/>
      <c r="B6" s="1285"/>
      <c r="C6" s="1286"/>
      <c r="D6" s="1286"/>
      <c r="E6" s="1286"/>
      <c r="F6" s="1286"/>
      <c r="G6" s="1286"/>
      <c r="H6" s="1286"/>
      <c r="I6" s="1286"/>
      <c r="J6" s="1286"/>
      <c r="K6" s="1286"/>
      <c r="L6" s="1286"/>
      <c r="M6" s="1286"/>
      <c r="N6" s="1274"/>
      <c r="O6" s="1285"/>
      <c r="P6" s="1271"/>
    </row>
    <row r="7" spans="1:16" ht="21" customHeight="1" x14ac:dyDescent="0.2">
      <c r="A7" s="1285"/>
      <c r="B7" s="1285"/>
      <c r="C7" s="1286"/>
      <c r="D7" s="1286"/>
      <c r="E7" s="1286"/>
      <c r="F7" s="1286"/>
      <c r="G7" s="1286"/>
      <c r="H7" s="1286"/>
      <c r="I7" s="1286"/>
      <c r="J7" s="1286"/>
      <c r="K7" s="1286"/>
      <c r="L7" s="1286"/>
      <c r="M7" s="1286"/>
      <c r="N7" s="1274"/>
      <c r="O7" s="1285"/>
      <c r="P7" s="1271"/>
    </row>
    <row r="8" spans="1:16" ht="21" customHeight="1" x14ac:dyDescent="0.2">
      <c r="A8" s="1285"/>
      <c r="B8" s="1285"/>
      <c r="C8" s="1286"/>
      <c r="D8" s="1286"/>
      <c r="E8" s="1286"/>
      <c r="F8" s="1286"/>
      <c r="G8" s="1286"/>
      <c r="H8" s="1286"/>
      <c r="I8" s="1286"/>
      <c r="J8" s="1286"/>
      <c r="K8" s="1286"/>
      <c r="L8" s="1286"/>
      <c r="M8" s="1286"/>
      <c r="N8" s="1274"/>
      <c r="O8" s="1285"/>
      <c r="P8" s="1271"/>
    </row>
    <row r="9" spans="1:16" ht="21" customHeight="1" x14ac:dyDescent="0.2">
      <c r="A9" s="1285"/>
      <c r="B9" s="1285"/>
      <c r="C9" s="1286"/>
      <c r="D9" s="1286"/>
      <c r="E9" s="1286"/>
      <c r="F9" s="1286"/>
      <c r="G9" s="1286"/>
      <c r="H9" s="1286"/>
      <c r="I9" s="1286"/>
      <c r="J9" s="1286"/>
      <c r="K9" s="1286"/>
      <c r="L9" s="1286"/>
      <c r="M9" s="1286"/>
      <c r="N9" s="1274"/>
      <c r="O9" s="1285"/>
    </row>
    <row r="10" spans="1:16" ht="21" customHeight="1" x14ac:dyDescent="0.2">
      <c r="A10" s="1285"/>
      <c r="B10" s="1285"/>
      <c r="C10" s="1286"/>
      <c r="D10" s="1286"/>
      <c r="E10" s="1286"/>
      <c r="F10" s="1286"/>
      <c r="G10" s="1286"/>
      <c r="H10" s="1286"/>
      <c r="I10" s="1286"/>
      <c r="J10" s="1286"/>
      <c r="K10" s="1286"/>
      <c r="L10" s="1286"/>
      <c r="M10" s="1286"/>
      <c r="N10" s="1274"/>
      <c r="O10" s="1285"/>
    </row>
    <row r="11" spans="1:16" ht="18" customHeight="1" x14ac:dyDescent="0.2">
      <c r="A11" s="1285"/>
      <c r="B11" s="1285"/>
      <c r="C11" s="1286"/>
      <c r="D11" s="1286"/>
      <c r="E11" s="1286"/>
      <c r="F11" s="1286"/>
      <c r="G11" s="1286"/>
      <c r="H11" s="1286"/>
      <c r="I11" s="1286"/>
      <c r="J11" s="1286"/>
      <c r="K11" s="1286"/>
      <c r="L11" s="1286"/>
      <c r="M11" s="1286"/>
      <c r="N11" s="1274"/>
      <c r="O11" s="1285"/>
    </row>
    <row r="12" spans="1:16" ht="20.25" customHeight="1" x14ac:dyDescent="0.2">
      <c r="A12" s="1285"/>
      <c r="B12" s="1285"/>
      <c r="C12" s="1286"/>
      <c r="D12" s="1286"/>
      <c r="E12" s="1286"/>
      <c r="F12" s="1286"/>
      <c r="G12" s="1286"/>
      <c r="H12" s="1286"/>
      <c r="I12" s="1286"/>
      <c r="J12" s="1286"/>
      <c r="K12" s="1286"/>
      <c r="L12" s="1286"/>
      <c r="M12" s="1286"/>
      <c r="N12" s="1274"/>
      <c r="O12" s="1285"/>
    </row>
    <row r="13" spans="1:16" ht="21" customHeight="1" x14ac:dyDescent="0.2">
      <c r="A13" s="1285"/>
      <c r="B13" s="1285"/>
      <c r="C13" s="1286"/>
      <c r="D13" s="1286"/>
      <c r="E13" s="1286"/>
      <c r="F13" s="1286"/>
      <c r="G13" s="1286"/>
      <c r="H13" s="1286"/>
      <c r="I13" s="1286"/>
      <c r="J13" s="1286"/>
      <c r="K13" s="1286"/>
      <c r="L13" s="1286"/>
      <c r="M13" s="1286"/>
      <c r="N13" s="1274"/>
      <c r="O13" s="1285"/>
    </row>
    <row r="14" spans="1:16" ht="21" customHeight="1" x14ac:dyDescent="0.2">
      <c r="A14" s="1285"/>
      <c r="B14" s="1285"/>
      <c r="C14" s="1286"/>
      <c r="D14" s="1286"/>
      <c r="E14" s="1286"/>
      <c r="F14" s="1286"/>
      <c r="G14" s="1286"/>
      <c r="H14" s="1286"/>
      <c r="I14" s="1286"/>
      <c r="J14" s="1286"/>
      <c r="K14" s="1286"/>
      <c r="L14" s="1286"/>
      <c r="M14" s="1286"/>
      <c r="N14" s="1274"/>
      <c r="O14" s="1285"/>
    </row>
    <row r="15" spans="1:16" ht="7.5" customHeight="1" x14ac:dyDescent="0.25">
      <c r="A15" s="1285"/>
      <c r="B15" s="1285"/>
      <c r="C15" s="1286"/>
      <c r="D15" s="1286"/>
      <c r="E15" s="1287"/>
      <c r="F15" s="1287"/>
      <c r="G15" s="1287"/>
      <c r="H15" s="1287"/>
      <c r="I15" s="1287"/>
      <c r="J15" s="1287"/>
      <c r="K15" s="1287"/>
      <c r="L15" s="1287"/>
      <c r="M15" s="1287"/>
      <c r="N15" s="1274"/>
      <c r="O15" s="1285"/>
    </row>
    <row r="16" spans="1:16" ht="3.75" customHeight="1" x14ac:dyDescent="0.25">
      <c r="A16" s="1285"/>
      <c r="B16" s="1285"/>
      <c r="C16" s="1286"/>
      <c r="D16" s="1286"/>
      <c r="E16" s="1287"/>
      <c r="F16" s="1287"/>
      <c r="G16" s="1287"/>
      <c r="H16" s="1287"/>
      <c r="I16" s="1287"/>
      <c r="J16" s="1287"/>
      <c r="K16" s="1287"/>
      <c r="L16" s="1287"/>
      <c r="M16" s="1287"/>
      <c r="N16" s="1274"/>
      <c r="O16" s="1285"/>
    </row>
    <row r="17" spans="1:15" ht="25.5" customHeight="1" x14ac:dyDescent="0.2">
      <c r="A17" s="1288"/>
      <c r="B17" s="1288"/>
      <c r="C17" s="1289"/>
      <c r="D17" s="1564" t="str">
        <f>+base!I3</f>
        <v>Concelho com o valor mais elevado do distrito 02 - BEJA, em 2017</v>
      </c>
      <c r="E17" s="1565"/>
      <c r="F17" s="1565"/>
      <c r="G17" s="1566"/>
      <c r="H17" s="1567" t="str">
        <f>INDEX($D$36:$L$315,MATCH($J$25,L36:L315,0),1)</f>
        <v>0206 - Castro Verde</v>
      </c>
      <c r="I17" s="1568"/>
      <c r="J17" s="1568"/>
      <c r="K17" s="1568"/>
      <c r="L17" s="1568"/>
      <c r="M17" s="1568"/>
      <c r="N17" s="1290"/>
      <c r="O17" s="1285"/>
    </row>
    <row r="18" spans="1:15" ht="24" customHeight="1" x14ac:dyDescent="0.2">
      <c r="A18" s="1288"/>
      <c r="B18" s="1288"/>
      <c r="C18" s="1289"/>
      <c r="D18" s="1291"/>
      <c r="E18" s="1292"/>
      <c r="F18" s="1292"/>
      <c r="G18" s="1293"/>
      <c r="H18" s="1569" t="str">
        <f>+E31</f>
        <v>Remuneração média mensal BASE</v>
      </c>
      <c r="I18" s="1570"/>
      <c r="J18" s="1570"/>
      <c r="K18" s="1571"/>
      <c r="L18" s="1572" t="s">
        <v>516</v>
      </c>
      <c r="M18" s="1573"/>
      <c r="N18" s="1290"/>
      <c r="O18" s="1285"/>
    </row>
    <row r="19" spans="1:15" ht="13.5" customHeight="1" x14ac:dyDescent="0.2">
      <c r="A19" s="1288"/>
      <c r="B19" s="1288"/>
      <c r="C19" s="1289"/>
      <c r="D19" s="1294"/>
      <c r="E19" s="1295"/>
      <c r="F19" s="1295"/>
      <c r="G19" s="1296"/>
      <c r="H19" s="1297"/>
      <c r="I19" s="1298"/>
      <c r="J19" s="1298"/>
      <c r="K19" s="1299"/>
      <c r="L19" s="1562" t="str">
        <f>IF($J$25/$I$25-1&gt;0,"2017","2010")</f>
        <v>2017</v>
      </c>
      <c r="M19" s="1563"/>
      <c r="N19" s="1290"/>
      <c r="O19" s="1285"/>
    </row>
    <row r="20" spans="1:15" ht="17.25" customHeight="1" x14ac:dyDescent="0.25">
      <c r="A20" s="1288"/>
      <c r="B20" s="1288"/>
      <c r="C20" s="1289"/>
      <c r="D20" s="1294"/>
      <c r="E20" s="1295"/>
      <c r="F20" s="1295"/>
      <c r="G20" s="1296"/>
      <c r="H20" s="1300"/>
      <c r="I20" s="1301"/>
      <c r="J20" s="1301"/>
      <c r="K20" s="1302"/>
      <c r="L20" s="1303"/>
      <c r="M20" s="1312">
        <f>IF(J25/I25-1&gt;0,J25/I25-1," ")</f>
        <v>0.17801754002272885</v>
      </c>
      <c r="N20" s="1290"/>
      <c r="O20" s="1285"/>
    </row>
    <row r="21" spans="1:15" ht="23.25" customHeight="1" x14ac:dyDescent="0.2">
      <c r="A21" s="1288"/>
      <c r="B21" s="1288"/>
      <c r="C21" s="1289"/>
      <c r="D21" s="1294"/>
      <c r="E21" s="1295"/>
      <c r="F21" s="1304"/>
      <c r="G21" s="1305"/>
      <c r="H21" s="1294"/>
      <c r="I21" s="1295"/>
      <c r="J21" s="1295"/>
      <c r="K21" s="1296"/>
      <c r="L21" s="1295"/>
      <c r="M21" s="1306"/>
      <c r="N21" s="1290"/>
      <c r="O21" s="1285"/>
    </row>
    <row r="22" spans="1:15" ht="17.25" customHeight="1" x14ac:dyDescent="0.2">
      <c r="A22" s="1288"/>
      <c r="B22" s="1288"/>
      <c r="C22" s="1289"/>
      <c r="D22" s="1294"/>
      <c r="E22" s="1307"/>
      <c r="F22" s="1307"/>
      <c r="G22" s="1308"/>
      <c r="H22" s="1294"/>
      <c r="I22" s="1295"/>
      <c r="J22" s="1295"/>
      <c r="K22" s="1296"/>
      <c r="L22" s="1295"/>
      <c r="M22" s="1306"/>
      <c r="N22" s="1290"/>
      <c r="O22" s="1285"/>
    </row>
    <row r="23" spans="1:15" ht="20.25" customHeight="1" x14ac:dyDescent="0.25">
      <c r="A23" s="1288"/>
      <c r="B23" s="1288"/>
      <c r="C23" s="1289"/>
      <c r="D23" s="1294"/>
      <c r="E23" s="1307"/>
      <c r="F23" s="1295"/>
      <c r="G23" s="1308"/>
      <c r="H23" s="1294"/>
      <c r="I23" s="1575"/>
      <c r="J23" s="1575"/>
      <c r="K23" s="1296"/>
      <c r="L23" s="1576">
        <f>IF(J25/I25-1&gt;0,1,2)</f>
        <v>1</v>
      </c>
      <c r="M23" s="1577"/>
      <c r="N23" s="1290"/>
      <c r="O23" s="1285"/>
    </row>
    <row r="24" spans="1:15" ht="17.25" customHeight="1" x14ac:dyDescent="0.2">
      <c r="A24" s="1288"/>
      <c r="B24" s="1288"/>
      <c r="C24" s="1289"/>
      <c r="D24" s="1294"/>
      <c r="E24" s="1295"/>
      <c r="F24" s="1295"/>
      <c r="G24" s="1296"/>
      <c r="H24" s="1294"/>
      <c r="I24" s="1309">
        <v>2010</v>
      </c>
      <c r="J24" s="1309">
        <v>2017</v>
      </c>
      <c r="K24" s="1296"/>
      <c r="L24" s="1295"/>
      <c r="M24" s="1306"/>
      <c r="N24" s="1290"/>
      <c r="O24" s="1285"/>
    </row>
    <row r="25" spans="1:15" ht="17.25" customHeight="1" x14ac:dyDescent="0.2">
      <c r="A25" s="1288"/>
      <c r="B25" s="1288"/>
      <c r="C25" s="1289"/>
      <c r="D25" s="1294"/>
      <c r="E25" s="1295"/>
      <c r="F25" s="1295"/>
      <c r="G25" s="1305"/>
      <c r="H25" s="1310"/>
      <c r="I25" s="1311">
        <f>INDEX($D$37:$L$316,MATCH($J$25,L37:L317,0),2)</f>
        <v>947.24377945753702</v>
      </c>
      <c r="J25" s="1311">
        <f>MAX(L37:L316)</f>
        <v>1115.8697868784</v>
      </c>
      <c r="K25" s="1296"/>
      <c r="L25" s="1295"/>
      <c r="M25" s="1306"/>
      <c r="N25" s="1290"/>
      <c r="O25" s="1285"/>
    </row>
    <row r="26" spans="1:15" ht="17.25" customHeight="1" x14ac:dyDescent="0.2">
      <c r="A26" s="1288"/>
      <c r="B26" s="1288"/>
      <c r="C26" s="1289"/>
      <c r="D26" s="1294"/>
      <c r="E26" s="1295"/>
      <c r="F26" s="1295"/>
      <c r="G26" s="1296"/>
      <c r="H26" s="1294"/>
      <c r="I26" s="1295"/>
      <c r="J26" s="1295"/>
      <c r="K26" s="1296"/>
      <c r="L26" s="1295"/>
      <c r="M26" s="1328" t="str">
        <f>IF(J25/I25-1&lt;0,J25/I25-1," ")</f>
        <v xml:space="preserve"> </v>
      </c>
      <c r="N26" s="1290"/>
      <c r="O26" s="1285"/>
    </row>
    <row r="27" spans="1:15" ht="17.25" customHeight="1" x14ac:dyDescent="0.2">
      <c r="A27" s="1288"/>
      <c r="B27" s="1288"/>
      <c r="C27" s="1289"/>
      <c r="D27" s="1313"/>
      <c r="E27" s="1314"/>
      <c r="F27" s="1314"/>
      <c r="G27" s="1315"/>
      <c r="H27" s="1313"/>
      <c r="I27" s="1314"/>
      <c r="J27" s="1314"/>
      <c r="K27" s="1315"/>
      <c r="L27" s="1562" t="str">
        <f>IF($J$25/$I$25-1&lt;0,"2017","2010")</f>
        <v>2010</v>
      </c>
      <c r="M27" s="1563"/>
      <c r="N27" s="1290"/>
      <c r="O27" s="1285"/>
    </row>
    <row r="28" spans="1:15" ht="7.5" customHeight="1" x14ac:dyDescent="0.2">
      <c r="A28" s="1288"/>
      <c r="B28" s="1288"/>
      <c r="C28" s="1289"/>
      <c r="D28" s="1289"/>
      <c r="E28" s="1289"/>
      <c r="F28" s="1289"/>
      <c r="G28" s="1289"/>
      <c r="H28" s="1289"/>
      <c r="I28" s="1289"/>
      <c r="J28" s="1289"/>
      <c r="K28" s="1289"/>
      <c r="L28" s="1289"/>
      <c r="M28" s="1289"/>
      <c r="N28" s="1290"/>
      <c r="O28" s="1285"/>
    </row>
    <row r="29" spans="1:15" ht="18.75" customHeight="1" x14ac:dyDescent="0.2">
      <c r="A29" s="1285"/>
      <c r="B29" s="1285"/>
      <c r="C29" s="1578" t="str">
        <f>IF(E31="TCO Rem.", "N.º de trabalhadores", "Euros")</f>
        <v>Euros</v>
      </c>
      <c r="D29" s="1579"/>
      <c r="E29" s="1316">
        <v>2010</v>
      </c>
      <c r="F29" s="1316">
        <v>2011</v>
      </c>
      <c r="G29" s="1316">
        <v>2012</v>
      </c>
      <c r="H29" s="1316">
        <v>2013</v>
      </c>
      <c r="I29" s="1316">
        <v>2014</v>
      </c>
      <c r="J29" s="1316">
        <v>2015</v>
      </c>
      <c r="K29" s="1316">
        <v>2016</v>
      </c>
      <c r="L29" s="1316">
        <v>2017</v>
      </c>
      <c r="M29" s="1317" t="s">
        <v>517</v>
      </c>
      <c r="N29" s="1274"/>
      <c r="O29" s="1285"/>
    </row>
    <row r="30" spans="1:15" ht="12" hidden="1" x14ac:dyDescent="0.2">
      <c r="A30" s="1285"/>
      <c r="B30" s="1285"/>
      <c r="C30" s="1285"/>
      <c r="D30" s="1729" t="s">
        <v>518</v>
      </c>
      <c r="E30" s="1729" t="s">
        <v>604</v>
      </c>
      <c r="F30" s="1318"/>
      <c r="G30" s="1318"/>
      <c r="H30" s="1318"/>
      <c r="I30" s="1318"/>
      <c r="J30" s="1318"/>
      <c r="K30" s="1318"/>
      <c r="L30" s="1318"/>
      <c r="M30" s="1285"/>
      <c r="N30" s="1274"/>
      <c r="O30" s="1285"/>
    </row>
    <row r="31" spans="1:15" ht="12" hidden="1" x14ac:dyDescent="0.2">
      <c r="A31" s="1285"/>
      <c r="B31" s="1285"/>
      <c r="C31" s="1285"/>
      <c r="D31" s="1729" t="s">
        <v>520</v>
      </c>
      <c r="E31" s="1729" t="s">
        <v>559</v>
      </c>
      <c r="F31" s="1318"/>
      <c r="G31" s="1318"/>
      <c r="H31" s="1318"/>
      <c r="I31" s="1318"/>
      <c r="J31" s="1318"/>
      <c r="K31" s="1318"/>
      <c r="L31" s="1318"/>
      <c r="M31" s="1285"/>
      <c r="N31" s="1274"/>
      <c r="O31" s="1285"/>
    </row>
    <row r="32" spans="1:15" ht="11.25" hidden="1" customHeight="1" x14ac:dyDescent="0.2">
      <c r="A32" s="1285"/>
      <c r="B32" s="1285"/>
      <c r="C32" s="1285"/>
      <c r="D32" s="1285"/>
      <c r="E32" s="1318"/>
      <c r="F32" s="1318"/>
      <c r="G32" s="1318"/>
      <c r="H32" s="1318"/>
      <c r="I32" s="1318"/>
      <c r="J32" s="1318"/>
      <c r="K32" s="1318"/>
      <c r="L32" s="1318"/>
      <c r="M32" s="1285"/>
      <c r="N32" s="1274"/>
      <c r="O32" s="1285"/>
    </row>
    <row r="33" spans="1:15" ht="12.75" hidden="1" x14ac:dyDescent="0.2">
      <c r="A33" s="1285"/>
      <c r="B33" s="1285"/>
      <c r="C33" s="1285"/>
      <c r="D33" s="1729" t="s">
        <v>522</v>
      </c>
      <c r="E33" s="1730" t="s">
        <v>523</v>
      </c>
      <c r="F33" s="1730"/>
      <c r="G33" s="1730"/>
      <c r="H33" s="1730"/>
      <c r="I33" s="1730"/>
      <c r="J33" s="1730"/>
      <c r="K33" s="1730"/>
      <c r="L33" s="1730"/>
      <c r="M33" s="1136"/>
      <c r="N33" s="1274"/>
      <c r="O33" s="1285"/>
    </row>
    <row r="34" spans="1:15" ht="12.75" hidden="1" x14ac:dyDescent="0.2">
      <c r="A34" s="1285"/>
      <c r="B34" s="1285"/>
      <c r="C34" s="1285"/>
      <c r="D34" s="1729" t="s">
        <v>524</v>
      </c>
      <c r="E34" s="1730">
        <v>2010</v>
      </c>
      <c r="F34" s="1730">
        <v>2011</v>
      </c>
      <c r="G34" s="1730">
        <v>2012</v>
      </c>
      <c r="H34" s="1730">
        <v>2013</v>
      </c>
      <c r="I34" s="1730">
        <v>2014</v>
      </c>
      <c r="J34" s="1730">
        <v>2015</v>
      </c>
      <c r="K34" s="1730">
        <v>2016</v>
      </c>
      <c r="L34" s="1730">
        <v>2017</v>
      </c>
      <c r="M34" s="1136"/>
      <c r="N34" s="1274"/>
      <c r="O34" s="1285"/>
    </row>
    <row r="35" spans="1:15" s="1320" customFormat="1" ht="12.75" x14ac:dyDescent="0.2">
      <c r="A35" s="1319"/>
      <c r="B35" s="1319"/>
      <c r="C35" s="1319"/>
      <c r="D35" s="1731" t="s">
        <v>525</v>
      </c>
      <c r="E35" s="1732">
        <v>900.03881579759502</v>
      </c>
      <c r="F35" s="1732">
        <v>906.10728754671709</v>
      </c>
      <c r="G35" s="1732">
        <v>915.01247006081212</v>
      </c>
      <c r="H35" s="1732">
        <v>912.18298170177309</v>
      </c>
      <c r="I35" s="1732">
        <v>909.49144915721399</v>
      </c>
      <c r="J35" s="1732">
        <v>913.92544791377406</v>
      </c>
      <c r="K35" s="1732">
        <v>924.9392153090821</v>
      </c>
      <c r="L35" s="1732">
        <v>943.00107511786211</v>
      </c>
      <c r="M35" s="1136"/>
      <c r="N35" s="1274"/>
      <c r="O35" s="1319"/>
    </row>
    <row r="36" spans="1:15" s="1320" customFormat="1" ht="12.75" x14ac:dyDescent="0.2">
      <c r="A36" s="1319"/>
      <c r="B36" s="1319"/>
      <c r="C36" s="1319"/>
      <c r="D36" s="1730" t="s">
        <v>866</v>
      </c>
      <c r="E36" s="1733">
        <v>749.84</v>
      </c>
      <c r="F36" s="1733">
        <v>751.99</v>
      </c>
      <c r="G36" s="1733">
        <v>763.25</v>
      </c>
      <c r="H36" s="1733">
        <v>768.29</v>
      </c>
      <c r="I36" s="1733">
        <v>766.65</v>
      </c>
      <c r="J36" s="1733">
        <v>771.56</v>
      </c>
      <c r="K36" s="1733">
        <v>774.75</v>
      </c>
      <c r="L36" s="1733">
        <v>798.43</v>
      </c>
      <c r="M36" s="1136"/>
      <c r="N36" s="1274"/>
      <c r="O36" s="1319"/>
    </row>
    <row r="37" spans="1:15" ht="12.75" x14ac:dyDescent="0.2">
      <c r="A37" s="1285"/>
      <c r="B37" s="1285"/>
      <c r="C37" s="1285"/>
      <c r="D37" s="1730" t="s">
        <v>841</v>
      </c>
      <c r="E37" s="1733">
        <v>787.57310344827613</v>
      </c>
      <c r="F37" s="1733">
        <v>783.28004713804705</v>
      </c>
      <c r="G37" s="1733">
        <v>788.73940438871512</v>
      </c>
      <c r="H37" s="1733">
        <v>798.56116438356207</v>
      </c>
      <c r="I37" s="1733">
        <v>797.04427707199</v>
      </c>
      <c r="J37" s="1733">
        <v>785.54530921820299</v>
      </c>
      <c r="K37" s="1733">
        <v>789.01385722510111</v>
      </c>
      <c r="L37" s="1733">
        <v>814.17424688561709</v>
      </c>
      <c r="M37" s="1136"/>
      <c r="N37" s="1274"/>
      <c r="O37" s="1285"/>
    </row>
    <row r="38" spans="1:15" ht="12.75" x14ac:dyDescent="0.2">
      <c r="A38" s="1285"/>
      <c r="B38" s="1285"/>
      <c r="C38" s="1285"/>
      <c r="D38" s="1730" t="s">
        <v>842</v>
      </c>
      <c r="E38" s="1733">
        <v>623.45015686274508</v>
      </c>
      <c r="F38" s="1733">
        <v>636.62610284167806</v>
      </c>
      <c r="G38" s="1733">
        <v>641.26138810198302</v>
      </c>
      <c r="H38" s="1733">
        <v>657.18347708894908</v>
      </c>
      <c r="I38" s="1733">
        <v>667.90865710560593</v>
      </c>
      <c r="J38" s="1733">
        <v>676.99627994955904</v>
      </c>
      <c r="K38" s="1733">
        <v>705.19176315789514</v>
      </c>
      <c r="L38" s="1733">
        <v>710.33170639899606</v>
      </c>
      <c r="M38" s="1136"/>
      <c r="N38" s="1274"/>
      <c r="O38" s="1285"/>
    </row>
    <row r="39" spans="1:15" ht="12.75" x14ac:dyDescent="0.2">
      <c r="A39" s="1285"/>
      <c r="B39" s="1285"/>
      <c r="C39" s="1285"/>
      <c r="D39" s="1730" t="s">
        <v>843</v>
      </c>
      <c r="E39" s="1733">
        <v>762.16561752988002</v>
      </c>
      <c r="F39" s="1733">
        <v>721.76917602996298</v>
      </c>
      <c r="G39" s="1733">
        <v>738.70451327433602</v>
      </c>
      <c r="H39" s="1733">
        <v>794.81933035714303</v>
      </c>
      <c r="I39" s="1733">
        <v>777.473102040816</v>
      </c>
      <c r="J39" s="1733">
        <v>781.74138339920898</v>
      </c>
      <c r="K39" s="1733">
        <v>766.37355731225307</v>
      </c>
      <c r="L39" s="1733">
        <v>759.88670103092807</v>
      </c>
      <c r="M39" s="1136"/>
      <c r="N39" s="1274"/>
      <c r="O39" s="1285"/>
    </row>
    <row r="40" spans="1:15" ht="12.75" x14ac:dyDescent="0.2">
      <c r="A40" s="1285"/>
      <c r="B40" s="1285"/>
      <c r="C40" s="1285"/>
      <c r="D40" s="1730" t="s">
        <v>844</v>
      </c>
      <c r="E40" s="1733">
        <v>611.87347619047603</v>
      </c>
      <c r="F40" s="1733">
        <v>618.65046728972004</v>
      </c>
      <c r="G40" s="1733">
        <v>631.75848484848507</v>
      </c>
      <c r="H40" s="1733">
        <v>612.38675438596499</v>
      </c>
      <c r="I40" s="1733">
        <v>622.77355102040804</v>
      </c>
      <c r="J40" s="1733">
        <v>645.67659090909103</v>
      </c>
      <c r="K40" s="1733">
        <v>646.59350230414702</v>
      </c>
      <c r="L40" s="1733">
        <v>658.27848314606706</v>
      </c>
      <c r="M40" s="1136"/>
      <c r="N40" s="1274"/>
      <c r="O40" s="1285"/>
    </row>
    <row r="41" spans="1:15" ht="12.75" x14ac:dyDescent="0.2">
      <c r="A41" s="1285"/>
      <c r="B41" s="1285"/>
      <c r="C41" s="1285"/>
      <c r="D41" s="1730" t="s">
        <v>845</v>
      </c>
      <c r="E41" s="1733">
        <v>784.65103223898313</v>
      </c>
      <c r="F41" s="1733">
        <v>796.71717767898213</v>
      </c>
      <c r="G41" s="1733">
        <v>810.68454292267404</v>
      </c>
      <c r="H41" s="1733">
        <v>821.18533797554301</v>
      </c>
      <c r="I41" s="1733">
        <v>813.80370892018811</v>
      </c>
      <c r="J41" s="1733">
        <v>824.04817700817705</v>
      </c>
      <c r="K41" s="1733">
        <v>820.48290076335911</v>
      </c>
      <c r="L41" s="1733">
        <v>850.40204891142309</v>
      </c>
      <c r="M41" s="1136"/>
      <c r="N41" s="1274"/>
      <c r="O41" s="1285"/>
    </row>
    <row r="42" spans="1:15" ht="12.75" x14ac:dyDescent="0.2">
      <c r="A42" s="1285"/>
      <c r="B42" s="1285"/>
      <c r="C42" s="1285"/>
      <c r="D42" s="1730" t="s">
        <v>846</v>
      </c>
      <c r="E42" s="1733">
        <v>947.24377945753702</v>
      </c>
      <c r="F42" s="1733">
        <v>916.27674391657001</v>
      </c>
      <c r="G42" s="1733">
        <v>961.76987332053704</v>
      </c>
      <c r="H42" s="1733">
        <v>980.35539605801409</v>
      </c>
      <c r="I42" s="1733">
        <v>1001.2016907844602</v>
      </c>
      <c r="J42" s="1733">
        <v>1013.32427767355</v>
      </c>
      <c r="K42" s="1733">
        <v>1041.8409145880601</v>
      </c>
      <c r="L42" s="1733">
        <v>1115.8697868784</v>
      </c>
      <c r="M42" s="1136"/>
      <c r="N42" s="1274"/>
      <c r="O42" s="1285"/>
    </row>
    <row r="43" spans="1:15" ht="12.75" x14ac:dyDescent="0.2">
      <c r="A43" s="1285"/>
      <c r="B43" s="1285"/>
      <c r="C43" s="1285"/>
      <c r="D43" s="1730" t="s">
        <v>847</v>
      </c>
      <c r="E43" s="1733">
        <v>670.93578212290504</v>
      </c>
      <c r="F43" s="1733">
        <v>674.22017191977102</v>
      </c>
      <c r="G43" s="1733">
        <v>673.64108024691404</v>
      </c>
      <c r="H43" s="1733">
        <v>716.31235668789805</v>
      </c>
      <c r="I43" s="1733">
        <v>761.93326704545507</v>
      </c>
      <c r="J43" s="1733">
        <v>730.06159029649609</v>
      </c>
      <c r="K43" s="1733">
        <v>720.78513784461211</v>
      </c>
      <c r="L43" s="1733">
        <v>742.92241935483901</v>
      </c>
      <c r="M43" s="1136"/>
      <c r="N43" s="1274"/>
      <c r="O43" s="1285"/>
    </row>
    <row r="44" spans="1:15" ht="12.75" x14ac:dyDescent="0.2">
      <c r="A44" s="1285"/>
      <c r="B44" s="1285"/>
      <c r="C44" s="1285"/>
      <c r="D44" s="1730" t="s">
        <v>848</v>
      </c>
      <c r="E44" s="1733">
        <v>749.5314623655911</v>
      </c>
      <c r="F44" s="1733">
        <v>772.39516161616211</v>
      </c>
      <c r="G44" s="1733">
        <v>720.02253580454908</v>
      </c>
      <c r="H44" s="1733">
        <v>708.558944765045</v>
      </c>
      <c r="I44" s="1733">
        <v>699.28280259951305</v>
      </c>
      <c r="J44" s="1733">
        <v>711.29424905660403</v>
      </c>
      <c r="K44" s="1733">
        <v>723.79163974151902</v>
      </c>
      <c r="L44" s="1733">
        <v>744.80657471264408</v>
      </c>
      <c r="M44" s="1136"/>
      <c r="N44" s="1274"/>
      <c r="O44" s="1285"/>
    </row>
    <row r="45" spans="1:15" ht="12.75" x14ac:dyDescent="0.2">
      <c r="A45" s="1285"/>
      <c r="B45" s="1285"/>
      <c r="C45" s="1285"/>
      <c r="D45" s="1730" t="s">
        <v>849</v>
      </c>
      <c r="E45" s="1733">
        <v>662.06883939038698</v>
      </c>
      <c r="F45" s="1733">
        <v>664.51926489226912</v>
      </c>
      <c r="G45" s="1733">
        <v>677.37864792503296</v>
      </c>
      <c r="H45" s="1733">
        <v>672.84094027954302</v>
      </c>
      <c r="I45" s="1733">
        <v>664.20522842639605</v>
      </c>
      <c r="J45" s="1733">
        <v>667.85311688311708</v>
      </c>
      <c r="K45" s="1733">
        <v>665.38576612903205</v>
      </c>
      <c r="L45" s="1733">
        <v>686.580718789407</v>
      </c>
      <c r="M45" s="1136"/>
      <c r="N45" s="1274"/>
      <c r="O45" s="1285"/>
    </row>
    <row r="46" spans="1:15" ht="12.75" x14ac:dyDescent="0.2">
      <c r="A46" s="1285"/>
      <c r="B46" s="1285"/>
      <c r="C46" s="1285"/>
      <c r="D46" s="1730" t="s">
        <v>850</v>
      </c>
      <c r="E46" s="1733">
        <v>761.60668032786907</v>
      </c>
      <c r="F46" s="1733">
        <v>713.90320686070709</v>
      </c>
      <c r="G46" s="1733">
        <v>721.28397099832705</v>
      </c>
      <c r="H46" s="1733">
        <v>734.97318940702405</v>
      </c>
      <c r="I46" s="1733">
        <v>744.17545003103714</v>
      </c>
      <c r="J46" s="1733">
        <v>741.86625073227913</v>
      </c>
      <c r="K46" s="1733">
        <v>730.15485302939408</v>
      </c>
      <c r="L46" s="1733">
        <v>752.38010185740006</v>
      </c>
      <c r="M46" s="1136"/>
      <c r="N46" s="1274"/>
      <c r="O46" s="1285"/>
    </row>
    <row r="47" spans="1:15" ht="12.75" x14ac:dyDescent="0.2">
      <c r="A47" s="1285"/>
      <c r="B47" s="1285"/>
      <c r="C47" s="1285"/>
      <c r="D47" s="1730" t="s">
        <v>807</v>
      </c>
      <c r="E47" s="1733">
        <v>686.738515151515</v>
      </c>
      <c r="F47" s="1733">
        <v>696.010933470861</v>
      </c>
      <c r="G47" s="1733">
        <v>698.73139246904202</v>
      </c>
      <c r="H47" s="1733">
        <v>688.52087925251601</v>
      </c>
      <c r="I47" s="1733">
        <v>686.73534304932707</v>
      </c>
      <c r="J47" s="1733">
        <v>689.421112440191</v>
      </c>
      <c r="K47" s="1733">
        <v>700.51351724137908</v>
      </c>
      <c r="L47" s="1733">
        <v>723.54420072589608</v>
      </c>
      <c r="M47" s="1136"/>
      <c r="N47" s="1274"/>
      <c r="O47" s="1285"/>
    </row>
    <row r="48" spans="1:15" ht="12.75" x14ac:dyDescent="0.2">
      <c r="A48" s="1285"/>
      <c r="B48" s="1285"/>
      <c r="C48" s="1285"/>
      <c r="D48" s="1730" t="s">
        <v>851</v>
      </c>
      <c r="E48" s="1733">
        <v>596.28496318114901</v>
      </c>
      <c r="F48" s="1733">
        <v>605.82279411764705</v>
      </c>
      <c r="G48" s="1733">
        <v>633.36686274509805</v>
      </c>
      <c r="H48" s="1733">
        <v>623.21272459499312</v>
      </c>
      <c r="I48" s="1733">
        <v>627.27278688524598</v>
      </c>
      <c r="J48" s="1733">
        <v>630.60650200267003</v>
      </c>
      <c r="K48" s="1733">
        <v>645.63759493670909</v>
      </c>
      <c r="L48" s="1733">
        <v>672.14701234567906</v>
      </c>
      <c r="M48" s="1136"/>
      <c r="N48" s="1274"/>
      <c r="O48" s="1285"/>
    </row>
    <row r="49" spans="1:15" ht="12.75" x14ac:dyDescent="0.2">
      <c r="A49" s="1285"/>
      <c r="B49" s="1285"/>
      <c r="C49" s="1285"/>
      <c r="D49" s="1730" t="s">
        <v>852</v>
      </c>
      <c r="E49" s="1733">
        <v>663.25229206349206</v>
      </c>
      <c r="F49" s="1733">
        <v>660.76205958549201</v>
      </c>
      <c r="G49" s="1733">
        <v>664.58009859154902</v>
      </c>
      <c r="H49" s="1733">
        <v>666.49493170381004</v>
      </c>
      <c r="I49" s="1733">
        <v>665.46908724832201</v>
      </c>
      <c r="J49" s="1733">
        <v>689.00034708578903</v>
      </c>
      <c r="K49" s="1733">
        <v>695.05393524283897</v>
      </c>
      <c r="L49" s="1733">
        <v>704.33928104575205</v>
      </c>
      <c r="M49" s="1136"/>
      <c r="N49" s="1274"/>
      <c r="O49" s="1285"/>
    </row>
    <row r="50" spans="1:15" ht="12.75" x14ac:dyDescent="0.2">
      <c r="A50" s="1285"/>
      <c r="B50" s="1285"/>
      <c r="C50" s="1285"/>
      <c r="D50" s="1730" t="s">
        <v>853</v>
      </c>
      <c r="E50" s="1733">
        <v>695.93634517766509</v>
      </c>
      <c r="F50" s="1733">
        <v>695.38975845410607</v>
      </c>
      <c r="G50" s="1733">
        <v>716.05581395348804</v>
      </c>
      <c r="H50" s="1733">
        <v>726.91506172839513</v>
      </c>
      <c r="I50" s="1733">
        <v>718.85008445945903</v>
      </c>
      <c r="J50" s="1733">
        <v>728.92263934426194</v>
      </c>
      <c r="K50" s="1733">
        <v>718.83669303797512</v>
      </c>
      <c r="L50" s="1733">
        <v>741.68951255539105</v>
      </c>
      <c r="M50" s="1136"/>
      <c r="N50" s="1274"/>
      <c r="O50" s="1285"/>
    </row>
    <row r="51" spans="1:15" ht="12.75" x14ac:dyDescent="0.2">
      <c r="A51" s="1285"/>
      <c r="B51" s="1285"/>
      <c r="C51" s="1285"/>
      <c r="D51"/>
      <c r="E51"/>
      <c r="F51"/>
      <c r="G51"/>
      <c r="H51"/>
      <c r="I51"/>
      <c r="J51"/>
      <c r="K51"/>
      <c r="L51"/>
      <c r="M51" s="1136"/>
      <c r="N51" s="1274"/>
      <c r="O51" s="1285"/>
    </row>
    <row r="52" spans="1:15" ht="12.75" x14ac:dyDescent="0.2">
      <c r="A52" s="1285"/>
      <c r="B52" s="1285"/>
      <c r="C52" s="1285"/>
      <c r="D52"/>
      <c r="E52"/>
      <c r="F52"/>
      <c r="G52"/>
      <c r="H52"/>
      <c r="I52"/>
      <c r="J52"/>
      <c r="K52"/>
      <c r="L52"/>
      <c r="M52" s="1136"/>
      <c r="N52" s="1274"/>
      <c r="O52" s="1285"/>
    </row>
    <row r="53" spans="1:15" ht="12.75" x14ac:dyDescent="0.2">
      <c r="A53" s="1285"/>
      <c r="B53" s="1285"/>
      <c r="C53" s="1285"/>
      <c r="D53"/>
      <c r="E53"/>
      <c r="F53"/>
      <c r="G53"/>
      <c r="H53"/>
      <c r="I53"/>
      <c r="J53"/>
      <c r="K53"/>
      <c r="L53"/>
      <c r="M53" s="1136"/>
      <c r="N53" s="1274"/>
      <c r="O53" s="1285"/>
    </row>
    <row r="54" spans="1:15" ht="12.75" x14ac:dyDescent="0.2">
      <c r="A54" s="1285"/>
      <c r="B54" s="1285"/>
      <c r="C54" s="1285"/>
      <c r="D54"/>
      <c r="E54"/>
      <c r="F54"/>
      <c r="G54"/>
      <c r="H54"/>
      <c r="I54"/>
      <c r="J54"/>
      <c r="K54"/>
      <c r="L54"/>
      <c r="M54" s="1136"/>
      <c r="N54" s="1274"/>
      <c r="O54" s="1285"/>
    </row>
    <row r="55" spans="1:15" ht="12.75" x14ac:dyDescent="0.2">
      <c r="A55" s="1285"/>
      <c r="B55" s="1285"/>
      <c r="C55" s="1285"/>
      <c r="D55"/>
      <c r="E55"/>
      <c r="F55"/>
      <c r="G55"/>
      <c r="H55"/>
      <c r="I55"/>
      <c r="J55"/>
      <c r="K55"/>
      <c r="L55"/>
      <c r="M55" s="1136"/>
      <c r="N55" s="1274"/>
      <c r="O55" s="1285"/>
    </row>
    <row r="56" spans="1:15" ht="12.75" x14ac:dyDescent="0.2">
      <c r="A56" s="1285"/>
      <c r="B56" s="1285"/>
      <c r="C56" s="1285"/>
      <c r="D56"/>
      <c r="E56"/>
      <c r="F56"/>
      <c r="G56"/>
      <c r="H56"/>
      <c r="I56"/>
      <c r="J56"/>
      <c r="K56"/>
      <c r="L56"/>
      <c r="M56" s="1136"/>
      <c r="N56" s="1274"/>
      <c r="O56" s="1285"/>
    </row>
    <row r="57" spans="1:15" ht="12.75" x14ac:dyDescent="0.2">
      <c r="A57" s="1285"/>
      <c r="B57" s="1285"/>
      <c r="C57" s="1285"/>
      <c r="D57"/>
      <c r="E57"/>
      <c r="F57"/>
      <c r="G57"/>
      <c r="H57"/>
      <c r="I57"/>
      <c r="J57"/>
      <c r="K57"/>
      <c r="L57"/>
      <c r="M57" s="1136"/>
      <c r="N57" s="1274"/>
      <c r="O57" s="1285"/>
    </row>
    <row r="58" spans="1:15" ht="12.75" x14ac:dyDescent="0.2">
      <c r="A58" s="1285"/>
      <c r="B58" s="1285"/>
      <c r="C58" s="1285"/>
      <c r="D58"/>
      <c r="E58"/>
      <c r="F58"/>
      <c r="G58"/>
      <c r="H58"/>
      <c r="I58"/>
      <c r="J58"/>
      <c r="K58"/>
      <c r="L58"/>
      <c r="M58" s="1136"/>
      <c r="N58" s="1274"/>
      <c r="O58" s="1285"/>
    </row>
    <row r="59" spans="1:15" ht="12.75" x14ac:dyDescent="0.2">
      <c r="A59" s="1285"/>
      <c r="B59" s="1285"/>
      <c r="C59" s="1285"/>
      <c r="D59"/>
      <c r="E59"/>
      <c r="F59"/>
      <c r="G59"/>
      <c r="H59"/>
      <c r="I59"/>
      <c r="J59"/>
      <c r="K59"/>
      <c r="L59"/>
      <c r="M59" s="1136"/>
      <c r="N59" s="1274"/>
      <c r="O59" s="1285"/>
    </row>
    <row r="60" spans="1:15" ht="12.75" x14ac:dyDescent="0.2">
      <c r="A60" s="1285"/>
      <c r="B60" s="1285"/>
      <c r="C60" s="1285"/>
      <c r="D60"/>
      <c r="E60"/>
      <c r="F60"/>
      <c r="G60"/>
      <c r="H60"/>
      <c r="I60"/>
      <c r="J60"/>
      <c r="K60"/>
      <c r="L60"/>
      <c r="M60" s="1136"/>
      <c r="N60" s="1274"/>
      <c r="O60" s="1285"/>
    </row>
    <row r="61" spans="1:15" s="1272" customFormat="1" ht="12.75" x14ac:dyDescent="0.2">
      <c r="A61" s="1268"/>
      <c r="B61" s="1268"/>
      <c r="C61" s="1321" t="s">
        <v>543</v>
      </c>
      <c r="D61" s="91"/>
      <c r="E61" s="91"/>
      <c r="F61" s="91"/>
      <c r="G61" s="91"/>
      <c r="H61" s="91"/>
      <c r="I61" s="91"/>
      <c r="J61" s="91"/>
      <c r="K61" s="91"/>
      <c r="L61" s="91"/>
      <c r="M61" s="1136"/>
      <c r="N61" s="1274"/>
      <c r="O61" s="1268"/>
    </row>
    <row r="62" spans="1:15" s="1326" customFormat="1" ht="8.25" customHeight="1" x14ac:dyDescent="0.2">
      <c r="A62" s="1322"/>
      <c r="B62" s="1323"/>
      <c r="C62" s="1324" t="s">
        <v>544</v>
      </c>
      <c r="D62" s="91"/>
      <c r="E62" s="91"/>
      <c r="F62" s="91"/>
      <c r="G62" s="91"/>
      <c r="H62" s="91"/>
      <c r="I62" s="91"/>
      <c r="J62" s="91"/>
      <c r="K62" s="91"/>
      <c r="L62" s="91"/>
      <c r="M62" s="1136"/>
      <c r="N62" s="1274"/>
      <c r="O62" s="1325"/>
    </row>
    <row r="63" spans="1:15" s="1272" customFormat="1" ht="12.75" x14ac:dyDescent="0.2">
      <c r="A63" s="1268"/>
      <c r="B63" s="1268"/>
      <c r="D63" s="91"/>
      <c r="E63" s="91"/>
      <c r="F63" s="91"/>
      <c r="G63" s="91"/>
      <c r="H63" s="91"/>
      <c r="I63" s="91"/>
      <c r="J63" s="91"/>
      <c r="K63" s="1574">
        <v>43678</v>
      </c>
      <c r="L63" s="1574"/>
      <c r="M63" s="1574"/>
      <c r="N63" s="1327">
        <v>13</v>
      </c>
      <c r="O63" s="1268"/>
    </row>
    <row r="64" spans="1:15" ht="12.75" x14ac:dyDescent="0.2">
      <c r="D64" s="91"/>
      <c r="E64" s="91"/>
      <c r="F64" s="91"/>
      <c r="G64" s="91"/>
      <c r="H64" s="91"/>
      <c r="I64" s="91"/>
      <c r="J64" s="91"/>
      <c r="K64" s="91"/>
      <c r="L64" s="91"/>
      <c r="M64" s="1136"/>
    </row>
    <row r="65" spans="4:13" ht="12.75" x14ac:dyDescent="0.2">
      <c r="D65" s="91"/>
      <c r="E65" s="91"/>
      <c r="F65" s="91"/>
      <c r="G65" s="91"/>
      <c r="H65" s="91"/>
      <c r="I65" s="91"/>
      <c r="J65" s="91"/>
      <c r="K65" s="91"/>
      <c r="L65" s="91"/>
      <c r="M65" s="1136"/>
    </row>
    <row r="66" spans="4:13" ht="12.75" x14ac:dyDescent="0.2">
      <c r="D66" s="91"/>
      <c r="E66" s="91"/>
      <c r="F66" s="91"/>
      <c r="G66" s="91"/>
      <c r="H66" s="91"/>
      <c r="I66" s="91"/>
      <c r="J66" s="91"/>
      <c r="K66" s="91"/>
      <c r="L66" s="91"/>
      <c r="M66" s="1136"/>
    </row>
    <row r="67" spans="4:13" ht="12.75" x14ac:dyDescent="0.2">
      <c r="D67" s="91"/>
      <c r="E67" s="91"/>
      <c r="F67" s="91"/>
      <c r="G67" s="91"/>
      <c r="H67" s="91"/>
      <c r="I67" s="91"/>
      <c r="J67" s="91"/>
      <c r="K67" s="91"/>
      <c r="L67" s="91"/>
      <c r="M67" s="1136"/>
    </row>
    <row r="68" spans="4:13" ht="12.75" x14ac:dyDescent="0.2">
      <c r="D68" s="91"/>
      <c r="E68" s="91"/>
      <c r="F68" s="91"/>
      <c r="G68" s="91"/>
      <c r="H68" s="91"/>
      <c r="I68" s="91"/>
      <c r="J68" s="91"/>
      <c r="K68" s="91"/>
      <c r="L68" s="91"/>
      <c r="M68" s="1136"/>
    </row>
    <row r="69" spans="4:13" ht="12.75" x14ac:dyDescent="0.2">
      <c r="D69" s="91"/>
      <c r="E69" s="91"/>
      <c r="F69" s="91"/>
      <c r="G69" s="91"/>
      <c r="H69" s="91"/>
      <c r="I69" s="91"/>
      <c r="J69" s="91"/>
      <c r="K69" s="91"/>
      <c r="L69" s="91"/>
      <c r="M69" s="1136"/>
    </row>
    <row r="70" spans="4:13" ht="12.75" x14ac:dyDescent="0.2">
      <c r="D70" s="91"/>
      <c r="E70" s="91"/>
      <c r="F70" s="91"/>
      <c r="G70" s="91"/>
      <c r="H70" s="91"/>
      <c r="I70" s="91"/>
      <c r="J70" s="91"/>
      <c r="K70" s="91"/>
      <c r="L70" s="91"/>
      <c r="M70" s="1136"/>
    </row>
    <row r="71" spans="4:13" ht="12.75" x14ac:dyDescent="0.2">
      <c r="D71" s="91"/>
      <c r="E71" s="91"/>
      <c r="F71" s="91"/>
      <c r="G71" s="91"/>
      <c r="H71" s="91"/>
      <c r="I71" s="91"/>
      <c r="J71" s="91"/>
      <c r="K71" s="91"/>
      <c r="L71" s="91"/>
      <c r="M71" s="1136"/>
    </row>
    <row r="72" spans="4:13" ht="12.75" x14ac:dyDescent="0.2">
      <c r="D72" s="91"/>
      <c r="E72" s="91"/>
      <c r="F72" s="91"/>
      <c r="G72" s="91"/>
      <c r="H72" s="91"/>
      <c r="I72" s="91"/>
      <c r="J72" s="91"/>
      <c r="K72" s="91"/>
      <c r="L72" s="91"/>
      <c r="M72" s="1136"/>
    </row>
    <row r="73" spans="4:13" ht="12.75" x14ac:dyDescent="0.2">
      <c r="D73" s="91"/>
      <c r="E73" s="91"/>
      <c r="F73" s="91"/>
      <c r="G73" s="91"/>
      <c r="H73" s="91"/>
      <c r="I73" s="91"/>
      <c r="J73" s="91"/>
      <c r="K73" s="91"/>
      <c r="L73" s="91"/>
      <c r="M73" s="1136"/>
    </row>
    <row r="74" spans="4:13" ht="12.75" x14ac:dyDescent="0.2">
      <c r="D74" s="91"/>
      <c r="E74" s="91"/>
      <c r="F74" s="91"/>
      <c r="G74" s="91"/>
      <c r="H74" s="91"/>
      <c r="I74" s="91"/>
      <c r="J74" s="91"/>
      <c r="K74" s="91"/>
      <c r="L74" s="91"/>
      <c r="M74" s="1136"/>
    </row>
    <row r="75" spans="4:13" ht="12.75" x14ac:dyDescent="0.2">
      <c r="D75" s="91"/>
      <c r="E75" s="91"/>
      <c r="F75" s="91"/>
      <c r="G75" s="91"/>
      <c r="H75" s="91"/>
      <c r="I75" s="91"/>
      <c r="J75" s="91"/>
      <c r="K75" s="91"/>
      <c r="L75" s="91"/>
      <c r="M75" s="1136"/>
    </row>
    <row r="76" spans="4:13" ht="12.75" x14ac:dyDescent="0.2">
      <c r="D76" s="91"/>
      <c r="E76" s="91"/>
      <c r="F76" s="91"/>
      <c r="G76" s="91"/>
      <c r="H76" s="91"/>
      <c r="I76" s="91"/>
      <c r="J76" s="91"/>
      <c r="K76" s="91"/>
      <c r="L76" s="91"/>
      <c r="M76" s="1136"/>
    </row>
    <row r="77" spans="4:13" ht="12.75" x14ac:dyDescent="0.2">
      <c r="D77" s="91"/>
      <c r="E77" s="91"/>
      <c r="F77" s="91"/>
      <c r="G77" s="91"/>
      <c r="H77" s="91"/>
      <c r="I77" s="91"/>
      <c r="J77" s="91"/>
      <c r="K77" s="91"/>
      <c r="L77" s="91"/>
      <c r="M77" s="1136"/>
    </row>
    <row r="78" spans="4:13" ht="12.75" x14ac:dyDescent="0.2">
      <c r="D78" s="91"/>
      <c r="E78" s="91"/>
      <c r="F78" s="91"/>
      <c r="G78" s="91"/>
      <c r="H78" s="91"/>
      <c r="I78" s="91"/>
      <c r="J78" s="91"/>
      <c r="K78" s="91"/>
      <c r="L78" s="91"/>
      <c r="M78" s="1136"/>
    </row>
    <row r="79" spans="4:13" ht="12.75" x14ac:dyDescent="0.2">
      <c r="D79" s="91"/>
      <c r="E79" s="91"/>
      <c r="F79" s="91"/>
      <c r="G79" s="91"/>
      <c r="H79" s="91"/>
      <c r="I79" s="91"/>
      <c r="J79" s="91"/>
      <c r="K79" s="91"/>
      <c r="L79" s="91"/>
      <c r="M79" s="1136"/>
    </row>
    <row r="80" spans="4:13" ht="12.75" x14ac:dyDescent="0.2">
      <c r="D80" s="91"/>
      <c r="E80" s="91"/>
      <c r="F80" s="91"/>
      <c r="G80" s="91"/>
      <c r="H80" s="91"/>
      <c r="I80" s="91"/>
      <c r="J80" s="91"/>
      <c r="K80" s="91"/>
      <c r="L80" s="91"/>
      <c r="M80" s="1136"/>
    </row>
    <row r="81" spans="4:13" ht="12.75" x14ac:dyDescent="0.2">
      <c r="D81" s="91"/>
      <c r="E81" s="91"/>
      <c r="F81" s="91"/>
      <c r="G81" s="91"/>
      <c r="H81" s="91"/>
      <c r="I81" s="91"/>
      <c r="J81" s="91"/>
      <c r="K81" s="91"/>
      <c r="L81" s="91"/>
      <c r="M81" s="1136"/>
    </row>
    <row r="82" spans="4:13" ht="12.75" x14ac:dyDescent="0.2">
      <c r="D82" s="91"/>
      <c r="E82" s="91"/>
      <c r="F82" s="91"/>
      <c r="G82" s="91"/>
      <c r="H82" s="91"/>
      <c r="I82" s="91"/>
      <c r="J82" s="91"/>
      <c r="K82" s="91"/>
      <c r="L82" s="91"/>
      <c r="M82" s="1136"/>
    </row>
    <row r="83" spans="4:13" ht="12.75" x14ac:dyDescent="0.2">
      <c r="D83" s="91"/>
      <c r="E83" s="91"/>
      <c r="F83" s="91"/>
      <c r="G83" s="91"/>
      <c r="H83" s="91"/>
      <c r="I83" s="91"/>
      <c r="J83" s="91"/>
      <c r="K83" s="91"/>
      <c r="L83" s="91"/>
      <c r="M83" s="1136"/>
    </row>
    <row r="84" spans="4:13" ht="12.75" x14ac:dyDescent="0.2">
      <c r="D84" s="91"/>
      <c r="E84" s="91"/>
      <c r="F84" s="91"/>
      <c r="G84" s="91"/>
      <c r="H84" s="91"/>
      <c r="I84" s="91"/>
      <c r="J84" s="91"/>
      <c r="K84" s="91"/>
      <c r="L84" s="91"/>
      <c r="M84" s="1136"/>
    </row>
    <row r="85" spans="4:13" ht="12.75" x14ac:dyDescent="0.2">
      <c r="D85" s="91"/>
      <c r="E85" s="91"/>
      <c r="F85" s="91"/>
      <c r="G85" s="91"/>
      <c r="H85" s="91"/>
      <c r="I85" s="91"/>
      <c r="J85" s="91"/>
      <c r="K85" s="91"/>
      <c r="L85" s="91"/>
      <c r="M85" s="1136"/>
    </row>
    <row r="86" spans="4:13" ht="12.75" x14ac:dyDescent="0.2">
      <c r="D86" s="91"/>
      <c r="E86" s="91"/>
      <c r="F86" s="91"/>
      <c r="G86" s="91"/>
      <c r="H86" s="91"/>
      <c r="I86" s="91"/>
      <c r="J86" s="91"/>
      <c r="K86" s="91"/>
      <c r="L86" s="91"/>
      <c r="M86" s="1136"/>
    </row>
    <row r="87" spans="4:13" ht="12.75" x14ac:dyDescent="0.2">
      <c r="D87" s="91"/>
      <c r="E87" s="91"/>
      <c r="F87" s="91"/>
      <c r="G87" s="91"/>
      <c r="H87" s="91"/>
      <c r="I87" s="91"/>
      <c r="J87" s="91"/>
      <c r="K87" s="91"/>
      <c r="L87" s="91"/>
      <c r="M87" s="1136"/>
    </row>
    <row r="88" spans="4:13" ht="12.75" x14ac:dyDescent="0.2">
      <c r="D88" s="91"/>
      <c r="E88" s="91"/>
      <c r="F88" s="91"/>
      <c r="G88" s="91"/>
      <c r="H88" s="91"/>
      <c r="I88" s="91"/>
      <c r="J88" s="91"/>
      <c r="K88" s="91"/>
      <c r="L88" s="91"/>
      <c r="M88" s="1136"/>
    </row>
    <row r="89" spans="4:13" ht="12.75" x14ac:dyDescent="0.2">
      <c r="D89" s="91"/>
      <c r="E89" s="91"/>
      <c r="F89" s="91"/>
      <c r="G89" s="91"/>
      <c r="H89" s="91"/>
      <c r="I89" s="91"/>
      <c r="J89" s="91"/>
      <c r="K89" s="91"/>
      <c r="L89" s="91"/>
      <c r="M89" s="1136"/>
    </row>
    <row r="90" spans="4:13" ht="12.75" x14ac:dyDescent="0.2">
      <c r="D90" s="91"/>
      <c r="E90" s="91"/>
      <c r="F90" s="91"/>
      <c r="G90" s="91"/>
      <c r="H90" s="91"/>
      <c r="I90" s="91"/>
      <c r="J90" s="91"/>
      <c r="K90" s="91"/>
      <c r="L90" s="91"/>
      <c r="M90" s="1136"/>
    </row>
    <row r="91" spans="4:13" ht="12.75" x14ac:dyDescent="0.2">
      <c r="D91" s="91"/>
      <c r="E91" s="91"/>
      <c r="F91" s="91"/>
      <c r="G91" s="91"/>
      <c r="H91" s="91"/>
      <c r="I91" s="91"/>
      <c r="J91" s="91"/>
      <c r="K91" s="91"/>
      <c r="L91" s="91"/>
      <c r="M91" s="1136"/>
    </row>
    <row r="92" spans="4:13" ht="12.75" x14ac:dyDescent="0.2">
      <c r="D92" s="91"/>
      <c r="E92" s="91"/>
      <c r="F92" s="91"/>
      <c r="G92" s="91"/>
      <c r="H92" s="91"/>
      <c r="I92" s="91"/>
      <c r="J92" s="91"/>
      <c r="K92" s="91"/>
      <c r="L92" s="91"/>
      <c r="M92" s="1136"/>
    </row>
    <row r="93" spans="4:13" ht="12.75" x14ac:dyDescent="0.2">
      <c r="D93" s="91"/>
      <c r="E93" s="91"/>
      <c r="F93" s="91"/>
      <c r="G93" s="91"/>
      <c r="H93" s="91"/>
      <c r="I93" s="91"/>
      <c r="J93" s="91"/>
      <c r="K93" s="91"/>
      <c r="L93" s="91"/>
      <c r="M93" s="1136"/>
    </row>
    <row r="94" spans="4:13" ht="12.75" x14ac:dyDescent="0.2">
      <c r="D94" s="91"/>
      <c r="E94" s="91"/>
      <c r="F94" s="91"/>
      <c r="G94" s="91"/>
      <c r="H94" s="91"/>
      <c r="I94" s="91"/>
      <c r="J94" s="91"/>
      <c r="K94" s="91"/>
      <c r="L94" s="91"/>
      <c r="M94" s="1136"/>
    </row>
    <row r="95" spans="4:13" ht="12.75" x14ac:dyDescent="0.2">
      <c r="D95" s="91"/>
      <c r="E95" s="91"/>
      <c r="F95" s="91"/>
      <c r="G95" s="91"/>
      <c r="H95" s="91"/>
      <c r="I95" s="91"/>
      <c r="J95" s="91"/>
      <c r="K95" s="91"/>
      <c r="L95" s="91"/>
      <c r="M95" s="1136"/>
    </row>
    <row r="96" spans="4:13" ht="12.75" x14ac:dyDescent="0.2">
      <c r="D96" s="91"/>
      <c r="E96" s="91"/>
      <c r="F96" s="91"/>
      <c r="G96" s="91"/>
      <c r="H96" s="91"/>
      <c r="I96" s="91"/>
      <c r="J96" s="91"/>
      <c r="K96" s="91"/>
      <c r="L96" s="91"/>
      <c r="M96" s="1136"/>
    </row>
    <row r="97" spans="4:13" ht="12.75" x14ac:dyDescent="0.2">
      <c r="D97" s="91"/>
      <c r="E97" s="91"/>
      <c r="F97" s="91"/>
      <c r="G97" s="91"/>
      <c r="H97" s="91"/>
      <c r="I97" s="91"/>
      <c r="J97" s="91"/>
      <c r="K97" s="91"/>
      <c r="L97" s="91"/>
      <c r="M97" s="1136"/>
    </row>
    <row r="98" spans="4:13" ht="12.75" x14ac:dyDescent="0.2">
      <c r="D98" s="91"/>
      <c r="E98" s="91"/>
      <c r="F98" s="91"/>
      <c r="G98" s="91"/>
      <c r="H98" s="91"/>
      <c r="I98" s="91"/>
      <c r="J98" s="91"/>
      <c r="K98" s="91"/>
      <c r="L98" s="91"/>
      <c r="M98" s="1136"/>
    </row>
    <row r="99" spans="4:13" ht="12.75" x14ac:dyDescent="0.2">
      <c r="D99" s="91"/>
      <c r="E99" s="91"/>
      <c r="F99" s="91"/>
      <c r="G99" s="91"/>
      <c r="H99" s="91"/>
      <c r="I99" s="91"/>
      <c r="J99" s="91"/>
      <c r="K99" s="91"/>
      <c r="L99" s="91"/>
      <c r="M99" s="1136"/>
    </row>
    <row r="100" spans="4:13" ht="12.75" x14ac:dyDescent="0.2">
      <c r="D100" s="91"/>
      <c r="E100" s="91"/>
      <c r="F100" s="91"/>
      <c r="G100" s="91"/>
      <c r="H100" s="91"/>
      <c r="I100" s="91"/>
      <c r="J100" s="91"/>
      <c r="K100" s="91"/>
      <c r="L100" s="91"/>
      <c r="M100" s="1136"/>
    </row>
    <row r="101" spans="4:13" ht="12.75" x14ac:dyDescent="0.2">
      <c r="D101" s="91"/>
      <c r="E101" s="91"/>
      <c r="F101" s="91"/>
      <c r="G101" s="91"/>
      <c r="H101" s="91"/>
      <c r="I101" s="91"/>
      <c r="J101" s="91"/>
      <c r="K101" s="91"/>
      <c r="L101" s="91"/>
      <c r="M101" s="1136"/>
    </row>
    <row r="102" spans="4:13" ht="12.75" x14ac:dyDescent="0.2">
      <c r="D102" s="91"/>
      <c r="E102" s="91"/>
      <c r="F102" s="91"/>
      <c r="G102" s="91"/>
      <c r="H102" s="91"/>
      <c r="I102" s="91"/>
      <c r="J102" s="91"/>
      <c r="K102" s="91"/>
      <c r="L102" s="91"/>
      <c r="M102" s="1136"/>
    </row>
    <row r="103" spans="4:13" ht="12.75" x14ac:dyDescent="0.2">
      <c r="D103" s="91"/>
      <c r="E103" s="91"/>
      <c r="F103" s="91"/>
      <c r="G103" s="91"/>
      <c r="H103" s="91"/>
      <c r="I103" s="91"/>
      <c r="J103" s="91"/>
      <c r="K103" s="91"/>
      <c r="L103" s="91"/>
      <c r="M103" s="1136"/>
    </row>
    <row r="104" spans="4:13" ht="12.75" x14ac:dyDescent="0.2">
      <c r="D104" s="91"/>
      <c r="E104" s="91"/>
      <c r="F104" s="91"/>
      <c r="G104" s="91"/>
      <c r="H104" s="91"/>
      <c r="I104" s="91"/>
      <c r="J104" s="91"/>
      <c r="K104" s="91"/>
      <c r="L104" s="91"/>
      <c r="M104" s="1136"/>
    </row>
    <row r="105" spans="4:13" ht="12.75" x14ac:dyDescent="0.2">
      <c r="D105" s="91"/>
      <c r="E105" s="91"/>
      <c r="F105" s="91"/>
      <c r="G105" s="91"/>
      <c r="H105" s="91"/>
      <c r="I105" s="91"/>
      <c r="J105" s="91"/>
      <c r="K105" s="91"/>
      <c r="L105" s="91"/>
      <c r="M105" s="1136"/>
    </row>
    <row r="106" spans="4:13" ht="12.75" x14ac:dyDescent="0.2">
      <c r="D106" s="91"/>
      <c r="E106" s="91"/>
      <c r="F106" s="91"/>
      <c r="G106" s="91"/>
      <c r="H106" s="91"/>
      <c r="I106" s="91"/>
      <c r="J106" s="91"/>
      <c r="K106" s="91"/>
      <c r="L106" s="91"/>
      <c r="M106" s="1136"/>
    </row>
    <row r="107" spans="4:13" ht="12.75" x14ac:dyDescent="0.2">
      <c r="D107" s="91"/>
      <c r="E107" s="91"/>
      <c r="F107" s="91"/>
      <c r="G107" s="91"/>
      <c r="H107" s="91"/>
      <c r="I107" s="91"/>
      <c r="J107" s="91"/>
      <c r="K107" s="91"/>
      <c r="L107" s="91"/>
      <c r="M107" s="1136"/>
    </row>
    <row r="108" spans="4:13" ht="12.75" x14ac:dyDescent="0.2">
      <c r="D108" s="91"/>
      <c r="E108" s="91"/>
      <c r="F108" s="91"/>
      <c r="G108" s="91"/>
      <c r="H108" s="91"/>
      <c r="I108" s="91"/>
      <c r="J108" s="91"/>
      <c r="K108" s="91"/>
      <c r="L108" s="91"/>
      <c r="M108" s="1136"/>
    </row>
    <row r="109" spans="4:13" ht="12.75" x14ac:dyDescent="0.2">
      <c r="D109" s="91"/>
      <c r="E109" s="91"/>
      <c r="F109" s="91"/>
      <c r="G109" s="91"/>
      <c r="H109" s="91"/>
      <c r="I109" s="91"/>
      <c r="J109" s="91"/>
      <c r="K109" s="91"/>
      <c r="L109" s="91"/>
      <c r="M109" s="1136"/>
    </row>
    <row r="110" spans="4:13" ht="12.75" x14ac:dyDescent="0.2">
      <c r="D110" s="91"/>
      <c r="E110" s="91"/>
      <c r="F110" s="91"/>
      <c r="G110" s="91"/>
      <c r="H110" s="91"/>
      <c r="I110" s="91"/>
      <c r="J110" s="91"/>
      <c r="K110" s="91"/>
      <c r="L110" s="91"/>
      <c r="M110" s="1136"/>
    </row>
    <row r="111" spans="4:13" ht="12.75" x14ac:dyDescent="0.2">
      <c r="D111" s="91"/>
      <c r="E111" s="91"/>
      <c r="F111" s="91"/>
      <c r="G111" s="91"/>
      <c r="H111" s="91"/>
      <c r="I111" s="91"/>
      <c r="J111" s="91"/>
      <c r="K111" s="91"/>
      <c r="L111" s="91"/>
      <c r="M111" s="1136"/>
    </row>
    <row r="112" spans="4:13" ht="12.75" x14ac:dyDescent="0.2">
      <c r="D112" s="91"/>
      <c r="E112" s="91"/>
      <c r="F112" s="91"/>
      <c r="G112" s="91"/>
      <c r="H112" s="91"/>
      <c r="I112" s="91"/>
      <c r="J112" s="91"/>
      <c r="K112" s="91"/>
      <c r="L112" s="91"/>
      <c r="M112" s="1136"/>
    </row>
    <row r="113" spans="4:13" ht="12.75" x14ac:dyDescent="0.2">
      <c r="D113" s="91"/>
      <c r="E113" s="91"/>
      <c r="F113" s="91"/>
      <c r="G113" s="91"/>
      <c r="H113" s="91"/>
      <c r="I113" s="91"/>
      <c r="J113" s="91"/>
      <c r="K113" s="91"/>
      <c r="L113" s="91"/>
      <c r="M113" s="1136"/>
    </row>
    <row r="114" spans="4:13" ht="12.75" x14ac:dyDescent="0.2">
      <c r="D114" s="91"/>
      <c r="E114" s="91"/>
      <c r="F114" s="91"/>
      <c r="G114" s="91"/>
      <c r="H114" s="91"/>
      <c r="I114" s="91"/>
      <c r="J114" s="91"/>
      <c r="K114" s="91"/>
      <c r="L114" s="91"/>
      <c r="M114" s="1136"/>
    </row>
    <row r="115" spans="4:13" ht="12.75" x14ac:dyDescent="0.2">
      <c r="D115" s="91"/>
      <c r="E115" s="91"/>
      <c r="F115" s="91"/>
      <c r="G115" s="91"/>
      <c r="H115" s="91"/>
      <c r="I115" s="91"/>
      <c r="J115" s="91"/>
      <c r="K115" s="91"/>
      <c r="L115" s="91"/>
      <c r="M115" s="1136"/>
    </row>
    <row r="116" spans="4:13" ht="12.75" x14ac:dyDescent="0.2">
      <c r="D116" s="91"/>
      <c r="E116" s="91"/>
      <c r="F116" s="91"/>
      <c r="G116" s="91"/>
      <c r="H116" s="91"/>
      <c r="I116" s="91"/>
      <c r="J116" s="91"/>
      <c r="K116" s="91"/>
      <c r="L116" s="91"/>
      <c r="M116" s="1136"/>
    </row>
    <row r="117" spans="4:13" ht="12.75" x14ac:dyDescent="0.2">
      <c r="D117" s="91"/>
      <c r="E117" s="91"/>
      <c r="F117" s="91"/>
      <c r="G117" s="91"/>
      <c r="H117" s="91"/>
      <c r="I117" s="91"/>
      <c r="J117" s="91"/>
      <c r="K117" s="91"/>
      <c r="L117" s="91"/>
      <c r="M117" s="1136"/>
    </row>
    <row r="118" spans="4:13" ht="12.75" x14ac:dyDescent="0.2">
      <c r="D118" s="91"/>
      <c r="E118" s="91"/>
      <c r="F118" s="91"/>
      <c r="G118" s="91"/>
      <c r="H118" s="91"/>
      <c r="I118" s="91"/>
      <c r="J118" s="91"/>
      <c r="K118" s="91"/>
      <c r="L118" s="91"/>
      <c r="M118" s="1136"/>
    </row>
    <row r="119" spans="4:13" ht="12.75" x14ac:dyDescent="0.2">
      <c r="D119" s="91"/>
      <c r="E119" s="91"/>
      <c r="F119" s="91"/>
      <c r="G119" s="91"/>
      <c r="H119" s="91"/>
      <c r="I119" s="91"/>
      <c r="J119" s="91"/>
      <c r="K119" s="91"/>
      <c r="L119" s="91"/>
      <c r="M119" s="1136"/>
    </row>
    <row r="120" spans="4:13" ht="12.75" x14ac:dyDescent="0.2">
      <c r="D120" s="91"/>
      <c r="E120" s="91"/>
      <c r="F120" s="91"/>
      <c r="G120" s="91"/>
      <c r="H120" s="91"/>
      <c r="I120" s="91"/>
      <c r="J120" s="91"/>
      <c r="K120" s="91"/>
      <c r="L120" s="91"/>
      <c r="M120" s="1136"/>
    </row>
    <row r="121" spans="4:13" ht="12.75" x14ac:dyDescent="0.2">
      <c r="D121" s="91"/>
      <c r="E121" s="91"/>
      <c r="F121" s="91"/>
      <c r="G121" s="91"/>
      <c r="H121" s="91"/>
      <c r="I121" s="91"/>
      <c r="J121" s="91"/>
      <c r="K121" s="91"/>
      <c r="L121" s="91"/>
      <c r="M121" s="1136"/>
    </row>
    <row r="122" spans="4:13" ht="12.75" x14ac:dyDescent="0.2">
      <c r="D122" s="91"/>
      <c r="E122" s="91"/>
      <c r="F122" s="91"/>
      <c r="G122" s="91"/>
      <c r="H122" s="91"/>
      <c r="I122" s="91"/>
      <c r="J122" s="91"/>
      <c r="K122" s="91"/>
      <c r="L122" s="91"/>
      <c r="M122" s="1136"/>
    </row>
    <row r="123" spans="4:13" ht="12.75" x14ac:dyDescent="0.2">
      <c r="D123" s="91"/>
      <c r="E123" s="91"/>
      <c r="F123" s="91"/>
      <c r="G123" s="91"/>
      <c r="H123" s="91"/>
      <c r="I123" s="91"/>
      <c r="J123" s="91"/>
      <c r="K123" s="91"/>
      <c r="L123" s="91"/>
      <c r="M123" s="1136"/>
    </row>
    <row r="124" spans="4:13" ht="12.75" x14ac:dyDescent="0.2">
      <c r="D124" s="91"/>
      <c r="E124" s="91"/>
      <c r="F124" s="91"/>
      <c r="G124" s="91"/>
      <c r="H124" s="91"/>
      <c r="I124" s="91"/>
      <c r="J124" s="91"/>
      <c r="K124" s="91"/>
      <c r="L124" s="91"/>
      <c r="M124" s="1136"/>
    </row>
    <row r="125" spans="4:13" ht="12.75" x14ac:dyDescent="0.2">
      <c r="D125" s="91"/>
      <c r="E125" s="91"/>
      <c r="F125" s="91"/>
      <c r="G125" s="91"/>
      <c r="H125" s="91"/>
      <c r="I125" s="91"/>
      <c r="J125" s="91"/>
      <c r="K125" s="91"/>
      <c r="L125" s="91"/>
      <c r="M125" s="1136"/>
    </row>
    <row r="126" spans="4:13" ht="12.75" x14ac:dyDescent="0.2">
      <c r="D126" s="91"/>
      <c r="E126" s="91"/>
      <c r="F126" s="91"/>
      <c r="G126" s="91"/>
      <c r="H126" s="91"/>
      <c r="I126" s="91"/>
      <c r="J126" s="91"/>
      <c r="K126" s="91"/>
      <c r="L126" s="91"/>
      <c r="M126" s="1136"/>
    </row>
    <row r="127" spans="4:13" ht="12.75" x14ac:dyDescent="0.2">
      <c r="D127" s="91"/>
      <c r="E127" s="91"/>
      <c r="F127" s="91"/>
      <c r="G127" s="91"/>
      <c r="H127" s="91"/>
      <c r="I127" s="91"/>
      <c r="J127" s="91"/>
      <c r="K127" s="91"/>
      <c r="L127" s="91"/>
      <c r="M127" s="1136"/>
    </row>
    <row r="128" spans="4:13" ht="12.75" x14ac:dyDescent="0.2">
      <c r="D128" s="91"/>
      <c r="E128" s="91"/>
      <c r="F128" s="91"/>
      <c r="G128" s="91"/>
      <c r="H128" s="91"/>
      <c r="I128" s="91"/>
      <c r="J128" s="91"/>
      <c r="K128" s="91"/>
      <c r="L128" s="91"/>
      <c r="M128" s="1136"/>
    </row>
    <row r="129" spans="4:13" ht="12.75" x14ac:dyDescent="0.2">
      <c r="D129" s="91"/>
      <c r="E129" s="91"/>
      <c r="F129" s="91"/>
      <c r="G129" s="91"/>
      <c r="H129" s="91"/>
      <c r="I129" s="91"/>
      <c r="J129" s="91"/>
      <c r="K129" s="91"/>
      <c r="L129" s="91"/>
      <c r="M129" s="1136"/>
    </row>
    <row r="130" spans="4:13" ht="12.75" x14ac:dyDescent="0.2">
      <c r="D130" s="91"/>
      <c r="E130" s="91"/>
      <c r="F130" s="91"/>
      <c r="G130" s="91"/>
      <c r="H130" s="91"/>
      <c r="I130" s="91"/>
      <c r="J130" s="91"/>
      <c r="K130" s="91"/>
      <c r="L130" s="91"/>
      <c r="M130" s="1136"/>
    </row>
    <row r="131" spans="4:13" ht="12.75" x14ac:dyDescent="0.2">
      <c r="D131" s="91"/>
      <c r="E131" s="91"/>
      <c r="F131" s="91"/>
      <c r="G131" s="91"/>
      <c r="H131" s="91"/>
      <c r="I131" s="91"/>
      <c r="J131" s="91"/>
      <c r="K131" s="91"/>
      <c r="L131" s="91"/>
      <c r="M131" s="1136"/>
    </row>
    <row r="132" spans="4:13" ht="12.75" x14ac:dyDescent="0.2">
      <c r="D132" s="91"/>
      <c r="E132" s="91"/>
      <c r="F132" s="91"/>
      <c r="G132" s="91"/>
      <c r="H132" s="91"/>
      <c r="I132" s="91"/>
      <c r="J132" s="91"/>
      <c r="K132" s="91"/>
      <c r="L132" s="91"/>
      <c r="M132" s="1136"/>
    </row>
    <row r="133" spans="4:13" ht="12.75" x14ac:dyDescent="0.2">
      <c r="D133" s="91"/>
      <c r="E133" s="91"/>
      <c r="F133" s="91"/>
      <c r="G133" s="91"/>
      <c r="H133" s="91"/>
      <c r="I133" s="91"/>
      <c r="J133" s="91"/>
      <c r="K133" s="91"/>
      <c r="L133" s="91"/>
      <c r="M133" s="1136"/>
    </row>
    <row r="134" spans="4:13" ht="12.75" x14ac:dyDescent="0.2">
      <c r="D134" s="91"/>
      <c r="E134" s="91"/>
      <c r="F134" s="91"/>
      <c r="G134" s="91"/>
      <c r="H134" s="91"/>
      <c r="I134" s="91"/>
      <c r="J134" s="91"/>
      <c r="K134" s="91"/>
      <c r="L134" s="91"/>
      <c r="M134" s="1136"/>
    </row>
    <row r="135" spans="4:13" ht="12.75" x14ac:dyDescent="0.2">
      <c r="D135" s="91"/>
      <c r="E135" s="91"/>
      <c r="F135" s="91"/>
      <c r="G135" s="91"/>
      <c r="H135" s="91"/>
      <c r="I135" s="91"/>
      <c r="J135" s="91"/>
      <c r="K135" s="91"/>
      <c r="L135" s="91"/>
      <c r="M135" s="1136"/>
    </row>
    <row r="136" spans="4:13" ht="12.75" x14ac:dyDescent="0.2">
      <c r="D136" s="91"/>
      <c r="E136" s="91"/>
      <c r="F136" s="91"/>
      <c r="G136" s="91"/>
      <c r="H136" s="91"/>
      <c r="I136" s="91"/>
      <c r="J136" s="91"/>
      <c r="K136" s="91"/>
      <c r="L136" s="91"/>
      <c r="M136" s="1136"/>
    </row>
    <row r="137" spans="4:13" ht="12.75" x14ac:dyDescent="0.2">
      <c r="D137" s="91"/>
      <c r="E137" s="91"/>
      <c r="F137" s="91"/>
      <c r="G137" s="91"/>
      <c r="H137" s="91"/>
      <c r="I137" s="91"/>
      <c r="J137" s="91"/>
      <c r="K137" s="91"/>
      <c r="L137" s="91"/>
      <c r="M137" s="1136"/>
    </row>
    <row r="138" spans="4:13" ht="12.75" x14ac:dyDescent="0.2">
      <c r="D138" s="91"/>
      <c r="E138" s="91"/>
      <c r="F138" s="91"/>
      <c r="G138" s="91"/>
      <c r="H138" s="91"/>
      <c r="I138" s="91"/>
      <c r="J138" s="91"/>
      <c r="K138" s="91"/>
      <c r="L138" s="91"/>
      <c r="M138" s="1136"/>
    </row>
    <row r="139" spans="4:13" ht="12.75" x14ac:dyDescent="0.2">
      <c r="D139" s="91"/>
      <c r="E139" s="91"/>
      <c r="F139" s="91"/>
      <c r="G139" s="91"/>
      <c r="H139" s="91"/>
      <c r="I139" s="91"/>
      <c r="J139" s="91"/>
      <c r="K139" s="91"/>
      <c r="L139" s="91"/>
      <c r="M139" s="1136"/>
    </row>
    <row r="140" spans="4:13" ht="12.75" x14ac:dyDescent="0.2">
      <c r="D140" s="91"/>
      <c r="E140" s="91"/>
      <c r="F140" s="91"/>
      <c r="G140" s="91"/>
      <c r="H140" s="91"/>
      <c r="I140" s="91"/>
      <c r="J140" s="91"/>
      <c r="K140" s="91"/>
      <c r="L140" s="91"/>
      <c r="M140" s="1136"/>
    </row>
    <row r="141" spans="4:13" ht="12.75" x14ac:dyDescent="0.2">
      <c r="D141" s="91"/>
      <c r="E141" s="91"/>
      <c r="F141" s="91"/>
      <c r="G141" s="91"/>
      <c r="H141" s="91"/>
      <c r="I141" s="91"/>
      <c r="J141" s="91"/>
      <c r="K141" s="91"/>
      <c r="L141" s="91"/>
      <c r="M141" s="1136"/>
    </row>
    <row r="142" spans="4:13" ht="12.75" x14ac:dyDescent="0.2">
      <c r="D142" s="91"/>
      <c r="E142" s="91"/>
      <c r="F142" s="91"/>
      <c r="G142" s="91"/>
      <c r="H142" s="91"/>
      <c r="I142" s="91"/>
      <c r="J142" s="91"/>
      <c r="K142" s="91"/>
      <c r="L142" s="91"/>
      <c r="M142" s="1136"/>
    </row>
    <row r="143" spans="4:13" ht="12.75" x14ac:dyDescent="0.2">
      <c r="D143" s="91"/>
      <c r="E143" s="91"/>
      <c r="F143" s="91"/>
      <c r="G143" s="91"/>
      <c r="H143" s="91"/>
      <c r="I143" s="91"/>
      <c r="J143" s="91"/>
      <c r="K143" s="91"/>
      <c r="L143" s="91"/>
      <c r="M143" s="1136"/>
    </row>
    <row r="144" spans="4:13" ht="12.75" x14ac:dyDescent="0.2">
      <c r="D144" s="91"/>
      <c r="E144" s="91"/>
      <c r="F144" s="91"/>
      <c r="G144" s="91"/>
      <c r="H144" s="91"/>
      <c r="I144" s="91"/>
      <c r="J144" s="91"/>
      <c r="K144" s="91"/>
      <c r="L144" s="91"/>
      <c r="M144" s="1136"/>
    </row>
    <row r="145" spans="4:13" ht="12.75" x14ac:dyDescent="0.2">
      <c r="D145" s="91"/>
      <c r="E145" s="91"/>
      <c r="F145" s="91"/>
      <c r="G145" s="91"/>
      <c r="H145" s="91"/>
      <c r="I145" s="91"/>
      <c r="J145" s="91"/>
      <c r="K145" s="91"/>
      <c r="L145" s="91"/>
      <c r="M145" s="1136"/>
    </row>
    <row r="146" spans="4:13" ht="12.75" x14ac:dyDescent="0.2">
      <c r="D146" s="91"/>
      <c r="E146" s="91"/>
      <c r="F146" s="91"/>
      <c r="G146" s="91"/>
      <c r="H146" s="91"/>
      <c r="I146" s="91"/>
      <c r="J146" s="91"/>
      <c r="K146" s="91"/>
      <c r="L146" s="91"/>
      <c r="M146" s="1136"/>
    </row>
    <row r="147" spans="4:13" ht="12.75" x14ac:dyDescent="0.2">
      <c r="D147" s="91"/>
      <c r="E147" s="91"/>
      <c r="F147" s="91"/>
      <c r="G147" s="91"/>
      <c r="H147" s="91"/>
      <c r="I147" s="91"/>
      <c r="J147" s="91"/>
      <c r="K147" s="91"/>
      <c r="L147" s="91"/>
      <c r="M147" s="1136"/>
    </row>
    <row r="148" spans="4:13" ht="12.75" x14ac:dyDescent="0.2">
      <c r="D148" s="91"/>
      <c r="E148" s="91"/>
      <c r="F148" s="91"/>
      <c r="G148" s="91"/>
      <c r="H148" s="91"/>
      <c r="I148" s="91"/>
      <c r="J148" s="91"/>
      <c r="K148" s="91"/>
      <c r="L148" s="91"/>
      <c r="M148" s="1136"/>
    </row>
    <row r="149" spans="4:13" ht="12.75" x14ac:dyDescent="0.2">
      <c r="D149" s="91"/>
      <c r="E149" s="91"/>
      <c r="F149" s="91"/>
      <c r="G149" s="91"/>
      <c r="H149" s="91"/>
      <c r="I149" s="91"/>
      <c r="J149" s="91"/>
      <c r="K149" s="91"/>
      <c r="L149" s="91"/>
      <c r="M149" s="1136"/>
    </row>
    <row r="150" spans="4:13" ht="12.75" x14ac:dyDescent="0.2">
      <c r="D150" s="91"/>
      <c r="E150" s="91"/>
      <c r="F150" s="91"/>
      <c r="G150" s="91"/>
      <c r="H150" s="91"/>
      <c r="I150" s="91"/>
      <c r="J150" s="91"/>
      <c r="K150" s="91"/>
      <c r="L150" s="91"/>
      <c r="M150" s="1136"/>
    </row>
    <row r="151" spans="4:13" ht="12.75" x14ac:dyDescent="0.2">
      <c r="D151" s="91"/>
      <c r="E151" s="91"/>
      <c r="F151" s="91"/>
      <c r="G151" s="91"/>
      <c r="H151" s="91"/>
      <c r="I151" s="91"/>
      <c r="J151" s="91"/>
      <c r="K151" s="91"/>
      <c r="L151" s="91"/>
      <c r="M151" s="1136"/>
    </row>
    <row r="152" spans="4:13" ht="12.75" x14ac:dyDescent="0.2">
      <c r="D152" s="91"/>
      <c r="E152" s="91"/>
      <c r="F152" s="91"/>
      <c r="G152" s="91"/>
      <c r="H152" s="91"/>
      <c r="I152" s="91"/>
      <c r="J152" s="91"/>
      <c r="K152" s="91"/>
      <c r="L152" s="91"/>
      <c r="M152" s="1136"/>
    </row>
    <row r="153" spans="4:13" ht="12.75" x14ac:dyDescent="0.2">
      <c r="D153" s="91"/>
      <c r="E153" s="91"/>
      <c r="F153" s="91"/>
      <c r="G153" s="91"/>
      <c r="H153" s="91"/>
      <c r="I153" s="91"/>
      <c r="J153" s="91"/>
      <c r="K153" s="91"/>
      <c r="L153" s="91"/>
      <c r="M153" s="1136"/>
    </row>
    <row r="154" spans="4:13" ht="12.75" x14ac:dyDescent="0.2">
      <c r="D154" s="91"/>
      <c r="E154" s="91"/>
      <c r="F154" s="91"/>
      <c r="G154" s="91"/>
      <c r="H154" s="91"/>
      <c r="I154" s="91"/>
      <c r="J154" s="91"/>
      <c r="K154" s="91"/>
      <c r="L154" s="91"/>
      <c r="M154" s="1136"/>
    </row>
    <row r="155" spans="4:13" ht="12.75" x14ac:dyDescent="0.2">
      <c r="D155" s="91"/>
      <c r="E155" s="91"/>
      <c r="F155" s="91"/>
      <c r="G155" s="91"/>
      <c r="H155" s="91"/>
      <c r="I155" s="91"/>
      <c r="J155" s="91"/>
      <c r="K155" s="91"/>
      <c r="L155" s="91"/>
      <c r="M155" s="1136"/>
    </row>
    <row r="156" spans="4:13" ht="12.75" x14ac:dyDescent="0.2">
      <c r="D156" s="91"/>
      <c r="E156" s="91"/>
      <c r="F156" s="91"/>
      <c r="G156" s="91"/>
      <c r="H156" s="91"/>
      <c r="I156" s="91"/>
      <c r="J156" s="91"/>
      <c r="K156" s="91"/>
      <c r="L156" s="91"/>
      <c r="M156" s="1136"/>
    </row>
    <row r="157" spans="4:13" ht="12.75" x14ac:dyDescent="0.2">
      <c r="D157" s="91"/>
      <c r="E157" s="91"/>
      <c r="F157" s="91"/>
      <c r="G157" s="91"/>
      <c r="H157" s="91"/>
      <c r="I157" s="91"/>
      <c r="J157" s="91"/>
      <c r="K157" s="91"/>
      <c r="L157" s="91"/>
      <c r="M157" s="1136"/>
    </row>
    <row r="158" spans="4:13" ht="12.75" x14ac:dyDescent="0.2">
      <c r="D158" s="91"/>
      <c r="E158" s="91"/>
      <c r="F158" s="91"/>
      <c r="G158" s="91"/>
      <c r="H158" s="91"/>
      <c r="I158" s="91"/>
      <c r="J158" s="91"/>
      <c r="K158" s="91"/>
      <c r="L158" s="91"/>
      <c r="M158" s="1136"/>
    </row>
    <row r="159" spans="4:13" ht="12.75" x14ac:dyDescent="0.2">
      <c r="D159" s="91"/>
      <c r="E159" s="91"/>
      <c r="F159" s="91"/>
      <c r="G159" s="91"/>
      <c r="H159" s="91"/>
      <c r="I159" s="91"/>
      <c r="J159" s="91"/>
      <c r="K159" s="91"/>
      <c r="L159" s="91"/>
      <c r="M159" s="1136"/>
    </row>
    <row r="160" spans="4:13" ht="12.75" x14ac:dyDescent="0.2">
      <c r="D160" s="91"/>
      <c r="E160" s="91"/>
      <c r="F160" s="91"/>
      <c r="G160" s="91"/>
      <c r="H160" s="91"/>
      <c r="I160" s="91"/>
      <c r="J160" s="91"/>
      <c r="K160" s="91"/>
      <c r="L160" s="91"/>
      <c r="M160" s="1136"/>
    </row>
    <row r="161" spans="4:13" ht="12.75" x14ac:dyDescent="0.2">
      <c r="D161" s="91"/>
      <c r="E161" s="91"/>
      <c r="F161" s="91"/>
      <c r="G161" s="91"/>
      <c r="H161" s="91"/>
      <c r="I161" s="91"/>
      <c r="J161" s="91"/>
      <c r="K161" s="91"/>
      <c r="L161" s="91"/>
      <c r="M161" s="1136"/>
    </row>
    <row r="162" spans="4:13" ht="12.75" x14ac:dyDescent="0.2">
      <c r="D162" s="91"/>
      <c r="E162" s="91"/>
      <c r="F162" s="91"/>
      <c r="G162" s="91"/>
      <c r="H162" s="91"/>
      <c r="I162" s="91"/>
      <c r="J162" s="91"/>
      <c r="K162" s="91"/>
      <c r="L162" s="91"/>
      <c r="M162" s="1136"/>
    </row>
    <row r="163" spans="4:13" ht="12.75" x14ac:dyDescent="0.2">
      <c r="D163" s="91"/>
      <c r="E163" s="91"/>
      <c r="F163" s="91"/>
      <c r="G163" s="91"/>
      <c r="H163" s="91"/>
      <c r="I163" s="91"/>
      <c r="J163" s="91"/>
      <c r="K163" s="91"/>
      <c r="L163" s="91"/>
      <c r="M163" s="1136"/>
    </row>
    <row r="164" spans="4:13" ht="12.75" x14ac:dyDescent="0.2">
      <c r="D164" s="91"/>
      <c r="E164" s="91"/>
      <c r="F164" s="91"/>
      <c r="G164" s="91"/>
      <c r="H164" s="91"/>
      <c r="I164" s="91"/>
      <c r="J164" s="91"/>
      <c r="K164" s="91"/>
      <c r="L164" s="91"/>
      <c r="M164" s="1136"/>
    </row>
    <row r="165" spans="4:13" ht="12.75" x14ac:dyDescent="0.2">
      <c r="D165" s="91"/>
      <c r="E165" s="91"/>
      <c r="F165" s="91"/>
      <c r="G165" s="91"/>
      <c r="H165" s="91"/>
      <c r="I165" s="91"/>
      <c r="J165" s="91"/>
      <c r="K165" s="91"/>
      <c r="L165" s="91"/>
      <c r="M165" s="1136"/>
    </row>
    <row r="166" spans="4:13" ht="12.75" x14ac:dyDescent="0.2">
      <c r="D166" s="91"/>
      <c r="E166" s="91"/>
      <c r="F166" s="91"/>
      <c r="G166" s="91"/>
      <c r="H166" s="91"/>
      <c r="I166" s="91"/>
      <c r="J166" s="91"/>
      <c r="K166" s="91"/>
      <c r="L166" s="91"/>
      <c r="M166" s="1136"/>
    </row>
    <row r="167" spans="4:13" ht="12.75" x14ac:dyDescent="0.2">
      <c r="D167" s="91"/>
      <c r="E167" s="91"/>
      <c r="F167" s="91"/>
      <c r="G167" s="91"/>
      <c r="H167" s="91"/>
      <c r="I167" s="91"/>
      <c r="J167" s="91"/>
      <c r="K167" s="91"/>
      <c r="L167" s="91"/>
      <c r="M167" s="1136"/>
    </row>
    <row r="168" spans="4:13" ht="12.75" x14ac:dyDescent="0.2">
      <c r="D168" s="91"/>
      <c r="E168" s="91"/>
      <c r="F168" s="91"/>
      <c r="G168" s="91"/>
      <c r="H168" s="91"/>
      <c r="I168" s="91"/>
      <c r="J168" s="91"/>
      <c r="K168" s="91"/>
      <c r="L168" s="91"/>
      <c r="M168" s="1136"/>
    </row>
    <row r="169" spans="4:13" ht="12.75" x14ac:dyDescent="0.2">
      <c r="D169" s="91"/>
      <c r="E169" s="91"/>
      <c r="F169" s="91"/>
      <c r="G169" s="91"/>
      <c r="H169" s="91"/>
      <c r="I169" s="91"/>
      <c r="J169" s="91"/>
      <c r="K169" s="91"/>
      <c r="L169" s="91"/>
      <c r="M169" s="1136"/>
    </row>
    <row r="170" spans="4:13" ht="12.75" x14ac:dyDescent="0.2">
      <c r="D170" s="91"/>
      <c r="E170" s="91"/>
      <c r="F170" s="91"/>
      <c r="G170" s="91"/>
      <c r="H170" s="91"/>
      <c r="I170" s="91"/>
      <c r="J170" s="91"/>
      <c r="K170" s="91"/>
      <c r="L170" s="91"/>
      <c r="M170" s="1136"/>
    </row>
    <row r="171" spans="4:13" ht="12.75" x14ac:dyDescent="0.2">
      <c r="D171" s="91"/>
      <c r="E171" s="91"/>
      <c r="F171" s="91"/>
      <c r="G171" s="91"/>
      <c r="H171" s="91"/>
      <c r="I171" s="91"/>
      <c r="J171" s="91"/>
      <c r="K171" s="91"/>
      <c r="L171" s="91"/>
      <c r="M171" s="1136"/>
    </row>
    <row r="172" spans="4:13" ht="12.75" x14ac:dyDescent="0.2">
      <c r="D172" s="91"/>
      <c r="E172" s="91"/>
      <c r="F172" s="91"/>
      <c r="G172" s="91"/>
      <c r="H172" s="91"/>
      <c r="I172" s="91"/>
      <c r="J172" s="91"/>
      <c r="K172" s="91"/>
      <c r="L172" s="91"/>
      <c r="M172" s="1136"/>
    </row>
    <row r="173" spans="4:13" ht="12.75" x14ac:dyDescent="0.2">
      <c r="D173" s="91"/>
      <c r="E173" s="91"/>
      <c r="F173" s="91"/>
      <c r="G173" s="91"/>
      <c r="H173" s="91"/>
      <c r="I173" s="91"/>
      <c r="J173" s="91"/>
      <c r="K173" s="91"/>
      <c r="L173" s="91"/>
      <c r="M173" s="1136"/>
    </row>
    <row r="174" spans="4:13" ht="12.75" x14ac:dyDescent="0.2">
      <c r="D174" s="91"/>
      <c r="E174" s="91"/>
      <c r="F174" s="91"/>
      <c r="G174" s="91"/>
      <c r="H174" s="91"/>
      <c r="I174" s="91"/>
      <c r="J174" s="91"/>
      <c r="K174" s="91"/>
      <c r="L174" s="91"/>
      <c r="M174" s="1136"/>
    </row>
    <row r="175" spans="4:13" ht="12.75" x14ac:dyDescent="0.2">
      <c r="D175" s="91"/>
      <c r="E175" s="91"/>
      <c r="F175" s="91"/>
      <c r="G175" s="91"/>
      <c r="H175" s="91"/>
      <c r="I175" s="91"/>
      <c r="J175" s="91"/>
      <c r="K175" s="91"/>
      <c r="L175" s="91"/>
      <c r="M175" s="1136"/>
    </row>
    <row r="176" spans="4:13" ht="12.75" x14ac:dyDescent="0.2">
      <c r="D176" s="91"/>
      <c r="E176" s="91"/>
      <c r="F176" s="91"/>
      <c r="G176" s="91"/>
      <c r="H176" s="91"/>
      <c r="I176" s="91"/>
      <c r="J176" s="91"/>
      <c r="K176" s="91"/>
      <c r="L176" s="91"/>
      <c r="M176" s="1136"/>
    </row>
    <row r="177" spans="4:13" ht="12.75" x14ac:dyDescent="0.2">
      <c r="D177" s="91"/>
      <c r="E177" s="91"/>
      <c r="F177" s="91"/>
      <c r="G177" s="91"/>
      <c r="H177" s="91"/>
      <c r="I177" s="91"/>
      <c r="J177" s="91"/>
      <c r="K177" s="91"/>
      <c r="L177" s="91"/>
      <c r="M177" s="1136"/>
    </row>
    <row r="178" spans="4:13" ht="12.75" x14ac:dyDescent="0.2">
      <c r="D178" s="91"/>
      <c r="E178" s="91"/>
      <c r="F178" s="91"/>
      <c r="G178" s="91"/>
      <c r="H178" s="91"/>
      <c r="I178" s="91"/>
      <c r="J178" s="91"/>
      <c r="K178" s="91"/>
      <c r="L178" s="91"/>
      <c r="M178" s="1136"/>
    </row>
    <row r="179" spans="4:13" ht="12.75" x14ac:dyDescent="0.2">
      <c r="D179" s="91"/>
      <c r="E179" s="91"/>
      <c r="F179" s="91"/>
      <c r="G179" s="91"/>
      <c r="H179" s="91"/>
      <c r="I179" s="91"/>
      <c r="J179" s="91"/>
      <c r="K179" s="91"/>
      <c r="L179" s="91"/>
      <c r="M179" s="1136"/>
    </row>
    <row r="180" spans="4:13" ht="12.75" x14ac:dyDescent="0.2">
      <c r="D180" s="91"/>
      <c r="E180" s="91"/>
      <c r="F180" s="91"/>
      <c r="G180" s="91"/>
      <c r="H180" s="91"/>
      <c r="I180" s="91"/>
      <c r="J180" s="91"/>
      <c r="K180" s="91"/>
      <c r="L180" s="91"/>
      <c r="M180" s="1136"/>
    </row>
    <row r="181" spans="4:13" ht="12.75" x14ac:dyDescent="0.2">
      <c r="D181" s="91"/>
      <c r="E181" s="91"/>
      <c r="F181" s="91"/>
      <c r="G181" s="91"/>
      <c r="H181" s="91"/>
      <c r="I181" s="91"/>
      <c r="J181" s="91"/>
      <c r="K181" s="91"/>
      <c r="L181" s="91"/>
      <c r="M181" s="1136"/>
    </row>
    <row r="182" spans="4:13" ht="12.75" x14ac:dyDescent="0.2">
      <c r="D182" s="91"/>
      <c r="E182" s="91"/>
      <c r="F182" s="91"/>
      <c r="G182" s="91"/>
      <c r="H182" s="91"/>
      <c r="I182" s="91"/>
      <c r="J182" s="91"/>
      <c r="K182" s="91"/>
      <c r="L182" s="91"/>
      <c r="M182" s="1136"/>
    </row>
    <row r="183" spans="4:13" ht="12.75" x14ac:dyDescent="0.2">
      <c r="D183" s="91"/>
      <c r="E183" s="91"/>
      <c r="F183" s="91"/>
      <c r="G183" s="91"/>
      <c r="H183" s="91"/>
      <c r="I183" s="91"/>
      <c r="J183" s="91"/>
      <c r="K183" s="91"/>
      <c r="L183" s="91"/>
      <c r="M183" s="1136"/>
    </row>
    <row r="184" spans="4:13" ht="12.75" x14ac:dyDescent="0.2">
      <c r="D184" s="91"/>
      <c r="E184" s="91"/>
      <c r="F184" s="91"/>
      <c r="G184" s="91"/>
      <c r="H184" s="91"/>
      <c r="I184" s="91"/>
      <c r="J184" s="91"/>
      <c r="K184" s="91"/>
      <c r="L184" s="91"/>
      <c r="M184" s="1136"/>
    </row>
    <row r="185" spans="4:13" ht="12.75" x14ac:dyDescent="0.2">
      <c r="D185" s="91"/>
      <c r="E185" s="91"/>
      <c r="F185" s="91"/>
      <c r="G185" s="91"/>
      <c r="H185" s="91"/>
      <c r="I185" s="91"/>
      <c r="J185" s="91"/>
      <c r="K185" s="91"/>
      <c r="L185" s="91"/>
      <c r="M185" s="1136"/>
    </row>
    <row r="186" spans="4:13" ht="12.75" x14ac:dyDescent="0.2">
      <c r="D186" s="91"/>
      <c r="E186" s="91"/>
      <c r="F186" s="91"/>
      <c r="G186" s="91"/>
      <c r="H186" s="91"/>
      <c r="I186" s="91"/>
      <c r="J186" s="91"/>
      <c r="K186" s="91"/>
      <c r="L186" s="91"/>
      <c r="M186" s="1136"/>
    </row>
    <row r="187" spans="4:13" ht="12.75" x14ac:dyDescent="0.2">
      <c r="D187" s="91"/>
      <c r="E187" s="91"/>
      <c r="F187" s="91"/>
      <c r="G187" s="91"/>
      <c r="H187" s="91"/>
      <c r="I187" s="91"/>
      <c r="J187" s="91"/>
      <c r="K187" s="91"/>
      <c r="L187" s="91"/>
      <c r="M187" s="1136"/>
    </row>
    <row r="188" spans="4:13" ht="12.75" x14ac:dyDescent="0.2">
      <c r="D188" s="91"/>
      <c r="E188" s="91"/>
      <c r="F188" s="91"/>
      <c r="G188" s="91"/>
      <c r="H188" s="91"/>
      <c r="I188" s="91"/>
      <c r="J188" s="91"/>
      <c r="K188" s="91"/>
      <c r="L188" s="91"/>
      <c r="M188" s="1136"/>
    </row>
    <row r="189" spans="4:13" ht="12.75" x14ac:dyDescent="0.2">
      <c r="D189" s="91"/>
      <c r="E189" s="91"/>
      <c r="F189" s="91"/>
      <c r="G189" s="91"/>
      <c r="H189" s="91"/>
      <c r="I189" s="91"/>
      <c r="J189" s="91"/>
      <c r="K189" s="91"/>
      <c r="L189" s="91"/>
      <c r="M189" s="1136"/>
    </row>
    <row r="190" spans="4:13" ht="12.75" x14ac:dyDescent="0.2">
      <c r="D190" s="91"/>
      <c r="E190" s="91"/>
      <c r="F190" s="91"/>
      <c r="G190" s="91"/>
      <c r="H190" s="91"/>
      <c r="I190" s="91"/>
      <c r="J190" s="91"/>
      <c r="K190" s="91"/>
      <c r="L190" s="91"/>
      <c r="M190" s="1136"/>
    </row>
    <row r="191" spans="4:13" ht="12.75" x14ac:dyDescent="0.2">
      <c r="D191" s="91"/>
      <c r="E191" s="91"/>
      <c r="F191" s="91"/>
      <c r="G191" s="91"/>
      <c r="H191" s="91"/>
      <c r="I191" s="91"/>
      <c r="J191" s="91"/>
      <c r="K191" s="91"/>
      <c r="L191" s="91"/>
      <c r="M191" s="1136"/>
    </row>
    <row r="192" spans="4:13" ht="12.75" x14ac:dyDescent="0.2">
      <c r="D192" s="91"/>
      <c r="E192" s="91"/>
      <c r="F192" s="91"/>
      <c r="G192" s="91"/>
      <c r="H192" s="91"/>
      <c r="I192" s="91"/>
      <c r="J192" s="91"/>
      <c r="K192" s="91"/>
      <c r="L192" s="91"/>
      <c r="M192" s="1136"/>
    </row>
    <row r="193" spans="4:13" ht="12.75" x14ac:dyDescent="0.2">
      <c r="D193" s="91"/>
      <c r="E193" s="91"/>
      <c r="F193" s="91"/>
      <c r="G193" s="91"/>
      <c r="H193" s="91"/>
      <c r="I193" s="91"/>
      <c r="J193" s="91"/>
      <c r="K193" s="91"/>
      <c r="L193" s="91"/>
      <c r="M193" s="1136"/>
    </row>
    <row r="194" spans="4:13" ht="12.75" x14ac:dyDescent="0.2">
      <c r="D194" s="91"/>
      <c r="E194" s="91"/>
      <c r="F194" s="91"/>
      <c r="G194" s="91"/>
      <c r="H194" s="91"/>
      <c r="I194" s="91"/>
      <c r="J194" s="91"/>
      <c r="K194" s="91"/>
      <c r="L194" s="91"/>
      <c r="M194" s="1136"/>
    </row>
    <row r="195" spans="4:13" ht="12.75" x14ac:dyDescent="0.2">
      <c r="D195" s="91"/>
      <c r="E195" s="91"/>
      <c r="F195" s="91"/>
      <c r="G195" s="91"/>
      <c r="H195" s="91"/>
      <c r="I195" s="91"/>
      <c r="J195" s="91"/>
      <c r="K195" s="91"/>
      <c r="L195" s="91"/>
      <c r="M195" s="1136"/>
    </row>
    <row r="196" spans="4:13" ht="12.75" x14ac:dyDescent="0.2">
      <c r="D196" s="91"/>
      <c r="E196" s="91"/>
      <c r="F196" s="91"/>
      <c r="G196" s="91"/>
      <c r="H196" s="91"/>
      <c r="I196" s="91"/>
      <c r="J196" s="91"/>
      <c r="K196" s="91"/>
      <c r="L196" s="91"/>
      <c r="M196" s="1136"/>
    </row>
    <row r="197" spans="4:13" ht="12.75" x14ac:dyDescent="0.2">
      <c r="D197" s="91"/>
      <c r="E197" s="91"/>
      <c r="F197" s="91"/>
      <c r="G197" s="91"/>
      <c r="H197" s="91"/>
      <c r="I197" s="91"/>
      <c r="J197" s="91"/>
      <c r="K197" s="91"/>
      <c r="L197" s="91"/>
      <c r="M197" s="1136"/>
    </row>
    <row r="198" spans="4:13" ht="12.75" x14ac:dyDescent="0.2">
      <c r="D198" s="91"/>
      <c r="E198" s="91"/>
      <c r="F198" s="91"/>
      <c r="G198" s="91"/>
      <c r="H198" s="91"/>
      <c r="I198" s="91"/>
      <c r="J198" s="91"/>
      <c r="K198" s="91"/>
      <c r="L198" s="91"/>
      <c r="M198" s="1136"/>
    </row>
    <row r="199" spans="4:13" ht="12.75" x14ac:dyDescent="0.2">
      <c r="D199" s="91"/>
      <c r="E199" s="91"/>
      <c r="F199" s="91"/>
      <c r="G199" s="91"/>
      <c r="H199" s="91"/>
      <c r="I199" s="91"/>
      <c r="J199" s="91"/>
      <c r="K199" s="91"/>
      <c r="L199" s="91"/>
      <c r="M199" s="1136"/>
    </row>
    <row r="200" spans="4:13" ht="12.75" x14ac:dyDescent="0.2">
      <c r="D200" s="91"/>
      <c r="E200" s="91"/>
      <c r="F200" s="91"/>
      <c r="G200" s="91"/>
      <c r="H200" s="91"/>
      <c r="I200" s="91"/>
      <c r="J200" s="91"/>
      <c r="K200" s="91"/>
      <c r="L200" s="91"/>
      <c r="M200" s="1136"/>
    </row>
    <row r="201" spans="4:13" ht="12.75" x14ac:dyDescent="0.2">
      <c r="D201" s="91"/>
      <c r="E201" s="91"/>
      <c r="F201" s="91"/>
      <c r="G201" s="91"/>
      <c r="H201" s="91"/>
      <c r="I201" s="91"/>
      <c r="J201" s="91"/>
      <c r="K201" s="91"/>
      <c r="L201" s="91"/>
      <c r="M201" s="1136"/>
    </row>
    <row r="202" spans="4:13" ht="12.75" x14ac:dyDescent="0.2">
      <c r="D202" s="91"/>
      <c r="E202" s="91"/>
      <c r="F202" s="91"/>
      <c r="G202" s="91"/>
      <c r="H202" s="91"/>
      <c r="I202" s="91"/>
      <c r="J202" s="91"/>
      <c r="K202" s="91"/>
      <c r="L202" s="91"/>
      <c r="M202" s="1136"/>
    </row>
    <row r="203" spans="4:13" ht="12.75" x14ac:dyDescent="0.2">
      <c r="D203" s="91"/>
      <c r="E203" s="91"/>
      <c r="F203" s="91"/>
      <c r="G203" s="91"/>
      <c r="H203" s="91"/>
      <c r="I203" s="91"/>
      <c r="J203" s="91"/>
      <c r="K203" s="91"/>
      <c r="L203" s="91"/>
      <c r="M203" s="1136"/>
    </row>
    <row r="204" spans="4:13" ht="12.75" x14ac:dyDescent="0.2">
      <c r="D204" s="91"/>
      <c r="E204" s="91"/>
      <c r="F204" s="91"/>
      <c r="G204" s="91"/>
      <c r="H204" s="91"/>
      <c r="I204" s="91"/>
      <c r="J204" s="91"/>
      <c r="K204" s="91"/>
      <c r="L204" s="91"/>
      <c r="M204" s="1136"/>
    </row>
    <row r="205" spans="4:13" ht="12.75" x14ac:dyDescent="0.2">
      <c r="D205" s="91"/>
      <c r="E205" s="91"/>
      <c r="F205" s="91"/>
      <c r="G205" s="91"/>
      <c r="H205" s="91"/>
      <c r="I205" s="91"/>
      <c r="J205" s="91"/>
      <c r="K205" s="91"/>
      <c r="L205" s="91"/>
      <c r="M205" s="1136"/>
    </row>
    <row r="206" spans="4:13" ht="12.75" x14ac:dyDescent="0.2">
      <c r="D206" s="91"/>
      <c r="E206" s="91"/>
      <c r="F206" s="91"/>
      <c r="G206" s="91"/>
      <c r="H206" s="91"/>
      <c r="I206" s="91"/>
      <c r="J206" s="91"/>
      <c r="K206" s="91"/>
      <c r="L206" s="91"/>
      <c r="M206" s="1136"/>
    </row>
    <row r="207" spans="4:13" ht="12.75" x14ac:dyDescent="0.2">
      <c r="D207" s="91"/>
      <c r="E207" s="91"/>
      <c r="F207" s="91"/>
      <c r="G207" s="91"/>
      <c r="H207" s="91"/>
      <c r="I207" s="91"/>
      <c r="J207" s="91"/>
      <c r="K207" s="91"/>
      <c r="L207" s="91"/>
      <c r="M207" s="1136"/>
    </row>
    <row r="208" spans="4:13" ht="12.75" x14ac:dyDescent="0.2">
      <c r="D208" s="91"/>
      <c r="E208" s="91"/>
      <c r="F208" s="91"/>
      <c r="G208" s="91"/>
      <c r="H208" s="91"/>
      <c r="I208" s="91"/>
      <c r="J208" s="91"/>
      <c r="K208" s="91"/>
      <c r="L208" s="91"/>
      <c r="M208" s="1136"/>
    </row>
    <row r="209" spans="4:13" ht="12.75" x14ac:dyDescent="0.2">
      <c r="D209" s="91"/>
      <c r="E209" s="91"/>
      <c r="F209" s="91"/>
      <c r="G209" s="91"/>
      <c r="H209" s="91"/>
      <c r="I209" s="91"/>
      <c r="J209" s="91"/>
      <c r="K209" s="91"/>
      <c r="L209" s="91"/>
      <c r="M209" s="1136"/>
    </row>
    <row r="210" spans="4:13" ht="12.75" x14ac:dyDescent="0.2">
      <c r="D210" s="91"/>
      <c r="E210" s="91"/>
      <c r="F210" s="91"/>
      <c r="G210" s="91"/>
      <c r="H210" s="91"/>
      <c r="I210" s="91"/>
      <c r="J210" s="91"/>
      <c r="K210" s="91"/>
      <c r="L210" s="91"/>
      <c r="M210" s="1136"/>
    </row>
    <row r="211" spans="4:13" ht="12.75" x14ac:dyDescent="0.2">
      <c r="D211" s="91"/>
      <c r="E211" s="91"/>
      <c r="F211" s="91"/>
      <c r="G211" s="91"/>
      <c r="H211" s="91"/>
      <c r="I211" s="91"/>
      <c r="J211" s="91"/>
      <c r="K211" s="91"/>
      <c r="L211" s="91"/>
      <c r="M211" s="1136"/>
    </row>
    <row r="212" spans="4:13" ht="12.75" x14ac:dyDescent="0.2">
      <c r="D212" s="91"/>
      <c r="E212" s="91"/>
      <c r="F212" s="91"/>
      <c r="G212" s="91"/>
      <c r="H212" s="91"/>
      <c r="I212" s="91"/>
      <c r="J212" s="91"/>
      <c r="K212" s="91"/>
      <c r="L212" s="91"/>
      <c r="M212" s="1136"/>
    </row>
    <row r="213" spans="4:13" ht="12.75" x14ac:dyDescent="0.2">
      <c r="D213" s="91"/>
      <c r="E213" s="91"/>
      <c r="F213" s="91"/>
      <c r="G213" s="91"/>
      <c r="H213" s="91"/>
      <c r="I213" s="91"/>
      <c r="J213" s="91"/>
      <c r="K213" s="91"/>
      <c r="L213" s="91"/>
      <c r="M213" s="1136"/>
    </row>
    <row r="214" spans="4:13" ht="12.75" x14ac:dyDescent="0.2">
      <c r="D214" s="91"/>
      <c r="E214" s="91"/>
      <c r="F214" s="91"/>
      <c r="G214" s="91"/>
      <c r="H214" s="91"/>
      <c r="I214" s="91"/>
      <c r="J214" s="91"/>
      <c r="K214" s="91"/>
      <c r="L214" s="91"/>
      <c r="M214" s="1136"/>
    </row>
    <row r="215" spans="4:13" ht="12.75" x14ac:dyDescent="0.2">
      <c r="D215" s="91"/>
      <c r="E215" s="91"/>
      <c r="F215" s="91"/>
      <c r="G215" s="91"/>
      <c r="H215" s="91"/>
      <c r="I215" s="91"/>
      <c r="J215" s="91"/>
      <c r="K215" s="91"/>
      <c r="L215" s="91"/>
      <c r="M215" s="1136"/>
    </row>
    <row r="216" spans="4:13" ht="12.75" x14ac:dyDescent="0.2">
      <c r="D216" s="91"/>
      <c r="E216" s="91"/>
      <c r="F216" s="91"/>
      <c r="G216" s="91"/>
      <c r="H216" s="91"/>
      <c r="I216" s="91"/>
      <c r="J216" s="91"/>
      <c r="K216" s="91"/>
      <c r="L216" s="91"/>
      <c r="M216" s="1136"/>
    </row>
    <row r="217" spans="4:13" ht="12.75" x14ac:dyDescent="0.2">
      <c r="D217" s="91"/>
      <c r="E217" s="91"/>
      <c r="F217" s="91"/>
      <c r="G217" s="91"/>
      <c r="H217" s="91"/>
      <c r="I217" s="91"/>
      <c r="J217" s="91"/>
      <c r="K217" s="91"/>
      <c r="L217" s="91"/>
      <c r="M217" s="1136"/>
    </row>
    <row r="218" spans="4:13" ht="12.75" x14ac:dyDescent="0.2">
      <c r="D218" s="91"/>
      <c r="E218" s="91"/>
      <c r="F218" s="91"/>
      <c r="G218" s="91"/>
      <c r="H218" s="91"/>
      <c r="I218" s="91"/>
      <c r="J218" s="91"/>
      <c r="K218" s="91"/>
      <c r="L218" s="91"/>
      <c r="M218" s="1136"/>
    </row>
    <row r="219" spans="4:13" ht="12.75" x14ac:dyDescent="0.2">
      <c r="D219" s="91"/>
      <c r="E219" s="91"/>
      <c r="F219" s="91"/>
      <c r="G219" s="91"/>
      <c r="H219" s="91"/>
      <c r="I219" s="91"/>
      <c r="J219" s="91"/>
      <c r="K219" s="91"/>
      <c r="L219" s="91"/>
      <c r="M219" s="1136"/>
    </row>
    <row r="220" spans="4:13" ht="12.75" x14ac:dyDescent="0.2">
      <c r="D220" s="91"/>
      <c r="E220" s="91"/>
      <c r="F220" s="91"/>
      <c r="G220" s="91"/>
      <c r="H220" s="91"/>
      <c r="I220" s="91"/>
      <c r="J220" s="91"/>
      <c r="K220" s="91"/>
      <c r="L220" s="91"/>
      <c r="M220" s="1136"/>
    </row>
    <row r="221" spans="4:13" ht="12.75" x14ac:dyDescent="0.2">
      <c r="D221" s="91"/>
      <c r="E221" s="91"/>
      <c r="F221" s="91"/>
      <c r="G221" s="91"/>
      <c r="H221" s="91"/>
      <c r="I221" s="91"/>
      <c r="J221" s="91"/>
      <c r="K221" s="91"/>
      <c r="L221" s="91"/>
      <c r="M221" s="1136"/>
    </row>
    <row r="222" spans="4:13" ht="12.75" x14ac:dyDescent="0.2">
      <c r="D222" s="91"/>
      <c r="E222" s="91"/>
      <c r="F222" s="91"/>
      <c r="G222" s="91"/>
      <c r="H222" s="91"/>
      <c r="I222" s="91"/>
      <c r="J222" s="91"/>
      <c r="K222" s="91"/>
      <c r="L222" s="91"/>
      <c r="M222" s="1136"/>
    </row>
    <row r="223" spans="4:13" ht="12.75" x14ac:dyDescent="0.2">
      <c r="D223" s="91"/>
      <c r="E223" s="91"/>
      <c r="F223" s="91"/>
      <c r="G223" s="91"/>
      <c r="H223" s="91"/>
      <c r="I223" s="91"/>
      <c r="J223" s="91"/>
      <c r="K223" s="91"/>
      <c r="L223" s="91"/>
      <c r="M223" s="1136"/>
    </row>
    <row r="224" spans="4:13" ht="12.75" x14ac:dyDescent="0.2">
      <c r="D224" s="91"/>
      <c r="E224" s="91"/>
      <c r="F224" s="91"/>
      <c r="G224" s="91"/>
      <c r="H224" s="91"/>
      <c r="I224" s="91"/>
      <c r="J224" s="91"/>
      <c r="K224" s="91"/>
      <c r="L224" s="91"/>
      <c r="M224" s="1136"/>
    </row>
    <row r="225" spans="4:13" ht="12.75" x14ac:dyDescent="0.2">
      <c r="D225" s="91"/>
      <c r="E225" s="91"/>
      <c r="F225" s="91"/>
      <c r="G225" s="91"/>
      <c r="H225" s="91"/>
      <c r="I225" s="91"/>
      <c r="J225" s="91"/>
      <c r="K225" s="91"/>
      <c r="L225" s="91"/>
      <c r="M225" s="1136"/>
    </row>
    <row r="226" spans="4:13" ht="12.75" x14ac:dyDescent="0.2">
      <c r="D226" s="91"/>
      <c r="E226" s="91"/>
      <c r="F226" s="91"/>
      <c r="G226" s="91"/>
      <c r="H226" s="91"/>
      <c r="I226" s="91"/>
      <c r="J226" s="91"/>
      <c r="K226" s="91"/>
      <c r="L226" s="91"/>
      <c r="M226" s="1136"/>
    </row>
    <row r="227" spans="4:13" ht="12.75" x14ac:dyDescent="0.2">
      <c r="D227" s="91"/>
      <c r="E227" s="91"/>
      <c r="F227" s="91"/>
      <c r="G227" s="91"/>
      <c r="H227" s="91"/>
      <c r="I227" s="91"/>
      <c r="J227" s="91"/>
      <c r="K227" s="91"/>
      <c r="L227" s="91"/>
      <c r="M227" s="1136"/>
    </row>
    <row r="228" spans="4:13" ht="12.75" x14ac:dyDescent="0.2">
      <c r="D228" s="91"/>
      <c r="E228" s="91"/>
      <c r="F228" s="91"/>
      <c r="G228" s="91"/>
      <c r="H228" s="91"/>
      <c r="I228" s="91"/>
      <c r="J228" s="91"/>
      <c r="K228" s="91"/>
      <c r="L228" s="91"/>
      <c r="M228" s="1136"/>
    </row>
    <row r="229" spans="4:13" ht="12.75" x14ac:dyDescent="0.2">
      <c r="D229" s="91"/>
      <c r="E229" s="91"/>
      <c r="F229" s="91"/>
      <c r="G229" s="91"/>
      <c r="H229" s="91"/>
      <c r="I229" s="91"/>
      <c r="J229" s="91"/>
      <c r="K229" s="91"/>
      <c r="L229" s="91"/>
      <c r="M229" s="1136"/>
    </row>
    <row r="230" spans="4:13" ht="12.75" x14ac:dyDescent="0.2">
      <c r="D230" s="91"/>
      <c r="E230" s="91"/>
      <c r="F230" s="91"/>
      <c r="G230" s="91"/>
      <c r="H230" s="91"/>
      <c r="I230" s="91"/>
      <c r="J230" s="91"/>
      <c r="K230" s="91"/>
      <c r="L230" s="91"/>
      <c r="M230" s="1136"/>
    </row>
    <row r="231" spans="4:13" ht="12.75" x14ac:dyDescent="0.2">
      <c r="D231" s="91"/>
      <c r="E231" s="91"/>
      <c r="F231" s="91"/>
      <c r="G231" s="91"/>
      <c r="H231" s="91"/>
      <c r="I231" s="91"/>
      <c r="J231" s="91"/>
      <c r="K231" s="91"/>
      <c r="L231" s="91"/>
      <c r="M231" s="1136"/>
    </row>
    <row r="232" spans="4:13" ht="12.75" x14ac:dyDescent="0.2">
      <c r="D232" s="91"/>
      <c r="E232" s="91"/>
      <c r="F232" s="91"/>
      <c r="G232" s="91"/>
      <c r="H232" s="91"/>
      <c r="I232" s="91"/>
      <c r="J232" s="91"/>
      <c r="K232" s="91"/>
      <c r="L232" s="91"/>
      <c r="M232" s="1136"/>
    </row>
    <row r="233" spans="4:13" ht="12.75" x14ac:dyDescent="0.2">
      <c r="D233" s="91"/>
      <c r="E233" s="91"/>
      <c r="F233" s="91"/>
      <c r="G233" s="91"/>
      <c r="H233" s="91"/>
      <c r="I233" s="91"/>
      <c r="J233" s="91"/>
      <c r="K233" s="91"/>
      <c r="L233" s="91"/>
      <c r="M233" s="1136"/>
    </row>
    <row r="234" spans="4:13" ht="12.75" x14ac:dyDescent="0.2">
      <c r="D234" s="91"/>
      <c r="E234" s="91"/>
      <c r="F234" s="91"/>
      <c r="G234" s="91"/>
      <c r="H234" s="91"/>
      <c r="I234" s="91"/>
      <c r="J234" s="91"/>
      <c r="K234" s="91"/>
      <c r="L234" s="91"/>
      <c r="M234" s="1136"/>
    </row>
    <row r="235" spans="4:13" ht="12.75" x14ac:dyDescent="0.2">
      <c r="D235" s="91"/>
      <c r="E235" s="91"/>
      <c r="F235" s="91"/>
      <c r="G235" s="91"/>
      <c r="H235" s="91"/>
      <c r="I235" s="91"/>
      <c r="J235" s="91"/>
      <c r="K235" s="91"/>
      <c r="L235" s="91"/>
      <c r="M235" s="1136"/>
    </row>
    <row r="236" spans="4:13" ht="12.75" x14ac:dyDescent="0.2">
      <c r="D236" s="91"/>
      <c r="E236" s="91"/>
      <c r="F236" s="91"/>
      <c r="G236" s="91"/>
      <c r="H236" s="91"/>
      <c r="I236" s="91"/>
      <c r="J236" s="91"/>
      <c r="K236" s="91"/>
      <c r="L236" s="91"/>
      <c r="M236" s="1136"/>
    </row>
    <row r="237" spans="4:13" ht="12.75" x14ac:dyDescent="0.2">
      <c r="D237" s="91"/>
      <c r="E237" s="91"/>
      <c r="F237" s="91"/>
      <c r="G237" s="91"/>
      <c r="H237" s="91"/>
      <c r="I237" s="91"/>
      <c r="J237" s="91"/>
      <c r="K237" s="91"/>
      <c r="L237" s="91"/>
      <c r="M237" s="1136"/>
    </row>
    <row r="238" spans="4:13" ht="12.75" x14ac:dyDescent="0.2">
      <c r="D238" s="91"/>
      <c r="E238" s="91"/>
      <c r="F238" s="91"/>
      <c r="G238" s="91"/>
      <c r="H238" s="91"/>
      <c r="I238" s="91"/>
      <c r="J238" s="91"/>
      <c r="K238" s="91"/>
      <c r="L238" s="91"/>
      <c r="M238" s="1136"/>
    </row>
    <row r="239" spans="4:13" ht="12.75" x14ac:dyDescent="0.2">
      <c r="D239" s="91"/>
      <c r="E239" s="91"/>
      <c r="F239" s="91"/>
      <c r="G239" s="91"/>
      <c r="H239" s="91"/>
      <c r="I239" s="91"/>
      <c r="J239" s="91"/>
      <c r="K239" s="91"/>
      <c r="L239" s="91"/>
      <c r="M239" s="1136"/>
    </row>
    <row r="240" spans="4:13" ht="12.75" x14ac:dyDescent="0.2">
      <c r="D240" s="91"/>
      <c r="E240" s="91"/>
      <c r="F240" s="91"/>
      <c r="G240" s="91"/>
      <c r="H240" s="91"/>
      <c r="I240" s="91"/>
      <c r="J240" s="91"/>
      <c r="K240" s="91"/>
      <c r="L240" s="91"/>
      <c r="M240" s="1136"/>
    </row>
    <row r="241" spans="4:13" ht="12.75" x14ac:dyDescent="0.2">
      <c r="D241" s="91"/>
      <c r="E241" s="91"/>
      <c r="F241" s="91"/>
      <c r="G241" s="91"/>
      <c r="H241" s="91"/>
      <c r="I241" s="91"/>
      <c r="J241" s="91"/>
      <c r="K241" s="91"/>
      <c r="L241" s="91"/>
      <c r="M241" s="1136"/>
    </row>
    <row r="242" spans="4:13" ht="12.75" x14ac:dyDescent="0.2">
      <c r="D242" s="91"/>
      <c r="E242" s="91"/>
      <c r="F242" s="91"/>
      <c r="G242" s="91"/>
      <c r="H242" s="91"/>
      <c r="I242" s="91"/>
      <c r="J242" s="91"/>
      <c r="K242" s="91"/>
      <c r="L242" s="91"/>
      <c r="M242" s="1136"/>
    </row>
    <row r="243" spans="4:13" ht="12.75" x14ac:dyDescent="0.2">
      <c r="D243" s="91"/>
      <c r="E243" s="91"/>
      <c r="F243" s="91"/>
      <c r="G243" s="91"/>
      <c r="H243" s="91"/>
      <c r="I243" s="91"/>
      <c r="J243" s="91"/>
      <c r="K243" s="91"/>
      <c r="L243" s="91"/>
      <c r="M243" s="1136"/>
    </row>
    <row r="244" spans="4:13" ht="12.75" x14ac:dyDescent="0.2">
      <c r="D244" s="91"/>
      <c r="E244" s="91"/>
      <c r="F244" s="91"/>
      <c r="G244" s="91"/>
      <c r="H244" s="91"/>
      <c r="I244" s="91"/>
      <c r="J244" s="91"/>
      <c r="K244" s="91"/>
      <c r="L244" s="91"/>
      <c r="M244" s="1136"/>
    </row>
    <row r="245" spans="4:13" ht="12.75" x14ac:dyDescent="0.2">
      <c r="D245" s="91"/>
      <c r="E245" s="91"/>
      <c r="F245" s="91"/>
      <c r="G245" s="91"/>
      <c r="H245" s="91"/>
      <c r="I245" s="91"/>
      <c r="J245" s="91"/>
      <c r="K245" s="91"/>
      <c r="L245" s="91"/>
      <c r="M245" s="1136"/>
    </row>
    <row r="246" spans="4:13" ht="12.75" x14ac:dyDescent="0.2">
      <c r="D246" s="91"/>
      <c r="E246" s="91"/>
      <c r="F246" s="91"/>
      <c r="G246" s="91"/>
      <c r="H246" s="91"/>
      <c r="I246" s="91"/>
      <c r="J246" s="91"/>
      <c r="K246" s="91"/>
      <c r="L246" s="91"/>
      <c r="M246" s="1136"/>
    </row>
    <row r="247" spans="4:13" ht="12.75" x14ac:dyDescent="0.2">
      <c r="D247" s="91"/>
      <c r="E247" s="91"/>
      <c r="F247" s="91"/>
      <c r="G247" s="91"/>
      <c r="H247" s="91"/>
      <c r="I247" s="91"/>
      <c r="J247" s="91"/>
      <c r="K247" s="91"/>
      <c r="L247" s="91"/>
      <c r="M247" s="1136"/>
    </row>
    <row r="248" spans="4:13" ht="12.75" x14ac:dyDescent="0.2">
      <c r="D248" s="91"/>
      <c r="E248" s="91"/>
      <c r="F248" s="91"/>
      <c r="G248" s="91"/>
      <c r="H248" s="91"/>
      <c r="I248" s="91"/>
      <c r="J248" s="91"/>
      <c r="K248" s="91"/>
      <c r="L248" s="91"/>
      <c r="M248" s="1136"/>
    </row>
    <row r="249" spans="4:13" ht="12.75" x14ac:dyDescent="0.2">
      <c r="D249" s="91"/>
      <c r="E249" s="91"/>
      <c r="F249" s="91"/>
      <c r="G249" s="91"/>
      <c r="H249" s="91"/>
      <c r="I249" s="91"/>
      <c r="J249" s="91"/>
      <c r="K249" s="91"/>
      <c r="L249" s="91"/>
      <c r="M249" s="1136"/>
    </row>
    <row r="250" spans="4:13" ht="12.75" x14ac:dyDescent="0.2">
      <c r="D250" s="91"/>
      <c r="E250" s="91"/>
      <c r="F250" s="91"/>
      <c r="G250" s="91"/>
      <c r="H250" s="91"/>
      <c r="I250" s="91"/>
      <c r="J250" s="91"/>
      <c r="K250" s="91"/>
      <c r="L250" s="91"/>
      <c r="M250" s="1136"/>
    </row>
    <row r="251" spans="4:13" ht="12.75" x14ac:dyDescent="0.2">
      <c r="D251" s="91"/>
      <c r="E251" s="91"/>
      <c r="F251" s="91"/>
      <c r="G251" s="91"/>
      <c r="H251" s="91"/>
      <c r="I251" s="91"/>
      <c r="J251" s="91"/>
      <c r="K251" s="91"/>
      <c r="L251" s="91"/>
      <c r="M251" s="1136"/>
    </row>
    <row r="252" spans="4:13" ht="12.75" x14ac:dyDescent="0.2">
      <c r="D252" s="91"/>
      <c r="E252" s="91"/>
      <c r="F252" s="91"/>
      <c r="G252" s="91"/>
      <c r="H252" s="91"/>
      <c r="I252" s="91"/>
      <c r="J252" s="91"/>
      <c r="K252" s="91"/>
      <c r="L252" s="91"/>
      <c r="M252" s="1136"/>
    </row>
    <row r="253" spans="4:13" ht="12.75" x14ac:dyDescent="0.2">
      <c r="D253" s="91"/>
      <c r="E253" s="91"/>
      <c r="F253" s="91"/>
      <c r="G253" s="91"/>
      <c r="H253" s="91"/>
      <c r="I253" s="91"/>
      <c r="J253" s="91"/>
      <c r="K253" s="91"/>
      <c r="L253" s="91"/>
      <c r="M253" s="1136"/>
    </row>
    <row r="254" spans="4:13" ht="12.75" x14ac:dyDescent="0.2">
      <c r="D254" s="91"/>
      <c r="E254" s="91"/>
      <c r="F254" s="91"/>
      <c r="G254" s="91"/>
      <c r="H254" s="91"/>
      <c r="I254" s="91"/>
      <c r="J254" s="91"/>
      <c r="K254" s="91"/>
      <c r="L254" s="91"/>
      <c r="M254" s="1136"/>
    </row>
    <row r="255" spans="4:13" ht="12.75" x14ac:dyDescent="0.2">
      <c r="D255" s="91"/>
      <c r="E255" s="91"/>
      <c r="F255" s="91"/>
      <c r="G255" s="91"/>
      <c r="H255" s="91"/>
      <c r="I255" s="91"/>
      <c r="J255" s="91"/>
      <c r="K255" s="91"/>
      <c r="L255" s="91"/>
      <c r="M255" s="1136"/>
    </row>
    <row r="256" spans="4:13" ht="12.75" x14ac:dyDescent="0.2">
      <c r="D256" s="91"/>
      <c r="E256" s="91"/>
      <c r="F256" s="91"/>
      <c r="G256" s="91"/>
      <c r="H256" s="91"/>
      <c r="I256" s="91"/>
      <c r="J256" s="91"/>
      <c r="K256" s="91"/>
      <c r="L256" s="91"/>
      <c r="M256" s="1136"/>
    </row>
    <row r="257" spans="4:13" ht="12.75" x14ac:dyDescent="0.2">
      <c r="D257" s="91"/>
      <c r="E257" s="91"/>
      <c r="F257" s="91"/>
      <c r="G257" s="91"/>
      <c r="H257" s="91"/>
      <c r="I257" s="91"/>
      <c r="J257" s="91"/>
      <c r="K257" s="91"/>
      <c r="L257" s="91"/>
      <c r="M257" s="1136"/>
    </row>
    <row r="258" spans="4:13" ht="12.75" x14ac:dyDescent="0.2">
      <c r="D258" s="91"/>
      <c r="E258" s="91"/>
      <c r="F258" s="91"/>
      <c r="G258" s="91"/>
      <c r="H258" s="91"/>
      <c r="I258" s="91"/>
      <c r="J258" s="91"/>
      <c r="K258" s="91"/>
      <c r="L258" s="91"/>
      <c r="M258" s="1136"/>
    </row>
    <row r="259" spans="4:13" ht="12.75" x14ac:dyDescent="0.2">
      <c r="D259" s="91"/>
      <c r="E259" s="91"/>
      <c r="F259" s="91"/>
      <c r="G259" s="91"/>
      <c r="H259" s="91"/>
      <c r="I259" s="91"/>
      <c r="J259" s="91"/>
      <c r="K259" s="91"/>
      <c r="L259" s="91"/>
      <c r="M259" s="1136"/>
    </row>
    <row r="260" spans="4:13" ht="12.75" x14ac:dyDescent="0.2">
      <c r="D260" s="91"/>
      <c r="E260" s="91"/>
      <c r="F260" s="91"/>
      <c r="G260" s="91"/>
      <c r="H260" s="91"/>
      <c r="I260" s="91"/>
      <c r="J260" s="91"/>
      <c r="K260" s="91"/>
      <c r="L260" s="91"/>
      <c r="M260" s="1136"/>
    </row>
    <row r="261" spans="4:13" ht="12.75" x14ac:dyDescent="0.2">
      <c r="D261" s="91"/>
      <c r="E261" s="91"/>
      <c r="F261" s="91"/>
      <c r="G261" s="91"/>
      <c r="H261" s="91"/>
      <c r="I261" s="91"/>
      <c r="J261" s="91"/>
      <c r="K261" s="91"/>
      <c r="L261" s="91"/>
      <c r="M261" s="1136"/>
    </row>
    <row r="262" spans="4:13" ht="12.75" x14ac:dyDescent="0.2">
      <c r="D262" s="91"/>
      <c r="E262" s="91"/>
      <c r="F262" s="91"/>
      <c r="G262" s="91"/>
      <c r="H262" s="91"/>
      <c r="I262" s="91"/>
      <c r="J262" s="91"/>
      <c r="K262" s="91"/>
      <c r="L262" s="91"/>
      <c r="M262" s="1136"/>
    </row>
    <row r="263" spans="4:13" ht="12.75" x14ac:dyDescent="0.2">
      <c r="D263" s="91"/>
      <c r="E263" s="91"/>
      <c r="F263" s="91"/>
      <c r="G263" s="91"/>
      <c r="H263" s="91"/>
      <c r="I263" s="91"/>
      <c r="J263" s="91"/>
      <c r="K263" s="91"/>
      <c r="L263" s="91"/>
      <c r="M263" s="1136"/>
    </row>
    <row r="264" spans="4:13" ht="12.75" x14ac:dyDescent="0.2">
      <c r="D264" s="91"/>
      <c r="E264" s="91"/>
      <c r="F264" s="91"/>
      <c r="G264" s="91"/>
      <c r="H264" s="91"/>
      <c r="I264" s="91"/>
      <c r="J264" s="91"/>
      <c r="K264" s="91"/>
      <c r="L264" s="91"/>
      <c r="M264" s="1136"/>
    </row>
    <row r="265" spans="4:13" ht="12.75" x14ac:dyDescent="0.2">
      <c r="D265" s="91"/>
      <c r="E265" s="91"/>
      <c r="F265" s="91"/>
      <c r="G265" s="91"/>
      <c r="H265" s="91"/>
      <c r="I265" s="91"/>
      <c r="J265" s="91"/>
      <c r="K265" s="91"/>
      <c r="L265" s="91"/>
      <c r="M265" s="1136"/>
    </row>
    <row r="266" spans="4:13" ht="12.75" x14ac:dyDescent="0.2">
      <c r="D266" s="91"/>
      <c r="E266" s="91"/>
      <c r="F266" s="91"/>
      <c r="G266" s="91"/>
      <c r="H266" s="91"/>
      <c r="I266" s="91"/>
      <c r="J266" s="91"/>
      <c r="K266" s="91"/>
      <c r="L266" s="91"/>
      <c r="M266" s="1136"/>
    </row>
    <row r="267" spans="4:13" ht="12.75" x14ac:dyDescent="0.2">
      <c r="D267" s="91"/>
      <c r="E267" s="91"/>
      <c r="F267" s="91"/>
      <c r="G267" s="91"/>
      <c r="H267" s="91"/>
      <c r="I267" s="91"/>
      <c r="J267" s="91"/>
      <c r="K267" s="91"/>
      <c r="L267" s="91"/>
      <c r="M267" s="1136"/>
    </row>
    <row r="268" spans="4:13" ht="12.75" x14ac:dyDescent="0.2">
      <c r="D268" s="91"/>
      <c r="E268" s="91"/>
      <c r="F268" s="91"/>
      <c r="G268" s="91"/>
      <c r="H268" s="91"/>
      <c r="I268" s="91"/>
      <c r="J268" s="91"/>
      <c r="K268" s="91"/>
      <c r="L268" s="91"/>
      <c r="M268" s="1136"/>
    </row>
    <row r="269" spans="4:13" ht="12.75" x14ac:dyDescent="0.2">
      <c r="D269" s="91"/>
      <c r="E269" s="91"/>
      <c r="F269" s="91"/>
      <c r="G269" s="91"/>
      <c r="H269" s="91"/>
      <c r="I269" s="91"/>
      <c r="J269" s="91"/>
      <c r="K269" s="91"/>
      <c r="L269" s="91"/>
      <c r="M269" s="1136"/>
    </row>
    <row r="270" spans="4:13" ht="12.75" x14ac:dyDescent="0.2">
      <c r="D270" s="91"/>
      <c r="E270" s="91"/>
      <c r="F270" s="91"/>
      <c r="G270" s="91"/>
      <c r="H270" s="91"/>
      <c r="I270" s="91"/>
      <c r="J270" s="91"/>
      <c r="K270" s="91"/>
      <c r="L270" s="91"/>
      <c r="M270" s="1136"/>
    </row>
    <row r="271" spans="4:13" ht="12.75" x14ac:dyDescent="0.2">
      <c r="D271" s="91"/>
      <c r="E271" s="91"/>
      <c r="F271" s="91"/>
      <c r="G271" s="91"/>
      <c r="H271" s="91"/>
      <c r="I271" s="91"/>
      <c r="J271" s="91"/>
      <c r="K271" s="91"/>
      <c r="L271" s="91"/>
      <c r="M271" s="1136"/>
    </row>
    <row r="272" spans="4:13" ht="12.75" x14ac:dyDescent="0.2">
      <c r="D272" s="91"/>
      <c r="E272" s="91"/>
      <c r="F272" s="91"/>
      <c r="G272" s="91"/>
      <c r="H272" s="91"/>
      <c r="I272" s="91"/>
      <c r="J272" s="91"/>
      <c r="K272" s="91"/>
      <c r="L272" s="91"/>
      <c r="M272" s="1136"/>
    </row>
    <row r="273" spans="4:13" ht="12.75" x14ac:dyDescent="0.2">
      <c r="D273" s="91"/>
      <c r="E273" s="91"/>
      <c r="F273" s="91"/>
      <c r="G273" s="91"/>
      <c r="H273" s="91"/>
      <c r="I273" s="91"/>
      <c r="J273" s="91"/>
      <c r="K273" s="91"/>
      <c r="L273" s="91"/>
      <c r="M273" s="1136"/>
    </row>
    <row r="274" spans="4:13" ht="12.75" x14ac:dyDescent="0.2">
      <c r="D274" s="91"/>
      <c r="E274" s="91"/>
      <c r="F274" s="91"/>
      <c r="G274" s="91"/>
      <c r="H274" s="91"/>
      <c r="I274" s="91"/>
      <c r="J274" s="91"/>
      <c r="K274" s="91"/>
      <c r="L274" s="91"/>
      <c r="M274" s="1136"/>
    </row>
    <row r="275" spans="4:13" ht="12.75" x14ac:dyDescent="0.2">
      <c r="D275" s="91"/>
      <c r="E275" s="91"/>
      <c r="F275" s="91"/>
      <c r="G275" s="91"/>
      <c r="H275" s="91"/>
      <c r="I275" s="91"/>
      <c r="J275" s="91"/>
      <c r="K275" s="91"/>
      <c r="L275" s="91"/>
      <c r="M275" s="1136"/>
    </row>
    <row r="276" spans="4:13" ht="12.75" x14ac:dyDescent="0.2">
      <c r="D276" s="91"/>
      <c r="E276" s="91"/>
      <c r="F276" s="91"/>
      <c r="G276" s="91"/>
      <c r="H276" s="91"/>
      <c r="I276" s="91"/>
      <c r="J276" s="91"/>
      <c r="K276" s="91"/>
      <c r="L276" s="91"/>
      <c r="M276" s="1136"/>
    </row>
    <row r="277" spans="4:13" ht="12.75" x14ac:dyDescent="0.2">
      <c r="D277" s="91"/>
      <c r="E277" s="91"/>
      <c r="F277" s="91"/>
      <c r="G277" s="91"/>
      <c r="H277" s="91"/>
      <c r="I277" s="91"/>
      <c r="J277" s="91"/>
      <c r="K277" s="91"/>
      <c r="L277" s="91"/>
      <c r="M277" s="1136"/>
    </row>
    <row r="278" spans="4:13" ht="12.75" x14ac:dyDescent="0.2">
      <c r="D278" s="91"/>
      <c r="E278" s="91"/>
      <c r="F278" s="91"/>
      <c r="G278" s="91"/>
      <c r="H278" s="91"/>
      <c r="I278" s="91"/>
      <c r="J278" s="91"/>
      <c r="K278" s="91"/>
      <c r="L278" s="91"/>
      <c r="M278" s="1136"/>
    </row>
    <row r="279" spans="4:13" ht="12.75" x14ac:dyDescent="0.2">
      <c r="D279" s="91"/>
      <c r="E279" s="91"/>
      <c r="F279" s="91"/>
      <c r="G279" s="91"/>
      <c r="H279" s="91"/>
      <c r="I279" s="91"/>
      <c r="J279" s="91"/>
      <c r="K279" s="91"/>
      <c r="L279" s="91"/>
      <c r="M279" s="1136"/>
    </row>
    <row r="280" spans="4:13" ht="12.75" x14ac:dyDescent="0.2">
      <c r="D280" s="91"/>
      <c r="E280" s="91"/>
      <c r="F280" s="91"/>
      <c r="G280" s="91"/>
      <c r="H280" s="91"/>
      <c r="I280" s="91"/>
      <c r="J280" s="91"/>
      <c r="K280" s="91"/>
      <c r="L280" s="91"/>
      <c r="M280" s="1136"/>
    </row>
    <row r="281" spans="4:13" ht="12.75" x14ac:dyDescent="0.2">
      <c r="D281" s="91"/>
      <c r="E281" s="91"/>
      <c r="F281" s="91"/>
      <c r="G281" s="91"/>
      <c r="H281" s="91"/>
      <c r="I281" s="91"/>
      <c r="J281" s="91"/>
      <c r="K281" s="91"/>
      <c r="L281" s="91"/>
      <c r="M281" s="1136"/>
    </row>
    <row r="282" spans="4:13" ht="12.75" x14ac:dyDescent="0.2">
      <c r="D282" s="91"/>
      <c r="E282" s="91"/>
      <c r="F282" s="91"/>
      <c r="G282" s="91"/>
      <c r="H282" s="91"/>
      <c r="I282" s="91"/>
      <c r="J282" s="91"/>
      <c r="K282" s="91"/>
      <c r="L282" s="91"/>
      <c r="M282" s="1136"/>
    </row>
    <row r="283" spans="4:13" ht="12.75" x14ac:dyDescent="0.2">
      <c r="D283" s="91"/>
      <c r="E283" s="91"/>
      <c r="F283" s="91"/>
      <c r="G283" s="91"/>
      <c r="H283" s="91"/>
      <c r="I283" s="91"/>
      <c r="J283" s="91"/>
      <c r="K283" s="91"/>
      <c r="L283" s="91"/>
      <c r="M283" s="1136"/>
    </row>
    <row r="284" spans="4:13" ht="12.75" x14ac:dyDescent="0.2">
      <c r="D284" s="91"/>
      <c r="E284" s="91"/>
      <c r="F284" s="91"/>
      <c r="G284" s="91"/>
      <c r="H284" s="91"/>
      <c r="I284" s="91"/>
      <c r="J284" s="91"/>
      <c r="K284" s="91"/>
      <c r="L284" s="91"/>
      <c r="M284" s="1136"/>
    </row>
    <row r="285" spans="4:13" ht="12.75" x14ac:dyDescent="0.2">
      <c r="D285" s="91"/>
      <c r="E285" s="91"/>
      <c r="F285" s="91"/>
      <c r="G285" s="91"/>
      <c r="H285" s="91"/>
      <c r="I285" s="91"/>
      <c r="J285" s="91"/>
      <c r="K285" s="91"/>
      <c r="L285" s="91"/>
      <c r="M285" s="1136"/>
    </row>
    <row r="286" spans="4:13" ht="12.75" x14ac:dyDescent="0.2">
      <c r="D286" s="91"/>
      <c r="E286" s="91"/>
      <c r="F286" s="91"/>
      <c r="G286" s="91"/>
      <c r="H286" s="91"/>
      <c r="I286" s="91"/>
      <c r="J286" s="91"/>
      <c r="K286" s="91"/>
      <c r="L286" s="91"/>
      <c r="M286" s="1136"/>
    </row>
    <row r="287" spans="4:13" ht="12.75" x14ac:dyDescent="0.2">
      <c r="D287" s="91"/>
      <c r="E287" s="91"/>
      <c r="F287" s="91"/>
      <c r="G287" s="91"/>
      <c r="H287" s="91"/>
      <c r="I287" s="91"/>
      <c r="J287" s="91"/>
      <c r="K287" s="91"/>
      <c r="L287" s="91"/>
      <c r="M287" s="1136"/>
    </row>
    <row r="288" spans="4:13" ht="12.75" x14ac:dyDescent="0.2">
      <c r="D288" s="91"/>
      <c r="E288" s="91"/>
      <c r="F288" s="91"/>
      <c r="G288" s="91"/>
      <c r="H288" s="91"/>
      <c r="I288" s="91"/>
      <c r="J288" s="91"/>
      <c r="K288" s="91"/>
      <c r="L288" s="91"/>
      <c r="M288" s="1136"/>
    </row>
    <row r="289" spans="4:13" ht="12.75" x14ac:dyDescent="0.2">
      <c r="D289" s="91"/>
      <c r="E289" s="91"/>
      <c r="F289" s="91"/>
      <c r="G289" s="91"/>
      <c r="H289" s="91"/>
      <c r="I289" s="91"/>
      <c r="J289" s="91"/>
      <c r="K289" s="91"/>
      <c r="L289" s="91"/>
      <c r="M289" s="1136"/>
    </row>
    <row r="290" spans="4:13" ht="12.75" x14ac:dyDescent="0.2">
      <c r="D290" s="91"/>
      <c r="E290" s="91"/>
      <c r="F290" s="91"/>
      <c r="G290" s="91"/>
      <c r="H290" s="91"/>
      <c r="I290" s="91"/>
      <c r="J290" s="91"/>
      <c r="K290" s="91"/>
      <c r="L290" s="91"/>
      <c r="M290" s="1136"/>
    </row>
    <row r="291" spans="4:13" ht="12.75" x14ac:dyDescent="0.2">
      <c r="D291" s="91"/>
      <c r="E291" s="91"/>
      <c r="F291" s="91"/>
      <c r="G291" s="91"/>
      <c r="H291" s="91"/>
      <c r="I291" s="91"/>
      <c r="J291" s="91"/>
      <c r="K291" s="91"/>
      <c r="L291" s="91"/>
      <c r="M291" s="1136"/>
    </row>
    <row r="292" spans="4:13" ht="12.75" x14ac:dyDescent="0.2">
      <c r="D292" s="91"/>
      <c r="E292" s="91"/>
      <c r="F292" s="91"/>
      <c r="G292" s="91"/>
      <c r="H292" s="91"/>
      <c r="I292" s="91"/>
      <c r="J292" s="91"/>
      <c r="K292" s="91"/>
      <c r="L292" s="91"/>
      <c r="M292" s="1136"/>
    </row>
    <row r="293" spans="4:13" ht="12.75" x14ac:dyDescent="0.2">
      <c r="D293" s="91"/>
      <c r="E293" s="91"/>
      <c r="F293" s="91"/>
      <c r="G293" s="91"/>
      <c r="H293" s="91"/>
      <c r="I293" s="91"/>
      <c r="J293" s="91"/>
      <c r="K293" s="91"/>
      <c r="L293" s="91"/>
      <c r="M293" s="1136"/>
    </row>
    <row r="294" spans="4:13" ht="12.75" x14ac:dyDescent="0.2">
      <c r="D294" s="91"/>
      <c r="E294" s="91"/>
      <c r="F294" s="91"/>
      <c r="G294" s="91"/>
      <c r="H294" s="91"/>
      <c r="I294" s="91"/>
      <c r="J294" s="91"/>
      <c r="K294" s="91"/>
      <c r="L294" s="91"/>
      <c r="M294" s="1136"/>
    </row>
    <row r="295" spans="4:13" ht="12.75" x14ac:dyDescent="0.2">
      <c r="D295" s="91"/>
      <c r="E295" s="91"/>
      <c r="F295" s="91"/>
      <c r="G295" s="91"/>
      <c r="H295" s="91"/>
      <c r="I295" s="91"/>
      <c r="J295" s="91"/>
      <c r="K295" s="91"/>
      <c r="L295" s="91"/>
      <c r="M295" s="1136"/>
    </row>
    <row r="296" spans="4:13" ht="12.75" x14ac:dyDescent="0.2">
      <c r="D296" s="91"/>
      <c r="E296" s="91"/>
      <c r="F296" s="91"/>
      <c r="G296" s="91"/>
      <c r="H296" s="91"/>
      <c r="I296" s="91"/>
      <c r="J296" s="91"/>
      <c r="K296" s="91"/>
      <c r="L296" s="91"/>
      <c r="M296" s="1136"/>
    </row>
    <row r="297" spans="4:13" ht="12.75" x14ac:dyDescent="0.2">
      <c r="D297" s="91"/>
      <c r="E297" s="91"/>
      <c r="F297" s="91"/>
      <c r="G297" s="91"/>
      <c r="H297" s="91"/>
      <c r="I297" s="91"/>
      <c r="J297" s="91"/>
      <c r="K297" s="91"/>
      <c r="L297" s="91"/>
      <c r="M297" s="1136"/>
    </row>
    <row r="298" spans="4:13" ht="12.75" x14ac:dyDescent="0.2">
      <c r="D298" s="91"/>
      <c r="E298" s="91"/>
      <c r="F298" s="91"/>
      <c r="G298" s="91"/>
      <c r="H298" s="91"/>
      <c r="I298" s="91"/>
      <c r="J298" s="91"/>
      <c r="K298" s="91"/>
      <c r="L298" s="91"/>
      <c r="M298" s="1136"/>
    </row>
    <row r="299" spans="4:13" ht="12.75" x14ac:dyDescent="0.2">
      <c r="D299" s="91"/>
      <c r="E299" s="91"/>
      <c r="F299" s="91"/>
      <c r="G299" s="91"/>
      <c r="H299" s="91"/>
      <c r="I299" s="91"/>
      <c r="J299" s="91"/>
      <c r="K299" s="91"/>
      <c r="L299" s="91"/>
      <c r="M299" s="1136"/>
    </row>
    <row r="300" spans="4:13" ht="12.75" x14ac:dyDescent="0.2">
      <c r="D300" s="91"/>
      <c r="E300" s="91"/>
      <c r="F300" s="91"/>
      <c r="G300" s="91"/>
      <c r="H300" s="91"/>
      <c r="I300" s="91"/>
      <c r="J300" s="91"/>
      <c r="K300" s="91"/>
      <c r="L300" s="91"/>
      <c r="M300" s="1136"/>
    </row>
    <row r="301" spans="4:13" ht="12.75" x14ac:dyDescent="0.2">
      <c r="D301" s="91"/>
      <c r="E301" s="91"/>
      <c r="F301" s="91"/>
      <c r="G301" s="91"/>
      <c r="H301" s="91"/>
      <c r="I301" s="91"/>
      <c r="J301" s="91"/>
      <c r="K301" s="91"/>
      <c r="L301" s="91"/>
      <c r="M301" s="1136"/>
    </row>
    <row r="302" spans="4:13" ht="12.75" x14ac:dyDescent="0.2">
      <c r="D302" s="91"/>
      <c r="E302" s="91"/>
      <c r="F302" s="91"/>
      <c r="G302" s="91"/>
      <c r="H302" s="91"/>
      <c r="I302" s="91"/>
      <c r="J302" s="91"/>
      <c r="K302" s="91"/>
      <c r="L302" s="91"/>
      <c r="M302" s="1136"/>
    </row>
    <row r="303" spans="4:13" ht="12.75" x14ac:dyDescent="0.2">
      <c r="D303" s="91"/>
      <c r="E303" s="91"/>
      <c r="F303" s="91"/>
      <c r="G303" s="91"/>
      <c r="H303" s="91"/>
      <c r="I303" s="91"/>
      <c r="J303" s="91"/>
      <c r="K303" s="91"/>
      <c r="L303" s="91"/>
      <c r="M303" s="1136"/>
    </row>
    <row r="304" spans="4:13" ht="12.75" x14ac:dyDescent="0.2">
      <c r="D304" s="91"/>
      <c r="E304" s="91"/>
      <c r="F304" s="91"/>
      <c r="G304" s="91"/>
      <c r="H304" s="91"/>
      <c r="I304" s="91"/>
      <c r="J304" s="91"/>
      <c r="K304" s="91"/>
      <c r="L304" s="91"/>
      <c r="M304" s="1136"/>
    </row>
    <row r="305" spans="4:13" ht="12.75" x14ac:dyDescent="0.2">
      <c r="D305" s="91"/>
      <c r="E305" s="91"/>
      <c r="F305" s="91"/>
      <c r="G305" s="91"/>
      <c r="H305" s="91"/>
      <c r="I305" s="91"/>
      <c r="J305" s="91"/>
      <c r="K305" s="91"/>
      <c r="L305" s="91"/>
      <c r="M305" s="1136"/>
    </row>
    <row r="306" spans="4:13" ht="12.75" x14ac:dyDescent="0.2">
      <c r="D306" s="91"/>
      <c r="E306" s="91"/>
      <c r="F306" s="91"/>
      <c r="G306" s="91"/>
      <c r="H306" s="91"/>
      <c r="I306" s="91"/>
      <c r="J306" s="91"/>
      <c r="K306" s="91"/>
      <c r="L306" s="91"/>
      <c r="M306" s="1136"/>
    </row>
    <row r="307" spans="4:13" ht="12.75" x14ac:dyDescent="0.2">
      <c r="D307" s="91"/>
      <c r="E307" s="91"/>
      <c r="F307" s="91"/>
      <c r="G307" s="91"/>
      <c r="H307" s="91"/>
      <c r="I307" s="91"/>
      <c r="J307" s="91"/>
      <c r="K307" s="91"/>
      <c r="L307" s="91"/>
      <c r="M307" s="1136"/>
    </row>
    <row r="308" spans="4:13" ht="12.75" x14ac:dyDescent="0.2">
      <c r="D308" s="91"/>
      <c r="E308" s="91"/>
      <c r="F308" s="91"/>
      <c r="G308" s="91"/>
      <c r="H308" s="91"/>
      <c r="I308" s="91"/>
      <c r="J308" s="91"/>
      <c r="K308" s="91"/>
      <c r="L308" s="91"/>
      <c r="M308" s="1136"/>
    </row>
    <row r="309" spans="4:13" ht="12.75" x14ac:dyDescent="0.2">
      <c r="D309" s="91"/>
      <c r="E309" s="91"/>
      <c r="F309" s="91"/>
      <c r="G309" s="91"/>
      <c r="H309" s="91"/>
      <c r="I309" s="91"/>
      <c r="J309" s="91"/>
      <c r="K309" s="91"/>
      <c r="L309" s="91"/>
      <c r="M309" s="1136"/>
    </row>
    <row r="310" spans="4:13" ht="12.75" x14ac:dyDescent="0.2">
      <c r="D310" s="91"/>
      <c r="E310" s="91"/>
      <c r="F310" s="91"/>
      <c r="G310" s="91"/>
      <c r="H310" s="91"/>
      <c r="I310" s="91"/>
      <c r="J310" s="91"/>
      <c r="K310" s="91"/>
      <c r="L310" s="91"/>
      <c r="M310" s="1136"/>
    </row>
    <row r="311" spans="4:13" ht="12.75" x14ac:dyDescent="0.2">
      <c r="D311" s="91"/>
      <c r="E311" s="91"/>
      <c r="F311" s="91"/>
      <c r="G311" s="91"/>
      <c r="H311" s="91"/>
      <c r="I311" s="91"/>
      <c r="J311" s="91"/>
      <c r="K311" s="91"/>
      <c r="L311" s="91"/>
      <c r="M311" s="1136"/>
    </row>
    <row r="312" spans="4:13" ht="12.75" x14ac:dyDescent="0.2">
      <c r="D312" s="91"/>
      <c r="E312" s="91"/>
      <c r="F312" s="91"/>
      <c r="G312" s="91"/>
      <c r="H312" s="91"/>
      <c r="I312" s="91"/>
      <c r="J312" s="91"/>
      <c r="K312" s="91"/>
      <c r="L312" s="91"/>
      <c r="M312" s="1136"/>
    </row>
    <row r="313" spans="4:13" ht="12.75" x14ac:dyDescent="0.2">
      <c r="D313" s="91"/>
      <c r="E313" s="91"/>
      <c r="F313" s="91"/>
      <c r="G313" s="91"/>
      <c r="H313" s="91"/>
      <c r="I313" s="91"/>
      <c r="J313" s="91"/>
      <c r="K313" s="91"/>
      <c r="L313" s="91"/>
      <c r="M313" s="1136"/>
    </row>
    <row r="314" spans="4:13" ht="12.75" x14ac:dyDescent="0.2">
      <c r="D314" s="91"/>
      <c r="E314" s="91"/>
      <c r="F314" s="91"/>
      <c r="G314" s="91"/>
      <c r="H314" s="91"/>
      <c r="I314" s="91"/>
      <c r="J314" s="91"/>
      <c r="K314" s="91"/>
      <c r="L314" s="91"/>
      <c r="M314" s="1136"/>
    </row>
    <row r="315" spans="4:13" ht="12.75" x14ac:dyDescent="0.2">
      <c r="D315" s="91"/>
      <c r="E315" s="91"/>
      <c r="F315" s="91"/>
      <c r="G315" s="91"/>
      <c r="H315" s="91"/>
      <c r="I315" s="91"/>
      <c r="J315" s="91"/>
      <c r="K315" s="91"/>
      <c r="L315" s="91"/>
      <c r="M315" s="1136"/>
    </row>
    <row r="316" spans="4:13" ht="12.75" x14ac:dyDescent="0.2">
      <c r="D316" s="91"/>
      <c r="E316" s="91"/>
      <c r="F316" s="91"/>
      <c r="G316" s="91"/>
      <c r="H316" s="91"/>
      <c r="I316" s="91"/>
      <c r="J316" s="91"/>
      <c r="K316" s="91"/>
      <c r="L316" s="91"/>
      <c r="M316" s="1136"/>
    </row>
    <row r="317" spans="4:13" ht="12.75" x14ac:dyDescent="0.2">
      <c r="D317" s="91"/>
      <c r="E317" s="91"/>
      <c r="F317" s="91"/>
      <c r="G317" s="91"/>
      <c r="H317" s="91"/>
      <c r="I317" s="91"/>
      <c r="J317" s="91"/>
      <c r="K317" s="91"/>
      <c r="L317" s="91"/>
      <c r="M317" s="1136"/>
    </row>
    <row r="318" spans="4:13" ht="12.75" x14ac:dyDescent="0.2">
      <c r="D318" s="91"/>
      <c r="E318" s="91"/>
      <c r="F318" s="91"/>
      <c r="G318" s="91"/>
      <c r="H318" s="91"/>
      <c r="I318" s="91"/>
      <c r="J318" s="91"/>
      <c r="K318" s="91"/>
      <c r="L318" s="91"/>
      <c r="M318" s="1136"/>
    </row>
    <row r="319" spans="4:13" ht="12.75" x14ac:dyDescent="0.2">
      <c r="D319" s="91"/>
      <c r="E319" s="91"/>
      <c r="F319" s="91"/>
      <c r="G319" s="91"/>
      <c r="H319" s="91"/>
      <c r="I319" s="91"/>
      <c r="J319" s="91"/>
      <c r="K319" s="91"/>
      <c r="L319" s="91"/>
      <c r="M319" s="1136"/>
    </row>
    <row r="320" spans="4:13" ht="12.75" x14ac:dyDescent="0.2">
      <c r="D320" s="91"/>
      <c r="E320" s="91"/>
      <c r="F320" s="91"/>
      <c r="G320" s="91"/>
      <c r="H320" s="91"/>
      <c r="I320" s="91"/>
      <c r="J320" s="91"/>
      <c r="K320" s="91"/>
      <c r="L320" s="91"/>
      <c r="M320" s="1136"/>
    </row>
    <row r="321" spans="4:13" ht="12.75" x14ac:dyDescent="0.2">
      <c r="D321" s="91"/>
      <c r="E321" s="91"/>
      <c r="F321" s="91"/>
      <c r="G321" s="91"/>
      <c r="H321" s="91"/>
      <c r="I321" s="91"/>
      <c r="J321" s="91"/>
      <c r="K321" s="91"/>
      <c r="L321" s="91"/>
      <c r="M321" s="1136"/>
    </row>
    <row r="322" spans="4:13" ht="12.75" x14ac:dyDescent="0.2">
      <c r="D322" s="91"/>
      <c r="E322" s="91"/>
      <c r="F322" s="91"/>
      <c r="G322" s="91"/>
      <c r="H322" s="91"/>
      <c r="I322" s="91"/>
      <c r="J322" s="91"/>
      <c r="K322" s="91"/>
      <c r="L322" s="91"/>
      <c r="M322" s="1136"/>
    </row>
    <row r="323" spans="4:13" ht="12.75" x14ac:dyDescent="0.2">
      <c r="D323" s="91"/>
      <c r="E323" s="91"/>
      <c r="F323" s="91"/>
      <c r="G323" s="91"/>
      <c r="H323" s="91"/>
      <c r="I323" s="91"/>
      <c r="J323" s="91"/>
      <c r="K323" s="91"/>
      <c r="L323" s="91"/>
      <c r="M323" s="1136"/>
    </row>
    <row r="324" spans="4:13" ht="12.75" x14ac:dyDescent="0.2">
      <c r="D324" s="91"/>
      <c r="E324" s="91"/>
      <c r="F324" s="91"/>
      <c r="G324" s="91"/>
      <c r="H324" s="91"/>
      <c r="I324" s="91"/>
      <c r="J324" s="91"/>
      <c r="K324" s="91"/>
      <c r="L324" s="91"/>
      <c r="M324" s="1136"/>
    </row>
    <row r="325" spans="4:13" ht="12.75" x14ac:dyDescent="0.2">
      <c r="D325" s="91"/>
      <c r="E325" s="91"/>
      <c r="F325" s="91"/>
      <c r="G325" s="91"/>
      <c r="H325" s="91"/>
      <c r="I325" s="91"/>
      <c r="J325" s="91"/>
      <c r="K325" s="91"/>
      <c r="L325" s="91"/>
      <c r="M325" s="1136"/>
    </row>
    <row r="326" spans="4:13" ht="12.75" x14ac:dyDescent="0.2">
      <c r="D326" s="91"/>
      <c r="E326" s="91"/>
      <c r="F326" s="91"/>
      <c r="G326" s="91"/>
      <c r="H326" s="91"/>
      <c r="I326" s="91"/>
      <c r="J326" s="91"/>
      <c r="K326" s="91"/>
      <c r="L326" s="91"/>
      <c r="M326" s="1136"/>
    </row>
    <row r="327" spans="4:13" ht="12.75" x14ac:dyDescent="0.2">
      <c r="D327" s="91"/>
      <c r="E327" s="91"/>
      <c r="F327" s="91"/>
      <c r="G327" s="91"/>
      <c r="H327" s="91"/>
      <c r="I327" s="91"/>
      <c r="J327" s="91"/>
      <c r="K327" s="91"/>
      <c r="L327" s="91"/>
      <c r="M327" s="1136"/>
    </row>
    <row r="328" spans="4:13" ht="12.75" x14ac:dyDescent="0.2">
      <c r="D328" s="91"/>
      <c r="E328" s="91"/>
      <c r="F328" s="91"/>
      <c r="G328" s="91"/>
      <c r="H328" s="91"/>
      <c r="I328" s="91"/>
      <c r="J328" s="91"/>
      <c r="K328" s="91"/>
      <c r="L328" s="91"/>
      <c r="M328" s="1136"/>
    </row>
    <row r="329" spans="4:13" ht="12.75" x14ac:dyDescent="0.2">
      <c r="D329" s="91"/>
      <c r="E329" s="91"/>
      <c r="F329" s="91"/>
      <c r="G329" s="91"/>
      <c r="H329" s="91"/>
      <c r="I329" s="91"/>
      <c r="J329" s="91"/>
      <c r="K329" s="91"/>
      <c r="L329" s="91"/>
      <c r="M329" s="1136"/>
    </row>
    <row r="330" spans="4:13" ht="12.75" x14ac:dyDescent="0.2">
      <c r="D330" s="91"/>
      <c r="E330" s="91"/>
      <c r="F330" s="91"/>
      <c r="G330" s="91"/>
      <c r="H330" s="91"/>
      <c r="I330" s="91"/>
      <c r="J330" s="91"/>
      <c r="K330" s="91"/>
      <c r="L330" s="91"/>
      <c r="M330" s="1136"/>
    </row>
    <row r="331" spans="4:13" ht="12.75" x14ac:dyDescent="0.2">
      <c r="D331" s="91"/>
      <c r="E331" s="91"/>
      <c r="F331" s="91"/>
      <c r="G331" s="91"/>
      <c r="H331" s="91"/>
      <c r="I331" s="91"/>
      <c r="J331" s="91"/>
      <c r="K331" s="91"/>
      <c r="L331" s="91"/>
      <c r="M331" s="1136"/>
    </row>
    <row r="332" spans="4:13" ht="12.75" x14ac:dyDescent="0.2">
      <c r="D332" s="91"/>
      <c r="E332" s="91"/>
      <c r="F332" s="91"/>
      <c r="G332" s="91"/>
      <c r="H332" s="91"/>
      <c r="I332" s="91"/>
      <c r="J332" s="91"/>
      <c r="K332" s="91"/>
      <c r="L332" s="91"/>
      <c r="M332" s="1136"/>
    </row>
    <row r="333" spans="4:13" ht="12.75" x14ac:dyDescent="0.2">
      <c r="D333" s="91"/>
      <c r="E333" s="91"/>
      <c r="F333" s="91"/>
      <c r="G333" s="91"/>
      <c r="H333" s="91"/>
      <c r="I333" s="91"/>
      <c r="J333" s="91"/>
      <c r="K333" s="91"/>
      <c r="L333" s="91"/>
      <c r="M333" s="1136"/>
    </row>
    <row r="334" spans="4:13" ht="12.75" x14ac:dyDescent="0.2">
      <c r="D334" s="91"/>
      <c r="E334" s="91"/>
      <c r="F334" s="91"/>
      <c r="G334" s="91"/>
      <c r="H334" s="91"/>
      <c r="I334" s="91"/>
      <c r="J334" s="91"/>
      <c r="K334" s="91"/>
      <c r="L334" s="91"/>
      <c r="M334" s="1136"/>
    </row>
    <row r="335" spans="4:13" ht="12.75" x14ac:dyDescent="0.2">
      <c r="D335" s="91"/>
      <c r="E335" s="91"/>
      <c r="F335" s="91"/>
      <c r="G335" s="91"/>
      <c r="H335" s="91"/>
      <c r="I335" s="91"/>
      <c r="J335" s="91"/>
      <c r="K335" s="91"/>
      <c r="L335" s="91"/>
      <c r="M335" s="1136"/>
    </row>
    <row r="336" spans="4:13" ht="12.75" x14ac:dyDescent="0.2">
      <c r="D336" s="91"/>
      <c r="E336" s="91"/>
      <c r="F336" s="91"/>
      <c r="G336" s="91"/>
      <c r="H336" s="91"/>
      <c r="I336" s="91"/>
      <c r="J336" s="91"/>
      <c r="K336" s="91"/>
      <c r="L336" s="91"/>
      <c r="M336" s="1136"/>
    </row>
    <row r="337" spans="4:13" ht="12.75" x14ac:dyDescent="0.2">
      <c r="D337" s="91"/>
      <c r="E337" s="91"/>
      <c r="F337" s="91"/>
      <c r="G337" s="91"/>
      <c r="H337" s="91"/>
      <c r="I337" s="91"/>
      <c r="J337" s="91"/>
      <c r="K337" s="91"/>
      <c r="L337" s="91"/>
      <c r="M337" s="1136"/>
    </row>
    <row r="338" spans="4:13" ht="12.75" x14ac:dyDescent="0.2">
      <c r="D338" s="91"/>
      <c r="E338" s="91"/>
      <c r="F338" s="91"/>
      <c r="G338" s="91"/>
      <c r="H338" s="91"/>
      <c r="I338" s="91"/>
      <c r="J338" s="91"/>
      <c r="K338" s="91"/>
      <c r="L338" s="91"/>
      <c r="M338" s="1136"/>
    </row>
    <row r="339" spans="4:13" ht="12.75" x14ac:dyDescent="0.2">
      <c r="D339" s="91"/>
      <c r="E339" s="91"/>
      <c r="F339" s="91"/>
      <c r="G339" s="91"/>
      <c r="H339" s="91"/>
      <c r="I339" s="91"/>
      <c r="J339" s="91"/>
      <c r="K339" s="91"/>
      <c r="L339" s="91"/>
      <c r="M339" s="1136"/>
    </row>
    <row r="340" spans="4:13" ht="12.75" x14ac:dyDescent="0.2">
      <c r="D340" s="91"/>
      <c r="E340" s="91"/>
      <c r="F340" s="91"/>
      <c r="G340" s="91"/>
      <c r="H340" s="91"/>
      <c r="I340" s="91"/>
      <c r="J340" s="91"/>
      <c r="K340" s="91"/>
      <c r="L340" s="91"/>
      <c r="M340" s="1136"/>
    </row>
    <row r="341" spans="4:13" ht="12.75" x14ac:dyDescent="0.2">
      <c r="D341" s="91"/>
      <c r="E341" s="91"/>
      <c r="F341" s="91"/>
      <c r="G341" s="91"/>
      <c r="H341" s="91"/>
      <c r="I341" s="91"/>
      <c r="J341" s="91"/>
      <c r="K341" s="91"/>
      <c r="L341" s="91"/>
      <c r="M341" s="1136"/>
    </row>
    <row r="342" spans="4:13" ht="12.75" x14ac:dyDescent="0.2">
      <c r="D342" s="91"/>
      <c r="E342" s="91"/>
      <c r="F342" s="91"/>
      <c r="G342" s="91"/>
      <c r="H342" s="91"/>
      <c r="I342" s="91"/>
      <c r="J342" s="91"/>
      <c r="K342" s="91"/>
      <c r="L342" s="91"/>
      <c r="M342" s="1136"/>
    </row>
    <row r="343" spans="4:13" ht="12.75" x14ac:dyDescent="0.2">
      <c r="D343" s="91"/>
      <c r="E343" s="91"/>
      <c r="F343" s="91"/>
      <c r="G343" s="91"/>
      <c r="H343" s="91"/>
      <c r="I343" s="91"/>
      <c r="J343" s="91"/>
      <c r="K343" s="91"/>
      <c r="L343" s="91"/>
      <c r="M343" s="1136"/>
    </row>
    <row r="344" spans="4:13" ht="12.75" x14ac:dyDescent="0.2">
      <c r="D344" s="91"/>
      <c r="E344" s="91"/>
      <c r="F344" s="91"/>
      <c r="G344" s="91"/>
      <c r="H344" s="91"/>
      <c r="I344" s="91"/>
      <c r="J344" s="91"/>
      <c r="K344" s="91"/>
      <c r="L344" s="91"/>
      <c r="M344" s="1136"/>
    </row>
    <row r="345" spans="4:13" ht="12.75" x14ac:dyDescent="0.2">
      <c r="D345" s="91"/>
      <c r="E345" s="91"/>
      <c r="F345" s="91"/>
      <c r="G345" s="91"/>
      <c r="H345" s="91"/>
      <c r="I345" s="91"/>
      <c r="J345" s="91"/>
      <c r="K345" s="91"/>
      <c r="L345" s="91"/>
      <c r="M345" s="1136"/>
    </row>
    <row r="346" spans="4:13" ht="12.75" x14ac:dyDescent="0.2">
      <c r="D346" s="91"/>
      <c r="E346" s="91"/>
      <c r="F346" s="91"/>
      <c r="G346" s="91"/>
      <c r="H346" s="91"/>
      <c r="I346" s="91"/>
      <c r="J346" s="91"/>
      <c r="K346" s="91"/>
      <c r="L346" s="91"/>
      <c r="M346" s="1136"/>
    </row>
    <row r="347" spans="4:13" ht="12.75" x14ac:dyDescent="0.2">
      <c r="D347" s="91"/>
      <c r="E347" s="91"/>
      <c r="F347" s="91"/>
      <c r="G347" s="91"/>
      <c r="H347" s="91"/>
      <c r="I347" s="91"/>
      <c r="J347" s="91"/>
      <c r="K347" s="91"/>
      <c r="L347" s="91"/>
      <c r="M347" s="1136"/>
    </row>
    <row r="348" spans="4:13" ht="12.75" x14ac:dyDescent="0.2">
      <c r="D348" s="91"/>
      <c r="E348" s="91"/>
      <c r="F348" s="91"/>
      <c r="G348" s="91"/>
      <c r="H348" s="91"/>
      <c r="I348" s="91"/>
      <c r="J348" s="91"/>
      <c r="K348" s="91"/>
      <c r="L348" s="91"/>
      <c r="M348" s="1136"/>
    </row>
    <row r="349" spans="4:13" ht="12.75" x14ac:dyDescent="0.2">
      <c r="D349" s="91"/>
      <c r="E349" s="91"/>
      <c r="F349" s="91"/>
      <c r="G349" s="91"/>
      <c r="H349" s="91"/>
      <c r="I349" s="91"/>
      <c r="J349" s="91"/>
      <c r="K349" s="91"/>
      <c r="L349" s="91"/>
      <c r="M349" s="1136"/>
    </row>
  </sheetData>
  <mergeCells count="10">
    <mergeCell ref="K63:M63"/>
    <mergeCell ref="I23:J23"/>
    <mergeCell ref="L23:M23"/>
    <mergeCell ref="L27:M27"/>
    <mergeCell ref="C29:D29"/>
    <mergeCell ref="L19:M19"/>
    <mergeCell ref="D17:G17"/>
    <mergeCell ref="H17:M17"/>
    <mergeCell ref="H18:K18"/>
    <mergeCell ref="L18:M18"/>
  </mergeCells>
  <pageMargins left="0.15748031496062992" right="0.15748031496062992" top="0.19685039370078741" bottom="0.19685039370078741" header="0" footer="0"/>
  <pageSetup paperSize="9" orientation="portrait" r:id="rId2"/>
  <drawing r:id="rId3"/>
  <legacyDrawing r:id="rId4"/>
  <extLst>
    <ext xmlns:x14="http://schemas.microsoft.com/office/spreadsheetml/2009/9/main" uri="{78C0D931-6437-407d-A8EE-F0AAD7539E65}">
      <x14:conditionalFormattings>
        <x14:conditionalFormatting xmlns:xm="http://schemas.microsoft.com/office/excel/2006/main">
          <x14:cfRule type="iconSet" priority="2" id="{7DE25819-3A37-46AE-8F7A-EA623A89E3BA}">
            <x14:iconSet iconSet="3Arrows" custom="1">
              <x14:cfvo type="percent">
                <xm:f>0</xm:f>
              </x14:cfvo>
              <x14:cfvo type="num">
                <xm:f>0</xm:f>
              </x14:cfvo>
              <x14:cfvo type="num">
                <xm:f>0</xm:f>
              </x14:cfvo>
              <x14:cfIcon iconSet="3Arrows" iconId="0"/>
              <x14:cfIcon iconSet="3Arrows" iconId="1"/>
              <x14:cfIcon iconSet="3Arrows" iconId="2"/>
            </x14:iconSet>
          </x14:cfRule>
          <xm:sqref>I23</xm:sqref>
        </x14:conditionalFormatting>
        <x14:conditionalFormatting xmlns:xm="http://schemas.microsoft.com/office/excel/2006/main">
          <x14:cfRule type="iconSet" priority="1" id="{30A447F3-CB24-445B-877A-179A86A8BFEE}">
            <x14:iconSet iconSet="3Arrows" custom="1">
              <x14:cfvo type="percent">
                <xm:f>0</xm:f>
              </x14:cfvo>
              <x14:cfvo type="num">
                <xm:f>0</xm:f>
              </x14:cfvo>
              <x14:cfvo type="num">
                <xm:f>0</xm:f>
              </x14:cfvo>
              <x14:cfIcon iconSet="3Arrows" iconId="0"/>
              <x14:cfIcon iconSet="3Arrows" iconId="1"/>
              <x14:cfIcon iconSet="3Arrows" iconId="2"/>
            </x14:iconSet>
          </x14:cfRule>
          <xm:sqref>G25 F21</xm:sqref>
        </x14:conditionalFormatting>
      </x14:conditionalFormattings>
    </ext>
    <ext xmlns:x14="http://schemas.microsoft.com/office/spreadsheetml/2009/9/main" uri="{05C60535-1F16-4fd2-B633-F4F36F0B64E0}">
      <x14:sparklineGroups xmlns:xm="http://schemas.microsoft.com/office/excel/2006/main">
        <x14:sparklineGroup manualMax="0" manualMin="0" type="column" displayEmptyCellsAs="gap">
          <x14:colorSeries rgb="FF376092"/>
          <x14:colorNegative rgb="FFD00000"/>
          <x14:colorAxis rgb="FF000000"/>
          <x14:colorMarkers rgb="FFD00000"/>
          <x14:colorFirst rgb="FFD00000"/>
          <x14:colorLast rgb="FFD00000"/>
          <x14:colorHigh rgb="FFD00000"/>
          <x14:colorLow rgb="FFD00000"/>
          <x14:sparklines>
            <x14:sparkline>
              <xm:f>'13empresarial'!E64:L64</xm:f>
              <xm:sqref>M64</xm:sqref>
            </x14:sparkline>
            <x14:sparkline>
              <xm:f>'13empresarial'!E65:L65</xm:f>
              <xm:sqref>M65</xm:sqref>
            </x14:sparkline>
            <x14:sparkline>
              <xm:f>'13empresarial'!E66:L66</xm:f>
              <xm:sqref>M66</xm:sqref>
            </x14:sparkline>
            <x14:sparkline>
              <xm:f>'13empresarial'!E67:L67</xm:f>
              <xm:sqref>M67</xm:sqref>
            </x14:sparkline>
            <x14:sparkline>
              <xm:f>'13empresarial'!E68:L68</xm:f>
              <xm:sqref>M68</xm:sqref>
            </x14:sparkline>
            <x14:sparkline>
              <xm:f>'13empresarial'!E69:L69</xm:f>
              <xm:sqref>M69</xm:sqref>
            </x14:sparkline>
            <x14:sparkline>
              <xm:f>'13empresarial'!E70:L70</xm:f>
              <xm:sqref>M70</xm:sqref>
            </x14:sparkline>
            <x14:sparkline>
              <xm:f>'13empresarial'!E71:L71</xm:f>
              <xm:sqref>M71</xm:sqref>
            </x14:sparkline>
            <x14:sparkline>
              <xm:f>'13empresarial'!E72:L72</xm:f>
              <xm:sqref>M72</xm:sqref>
            </x14:sparkline>
            <x14:sparkline>
              <xm:f>'13empresarial'!E73:L73</xm:f>
              <xm:sqref>M73</xm:sqref>
            </x14:sparkline>
            <x14:sparkline>
              <xm:f>'13empresarial'!E74:L74</xm:f>
              <xm:sqref>M74</xm:sqref>
            </x14:sparkline>
            <x14:sparkline>
              <xm:f>'13empresarial'!E75:L75</xm:f>
              <xm:sqref>M75</xm:sqref>
            </x14:sparkline>
            <x14:sparkline>
              <xm:f>'13empresarial'!E76:L76</xm:f>
              <xm:sqref>M76</xm:sqref>
            </x14:sparkline>
            <x14:sparkline>
              <xm:f>'13empresarial'!E77:L77</xm:f>
              <xm:sqref>M77</xm:sqref>
            </x14:sparkline>
            <x14:sparkline>
              <xm:f>'13empresarial'!E78:L78</xm:f>
              <xm:sqref>M78</xm:sqref>
            </x14:sparkline>
            <x14:sparkline>
              <xm:f>'13empresarial'!E79:L79</xm:f>
              <xm:sqref>M79</xm:sqref>
            </x14:sparkline>
            <x14:sparkline>
              <xm:f>'13empresarial'!E80:L80</xm:f>
              <xm:sqref>M80</xm:sqref>
            </x14:sparkline>
            <x14:sparkline>
              <xm:f>'13empresarial'!E81:L81</xm:f>
              <xm:sqref>M81</xm:sqref>
            </x14:sparkline>
            <x14:sparkline>
              <xm:f>'13empresarial'!E82:L82</xm:f>
              <xm:sqref>M82</xm:sqref>
            </x14:sparkline>
            <x14:sparkline>
              <xm:f>'13empresarial'!E83:L83</xm:f>
              <xm:sqref>M83</xm:sqref>
            </x14:sparkline>
            <x14:sparkline>
              <xm:f>'13empresarial'!E84:L84</xm:f>
              <xm:sqref>M84</xm:sqref>
            </x14:sparkline>
            <x14:sparkline>
              <xm:f>'13empresarial'!E85:L85</xm:f>
              <xm:sqref>M85</xm:sqref>
            </x14:sparkline>
            <x14:sparkline>
              <xm:f>'13empresarial'!E86:L86</xm:f>
              <xm:sqref>M86</xm:sqref>
            </x14:sparkline>
            <x14:sparkline>
              <xm:f>'13empresarial'!E87:L87</xm:f>
              <xm:sqref>M87</xm:sqref>
            </x14:sparkline>
            <x14:sparkline>
              <xm:f>'13empresarial'!E88:L88</xm:f>
              <xm:sqref>M88</xm:sqref>
            </x14:sparkline>
            <x14:sparkline>
              <xm:f>'13empresarial'!E89:L89</xm:f>
              <xm:sqref>M89</xm:sqref>
            </x14:sparkline>
            <x14:sparkline>
              <xm:f>'13empresarial'!E90:L90</xm:f>
              <xm:sqref>M90</xm:sqref>
            </x14:sparkline>
            <x14:sparkline>
              <xm:f>'13empresarial'!E91:L91</xm:f>
              <xm:sqref>M91</xm:sqref>
            </x14:sparkline>
            <x14:sparkline>
              <xm:f>'13empresarial'!E92:L92</xm:f>
              <xm:sqref>M92</xm:sqref>
            </x14:sparkline>
            <x14:sparkline>
              <xm:f>'13empresarial'!E93:L93</xm:f>
              <xm:sqref>M93</xm:sqref>
            </x14:sparkline>
            <x14:sparkline>
              <xm:f>'13empresarial'!E94:L94</xm:f>
              <xm:sqref>M94</xm:sqref>
            </x14:sparkline>
            <x14:sparkline>
              <xm:f>'13empresarial'!E95:L95</xm:f>
              <xm:sqref>M95</xm:sqref>
            </x14:sparkline>
            <x14:sparkline>
              <xm:f>'13empresarial'!E96:L96</xm:f>
              <xm:sqref>M96</xm:sqref>
            </x14:sparkline>
            <x14:sparkline>
              <xm:f>'13empresarial'!E97:L97</xm:f>
              <xm:sqref>M97</xm:sqref>
            </x14:sparkline>
            <x14:sparkline>
              <xm:f>'13empresarial'!E98:L98</xm:f>
              <xm:sqref>M98</xm:sqref>
            </x14:sparkline>
            <x14:sparkline>
              <xm:f>'13empresarial'!E99:L99</xm:f>
              <xm:sqref>M99</xm:sqref>
            </x14:sparkline>
            <x14:sparkline>
              <xm:f>'13empresarial'!E100:L100</xm:f>
              <xm:sqref>M100</xm:sqref>
            </x14:sparkline>
            <x14:sparkline>
              <xm:f>'13empresarial'!E101:L101</xm:f>
              <xm:sqref>M101</xm:sqref>
            </x14:sparkline>
            <x14:sparkline>
              <xm:f>'13empresarial'!E102:L102</xm:f>
              <xm:sqref>M102</xm:sqref>
            </x14:sparkline>
            <x14:sparkline>
              <xm:f>'13empresarial'!E103:L103</xm:f>
              <xm:sqref>M103</xm:sqref>
            </x14:sparkline>
            <x14:sparkline>
              <xm:f>'13empresarial'!E104:L104</xm:f>
              <xm:sqref>M104</xm:sqref>
            </x14:sparkline>
            <x14:sparkline>
              <xm:f>'13empresarial'!E105:L105</xm:f>
              <xm:sqref>M105</xm:sqref>
            </x14:sparkline>
            <x14:sparkline>
              <xm:f>'13empresarial'!E106:L106</xm:f>
              <xm:sqref>M106</xm:sqref>
            </x14:sparkline>
            <x14:sparkline>
              <xm:f>'13empresarial'!E107:L107</xm:f>
              <xm:sqref>M107</xm:sqref>
            </x14:sparkline>
            <x14:sparkline>
              <xm:f>'13empresarial'!E108:L108</xm:f>
              <xm:sqref>M108</xm:sqref>
            </x14:sparkline>
            <x14:sparkline>
              <xm:f>'13empresarial'!E109:L109</xm:f>
              <xm:sqref>M109</xm:sqref>
            </x14:sparkline>
            <x14:sparkline>
              <xm:f>'13empresarial'!E110:L110</xm:f>
              <xm:sqref>M110</xm:sqref>
            </x14:sparkline>
            <x14:sparkline>
              <xm:f>'13empresarial'!E111:L111</xm:f>
              <xm:sqref>M111</xm:sqref>
            </x14:sparkline>
            <x14:sparkline>
              <xm:f>'13empresarial'!E112:L112</xm:f>
              <xm:sqref>M112</xm:sqref>
            </x14:sparkline>
            <x14:sparkline>
              <xm:f>'13empresarial'!E113:L113</xm:f>
              <xm:sqref>M113</xm:sqref>
            </x14:sparkline>
            <x14:sparkline>
              <xm:f>'13empresarial'!E114:L114</xm:f>
              <xm:sqref>M114</xm:sqref>
            </x14:sparkline>
            <x14:sparkline>
              <xm:f>'13empresarial'!E115:L115</xm:f>
              <xm:sqref>M115</xm:sqref>
            </x14:sparkline>
            <x14:sparkline>
              <xm:f>'13empresarial'!E116:L116</xm:f>
              <xm:sqref>M116</xm:sqref>
            </x14:sparkline>
            <x14:sparkline>
              <xm:f>'13empresarial'!E117:L117</xm:f>
              <xm:sqref>M117</xm:sqref>
            </x14:sparkline>
            <x14:sparkline>
              <xm:f>'13empresarial'!E118:L118</xm:f>
              <xm:sqref>M118</xm:sqref>
            </x14:sparkline>
            <x14:sparkline>
              <xm:f>'13empresarial'!E119:L119</xm:f>
              <xm:sqref>M119</xm:sqref>
            </x14:sparkline>
            <x14:sparkline>
              <xm:f>'13empresarial'!E120:L120</xm:f>
              <xm:sqref>M120</xm:sqref>
            </x14:sparkline>
            <x14:sparkline>
              <xm:f>'13empresarial'!E121:L121</xm:f>
              <xm:sqref>M121</xm:sqref>
            </x14:sparkline>
            <x14:sparkline>
              <xm:f>'13empresarial'!E122:L122</xm:f>
              <xm:sqref>M122</xm:sqref>
            </x14:sparkline>
            <x14:sparkline>
              <xm:f>'13empresarial'!E123:L123</xm:f>
              <xm:sqref>M123</xm:sqref>
            </x14:sparkline>
            <x14:sparkline>
              <xm:f>'13empresarial'!E124:L124</xm:f>
              <xm:sqref>M124</xm:sqref>
            </x14:sparkline>
            <x14:sparkline>
              <xm:f>'13empresarial'!E125:L125</xm:f>
              <xm:sqref>M125</xm:sqref>
            </x14:sparkline>
            <x14:sparkline>
              <xm:f>'13empresarial'!E126:L126</xm:f>
              <xm:sqref>M126</xm:sqref>
            </x14:sparkline>
            <x14:sparkline>
              <xm:f>'13empresarial'!E127:L127</xm:f>
              <xm:sqref>M127</xm:sqref>
            </x14:sparkline>
            <x14:sparkline>
              <xm:f>'13empresarial'!E128:L128</xm:f>
              <xm:sqref>M128</xm:sqref>
            </x14:sparkline>
            <x14:sparkline>
              <xm:f>'13empresarial'!E129:L129</xm:f>
              <xm:sqref>M129</xm:sqref>
            </x14:sparkline>
            <x14:sparkline>
              <xm:f>'13empresarial'!E130:L130</xm:f>
              <xm:sqref>M130</xm:sqref>
            </x14:sparkline>
            <x14:sparkline>
              <xm:f>'13empresarial'!E131:L131</xm:f>
              <xm:sqref>M131</xm:sqref>
            </x14:sparkline>
            <x14:sparkline>
              <xm:f>'13empresarial'!E132:L132</xm:f>
              <xm:sqref>M132</xm:sqref>
            </x14:sparkline>
            <x14:sparkline>
              <xm:f>'13empresarial'!E133:L133</xm:f>
              <xm:sqref>M133</xm:sqref>
            </x14:sparkline>
            <x14:sparkline>
              <xm:f>'13empresarial'!E134:L134</xm:f>
              <xm:sqref>M134</xm:sqref>
            </x14:sparkline>
            <x14:sparkline>
              <xm:f>'13empresarial'!E135:L135</xm:f>
              <xm:sqref>M135</xm:sqref>
            </x14:sparkline>
            <x14:sparkline>
              <xm:f>'13empresarial'!E136:L136</xm:f>
              <xm:sqref>M136</xm:sqref>
            </x14:sparkline>
            <x14:sparkline>
              <xm:f>'13empresarial'!E137:L137</xm:f>
              <xm:sqref>M137</xm:sqref>
            </x14:sparkline>
            <x14:sparkline>
              <xm:f>'13empresarial'!E138:L138</xm:f>
              <xm:sqref>M138</xm:sqref>
            </x14:sparkline>
            <x14:sparkline>
              <xm:f>'13empresarial'!E139:L139</xm:f>
              <xm:sqref>M139</xm:sqref>
            </x14:sparkline>
            <x14:sparkline>
              <xm:f>'13empresarial'!E140:L140</xm:f>
              <xm:sqref>M140</xm:sqref>
            </x14:sparkline>
            <x14:sparkline>
              <xm:f>'13empresarial'!E141:L141</xm:f>
              <xm:sqref>M141</xm:sqref>
            </x14:sparkline>
            <x14:sparkline>
              <xm:f>'13empresarial'!E142:L142</xm:f>
              <xm:sqref>M142</xm:sqref>
            </x14:sparkline>
            <x14:sparkline>
              <xm:f>'13empresarial'!E143:L143</xm:f>
              <xm:sqref>M143</xm:sqref>
            </x14:sparkline>
            <x14:sparkline>
              <xm:f>'13empresarial'!E144:L144</xm:f>
              <xm:sqref>M144</xm:sqref>
            </x14:sparkline>
            <x14:sparkline>
              <xm:f>'13empresarial'!E145:L145</xm:f>
              <xm:sqref>M145</xm:sqref>
            </x14:sparkline>
            <x14:sparkline>
              <xm:f>'13empresarial'!E146:L146</xm:f>
              <xm:sqref>M146</xm:sqref>
            </x14:sparkline>
            <x14:sparkline>
              <xm:f>'13empresarial'!E147:L147</xm:f>
              <xm:sqref>M147</xm:sqref>
            </x14:sparkline>
            <x14:sparkline>
              <xm:f>'13empresarial'!E148:L148</xm:f>
              <xm:sqref>M148</xm:sqref>
            </x14:sparkline>
            <x14:sparkline>
              <xm:f>'13empresarial'!E149:L149</xm:f>
              <xm:sqref>M149</xm:sqref>
            </x14:sparkline>
            <x14:sparkline>
              <xm:f>'13empresarial'!E150:L150</xm:f>
              <xm:sqref>M150</xm:sqref>
            </x14:sparkline>
            <x14:sparkline>
              <xm:f>'13empresarial'!E151:L151</xm:f>
              <xm:sqref>M151</xm:sqref>
            </x14:sparkline>
            <x14:sparkline>
              <xm:f>'13empresarial'!E152:L152</xm:f>
              <xm:sqref>M152</xm:sqref>
            </x14:sparkline>
            <x14:sparkline>
              <xm:f>'13empresarial'!E153:L153</xm:f>
              <xm:sqref>M153</xm:sqref>
            </x14:sparkline>
            <x14:sparkline>
              <xm:f>'13empresarial'!E154:L154</xm:f>
              <xm:sqref>M154</xm:sqref>
            </x14:sparkline>
            <x14:sparkline>
              <xm:f>'13empresarial'!E155:L155</xm:f>
              <xm:sqref>M155</xm:sqref>
            </x14:sparkline>
            <x14:sparkline>
              <xm:f>'13empresarial'!E156:L156</xm:f>
              <xm:sqref>M156</xm:sqref>
            </x14:sparkline>
            <x14:sparkline>
              <xm:f>'13empresarial'!E157:L157</xm:f>
              <xm:sqref>M157</xm:sqref>
            </x14:sparkline>
            <x14:sparkline>
              <xm:f>'13empresarial'!E158:L158</xm:f>
              <xm:sqref>M158</xm:sqref>
            </x14:sparkline>
            <x14:sparkline>
              <xm:f>'13empresarial'!E159:L159</xm:f>
              <xm:sqref>M159</xm:sqref>
            </x14:sparkline>
            <x14:sparkline>
              <xm:f>'13empresarial'!E160:L160</xm:f>
              <xm:sqref>M160</xm:sqref>
            </x14:sparkline>
            <x14:sparkline>
              <xm:f>'13empresarial'!E161:L161</xm:f>
              <xm:sqref>M161</xm:sqref>
            </x14:sparkline>
            <x14:sparkline>
              <xm:f>'13empresarial'!E162:L162</xm:f>
              <xm:sqref>M162</xm:sqref>
            </x14:sparkline>
            <x14:sparkline>
              <xm:f>'13empresarial'!E163:L163</xm:f>
              <xm:sqref>M163</xm:sqref>
            </x14:sparkline>
            <x14:sparkline>
              <xm:f>'13empresarial'!E164:L164</xm:f>
              <xm:sqref>M164</xm:sqref>
            </x14:sparkline>
            <x14:sparkline>
              <xm:f>'13empresarial'!E165:L165</xm:f>
              <xm:sqref>M165</xm:sqref>
            </x14:sparkline>
            <x14:sparkline>
              <xm:f>'13empresarial'!E166:L166</xm:f>
              <xm:sqref>M166</xm:sqref>
            </x14:sparkline>
            <x14:sparkline>
              <xm:f>'13empresarial'!E167:L167</xm:f>
              <xm:sqref>M167</xm:sqref>
            </x14:sparkline>
            <x14:sparkline>
              <xm:f>'13empresarial'!E168:L168</xm:f>
              <xm:sqref>M168</xm:sqref>
            </x14:sparkline>
            <x14:sparkline>
              <xm:f>'13empresarial'!E169:L169</xm:f>
              <xm:sqref>M169</xm:sqref>
            </x14:sparkline>
            <x14:sparkline>
              <xm:f>'13empresarial'!E170:L170</xm:f>
              <xm:sqref>M170</xm:sqref>
            </x14:sparkline>
            <x14:sparkline>
              <xm:f>'13empresarial'!E171:L171</xm:f>
              <xm:sqref>M171</xm:sqref>
            </x14:sparkline>
            <x14:sparkline>
              <xm:f>'13empresarial'!E172:L172</xm:f>
              <xm:sqref>M172</xm:sqref>
            </x14:sparkline>
            <x14:sparkline>
              <xm:f>'13empresarial'!E173:L173</xm:f>
              <xm:sqref>M173</xm:sqref>
            </x14:sparkline>
            <x14:sparkline>
              <xm:f>'13empresarial'!E174:L174</xm:f>
              <xm:sqref>M174</xm:sqref>
            </x14:sparkline>
            <x14:sparkline>
              <xm:f>'13empresarial'!E175:L175</xm:f>
              <xm:sqref>M175</xm:sqref>
            </x14:sparkline>
            <x14:sparkline>
              <xm:f>'13empresarial'!E176:L176</xm:f>
              <xm:sqref>M176</xm:sqref>
            </x14:sparkline>
            <x14:sparkline>
              <xm:f>'13empresarial'!E177:L177</xm:f>
              <xm:sqref>M177</xm:sqref>
            </x14:sparkline>
            <x14:sparkline>
              <xm:f>'13empresarial'!E178:L178</xm:f>
              <xm:sqref>M178</xm:sqref>
            </x14:sparkline>
            <x14:sparkline>
              <xm:f>'13empresarial'!E179:L179</xm:f>
              <xm:sqref>M179</xm:sqref>
            </x14:sparkline>
            <x14:sparkline>
              <xm:f>'13empresarial'!E180:L180</xm:f>
              <xm:sqref>M180</xm:sqref>
            </x14:sparkline>
            <x14:sparkline>
              <xm:f>'13empresarial'!E181:L181</xm:f>
              <xm:sqref>M181</xm:sqref>
            </x14:sparkline>
            <x14:sparkline>
              <xm:f>'13empresarial'!E182:L182</xm:f>
              <xm:sqref>M182</xm:sqref>
            </x14:sparkline>
            <x14:sparkline>
              <xm:f>'13empresarial'!E183:L183</xm:f>
              <xm:sqref>M183</xm:sqref>
            </x14:sparkline>
            <x14:sparkline>
              <xm:f>'13empresarial'!E184:L184</xm:f>
              <xm:sqref>M184</xm:sqref>
            </x14:sparkline>
            <x14:sparkline>
              <xm:f>'13empresarial'!E185:L185</xm:f>
              <xm:sqref>M185</xm:sqref>
            </x14:sparkline>
            <x14:sparkline>
              <xm:f>'13empresarial'!E186:L186</xm:f>
              <xm:sqref>M186</xm:sqref>
            </x14:sparkline>
            <x14:sparkline>
              <xm:f>'13empresarial'!E187:L187</xm:f>
              <xm:sqref>M187</xm:sqref>
            </x14:sparkline>
            <x14:sparkline>
              <xm:f>'13empresarial'!E188:L188</xm:f>
              <xm:sqref>M188</xm:sqref>
            </x14:sparkline>
            <x14:sparkline>
              <xm:f>'13empresarial'!E189:L189</xm:f>
              <xm:sqref>M189</xm:sqref>
            </x14:sparkline>
            <x14:sparkline>
              <xm:f>'13empresarial'!E190:L190</xm:f>
              <xm:sqref>M190</xm:sqref>
            </x14:sparkline>
            <x14:sparkline>
              <xm:f>'13empresarial'!E191:L191</xm:f>
              <xm:sqref>M191</xm:sqref>
            </x14:sparkline>
            <x14:sparkline>
              <xm:f>'13empresarial'!E192:L192</xm:f>
              <xm:sqref>M192</xm:sqref>
            </x14:sparkline>
            <x14:sparkline>
              <xm:f>'13empresarial'!E193:L193</xm:f>
              <xm:sqref>M193</xm:sqref>
            </x14:sparkline>
            <x14:sparkline>
              <xm:f>'13empresarial'!E194:L194</xm:f>
              <xm:sqref>M194</xm:sqref>
            </x14:sparkline>
            <x14:sparkline>
              <xm:f>'13empresarial'!E195:L195</xm:f>
              <xm:sqref>M195</xm:sqref>
            </x14:sparkline>
            <x14:sparkline>
              <xm:f>'13empresarial'!E196:L196</xm:f>
              <xm:sqref>M196</xm:sqref>
            </x14:sparkline>
            <x14:sparkline>
              <xm:f>'13empresarial'!E197:L197</xm:f>
              <xm:sqref>M197</xm:sqref>
            </x14:sparkline>
            <x14:sparkline>
              <xm:f>'13empresarial'!E198:L198</xm:f>
              <xm:sqref>M198</xm:sqref>
            </x14:sparkline>
            <x14:sparkline>
              <xm:f>'13empresarial'!E199:L199</xm:f>
              <xm:sqref>M199</xm:sqref>
            </x14:sparkline>
            <x14:sparkline>
              <xm:f>'13empresarial'!E200:L200</xm:f>
              <xm:sqref>M200</xm:sqref>
            </x14:sparkline>
            <x14:sparkline>
              <xm:f>'13empresarial'!E201:L201</xm:f>
              <xm:sqref>M201</xm:sqref>
            </x14:sparkline>
            <x14:sparkline>
              <xm:f>'13empresarial'!E202:L202</xm:f>
              <xm:sqref>M202</xm:sqref>
            </x14:sparkline>
            <x14:sparkline>
              <xm:f>'13empresarial'!E203:L203</xm:f>
              <xm:sqref>M203</xm:sqref>
            </x14:sparkline>
            <x14:sparkline>
              <xm:f>'13empresarial'!E204:L204</xm:f>
              <xm:sqref>M204</xm:sqref>
            </x14:sparkline>
            <x14:sparkline>
              <xm:f>'13empresarial'!E205:L205</xm:f>
              <xm:sqref>M205</xm:sqref>
            </x14:sparkline>
            <x14:sparkline>
              <xm:f>'13empresarial'!E206:L206</xm:f>
              <xm:sqref>M206</xm:sqref>
            </x14:sparkline>
            <x14:sparkline>
              <xm:f>'13empresarial'!E207:L207</xm:f>
              <xm:sqref>M207</xm:sqref>
            </x14:sparkline>
            <x14:sparkline>
              <xm:f>'13empresarial'!E208:L208</xm:f>
              <xm:sqref>M208</xm:sqref>
            </x14:sparkline>
            <x14:sparkline>
              <xm:f>'13empresarial'!E209:L209</xm:f>
              <xm:sqref>M209</xm:sqref>
            </x14:sparkline>
            <x14:sparkline>
              <xm:f>'13empresarial'!E210:L210</xm:f>
              <xm:sqref>M210</xm:sqref>
            </x14:sparkline>
            <x14:sparkline>
              <xm:f>'13empresarial'!E211:L211</xm:f>
              <xm:sqref>M211</xm:sqref>
            </x14:sparkline>
            <x14:sparkline>
              <xm:f>'13empresarial'!E212:L212</xm:f>
              <xm:sqref>M212</xm:sqref>
            </x14:sparkline>
            <x14:sparkline>
              <xm:f>'13empresarial'!E213:L213</xm:f>
              <xm:sqref>M213</xm:sqref>
            </x14:sparkline>
            <x14:sparkline>
              <xm:f>'13empresarial'!E214:L214</xm:f>
              <xm:sqref>M214</xm:sqref>
            </x14:sparkline>
            <x14:sparkline>
              <xm:f>'13empresarial'!E215:L215</xm:f>
              <xm:sqref>M215</xm:sqref>
            </x14:sparkline>
            <x14:sparkline>
              <xm:f>'13empresarial'!E216:L216</xm:f>
              <xm:sqref>M216</xm:sqref>
            </x14:sparkline>
            <x14:sparkline>
              <xm:f>'13empresarial'!E217:L217</xm:f>
              <xm:sqref>M217</xm:sqref>
            </x14:sparkline>
            <x14:sparkline>
              <xm:f>'13empresarial'!E218:L218</xm:f>
              <xm:sqref>M218</xm:sqref>
            </x14:sparkline>
            <x14:sparkline>
              <xm:f>'13empresarial'!E219:L219</xm:f>
              <xm:sqref>M219</xm:sqref>
            </x14:sparkline>
            <x14:sparkline>
              <xm:f>'13empresarial'!E220:L220</xm:f>
              <xm:sqref>M220</xm:sqref>
            </x14:sparkline>
            <x14:sparkline>
              <xm:f>'13empresarial'!E221:L221</xm:f>
              <xm:sqref>M221</xm:sqref>
            </x14:sparkline>
            <x14:sparkline>
              <xm:f>'13empresarial'!E222:L222</xm:f>
              <xm:sqref>M222</xm:sqref>
            </x14:sparkline>
            <x14:sparkline>
              <xm:f>'13empresarial'!E223:L223</xm:f>
              <xm:sqref>M223</xm:sqref>
            </x14:sparkline>
            <x14:sparkline>
              <xm:f>'13empresarial'!E224:L224</xm:f>
              <xm:sqref>M224</xm:sqref>
            </x14:sparkline>
            <x14:sparkline>
              <xm:f>'13empresarial'!E225:L225</xm:f>
              <xm:sqref>M225</xm:sqref>
            </x14:sparkline>
            <x14:sparkline>
              <xm:f>'13empresarial'!E226:L226</xm:f>
              <xm:sqref>M226</xm:sqref>
            </x14:sparkline>
            <x14:sparkline>
              <xm:f>'13empresarial'!E227:L227</xm:f>
              <xm:sqref>M227</xm:sqref>
            </x14:sparkline>
            <x14:sparkline>
              <xm:f>'13empresarial'!E228:L228</xm:f>
              <xm:sqref>M228</xm:sqref>
            </x14:sparkline>
            <x14:sparkline>
              <xm:f>'13empresarial'!E229:L229</xm:f>
              <xm:sqref>M229</xm:sqref>
            </x14:sparkline>
            <x14:sparkline>
              <xm:f>'13empresarial'!E230:L230</xm:f>
              <xm:sqref>M230</xm:sqref>
            </x14:sparkline>
            <x14:sparkline>
              <xm:f>'13empresarial'!E231:L231</xm:f>
              <xm:sqref>M231</xm:sqref>
            </x14:sparkline>
            <x14:sparkline>
              <xm:f>'13empresarial'!E232:L232</xm:f>
              <xm:sqref>M232</xm:sqref>
            </x14:sparkline>
            <x14:sparkline>
              <xm:f>'13empresarial'!E233:L233</xm:f>
              <xm:sqref>M233</xm:sqref>
            </x14:sparkline>
            <x14:sparkline>
              <xm:f>'13empresarial'!E234:L234</xm:f>
              <xm:sqref>M234</xm:sqref>
            </x14:sparkline>
            <x14:sparkline>
              <xm:f>'13empresarial'!E235:L235</xm:f>
              <xm:sqref>M235</xm:sqref>
            </x14:sparkline>
            <x14:sparkline>
              <xm:f>'13empresarial'!E236:L236</xm:f>
              <xm:sqref>M236</xm:sqref>
            </x14:sparkline>
            <x14:sparkline>
              <xm:f>'13empresarial'!E237:L237</xm:f>
              <xm:sqref>M237</xm:sqref>
            </x14:sparkline>
            <x14:sparkline>
              <xm:f>'13empresarial'!E238:L238</xm:f>
              <xm:sqref>M238</xm:sqref>
            </x14:sparkline>
            <x14:sparkline>
              <xm:f>'13empresarial'!E239:L239</xm:f>
              <xm:sqref>M239</xm:sqref>
            </x14:sparkline>
            <x14:sparkline>
              <xm:f>'13empresarial'!E240:L240</xm:f>
              <xm:sqref>M240</xm:sqref>
            </x14:sparkline>
            <x14:sparkline>
              <xm:f>'13empresarial'!E241:L241</xm:f>
              <xm:sqref>M241</xm:sqref>
            </x14:sparkline>
            <x14:sparkline>
              <xm:f>'13empresarial'!E242:L242</xm:f>
              <xm:sqref>M242</xm:sqref>
            </x14:sparkline>
            <x14:sparkline>
              <xm:f>'13empresarial'!E243:L243</xm:f>
              <xm:sqref>M243</xm:sqref>
            </x14:sparkline>
            <x14:sparkline>
              <xm:f>'13empresarial'!E244:L244</xm:f>
              <xm:sqref>M244</xm:sqref>
            </x14:sparkline>
            <x14:sparkline>
              <xm:f>'13empresarial'!E245:L245</xm:f>
              <xm:sqref>M245</xm:sqref>
            </x14:sparkline>
            <x14:sparkline>
              <xm:f>'13empresarial'!E246:L246</xm:f>
              <xm:sqref>M246</xm:sqref>
            </x14:sparkline>
            <x14:sparkline>
              <xm:f>'13empresarial'!E247:L247</xm:f>
              <xm:sqref>M247</xm:sqref>
            </x14:sparkline>
            <x14:sparkline>
              <xm:f>'13empresarial'!E248:L248</xm:f>
              <xm:sqref>M248</xm:sqref>
            </x14:sparkline>
            <x14:sparkline>
              <xm:f>'13empresarial'!E249:L249</xm:f>
              <xm:sqref>M249</xm:sqref>
            </x14:sparkline>
            <x14:sparkline>
              <xm:f>'13empresarial'!E250:L250</xm:f>
              <xm:sqref>M250</xm:sqref>
            </x14:sparkline>
            <x14:sparkline>
              <xm:f>'13empresarial'!E251:L251</xm:f>
              <xm:sqref>M251</xm:sqref>
            </x14:sparkline>
            <x14:sparkline>
              <xm:f>'13empresarial'!E252:L252</xm:f>
              <xm:sqref>M252</xm:sqref>
            </x14:sparkline>
            <x14:sparkline>
              <xm:f>'13empresarial'!E253:L253</xm:f>
              <xm:sqref>M253</xm:sqref>
            </x14:sparkline>
            <x14:sparkline>
              <xm:f>'13empresarial'!E254:L254</xm:f>
              <xm:sqref>M254</xm:sqref>
            </x14:sparkline>
            <x14:sparkline>
              <xm:f>'13empresarial'!E255:L255</xm:f>
              <xm:sqref>M255</xm:sqref>
            </x14:sparkline>
            <x14:sparkline>
              <xm:f>'13empresarial'!E256:L256</xm:f>
              <xm:sqref>M256</xm:sqref>
            </x14:sparkline>
            <x14:sparkline>
              <xm:f>'13empresarial'!E257:L257</xm:f>
              <xm:sqref>M257</xm:sqref>
            </x14:sparkline>
            <x14:sparkline>
              <xm:f>'13empresarial'!E258:L258</xm:f>
              <xm:sqref>M258</xm:sqref>
            </x14:sparkline>
            <x14:sparkline>
              <xm:f>'13empresarial'!E259:L259</xm:f>
              <xm:sqref>M259</xm:sqref>
            </x14:sparkline>
            <x14:sparkline>
              <xm:f>'13empresarial'!E260:L260</xm:f>
              <xm:sqref>M260</xm:sqref>
            </x14:sparkline>
            <x14:sparkline>
              <xm:f>'13empresarial'!E261:L261</xm:f>
              <xm:sqref>M261</xm:sqref>
            </x14:sparkline>
            <x14:sparkline>
              <xm:f>'13empresarial'!E262:L262</xm:f>
              <xm:sqref>M262</xm:sqref>
            </x14:sparkline>
            <x14:sparkline>
              <xm:f>'13empresarial'!E263:L263</xm:f>
              <xm:sqref>M263</xm:sqref>
            </x14:sparkline>
            <x14:sparkline>
              <xm:f>'13empresarial'!E264:L264</xm:f>
              <xm:sqref>M264</xm:sqref>
            </x14:sparkline>
            <x14:sparkline>
              <xm:f>'13empresarial'!E265:L265</xm:f>
              <xm:sqref>M265</xm:sqref>
            </x14:sparkline>
            <x14:sparkline>
              <xm:f>'13empresarial'!E266:L266</xm:f>
              <xm:sqref>M266</xm:sqref>
            </x14:sparkline>
            <x14:sparkline>
              <xm:f>'13empresarial'!E267:L267</xm:f>
              <xm:sqref>M267</xm:sqref>
            </x14:sparkline>
            <x14:sparkline>
              <xm:f>'13empresarial'!E268:L268</xm:f>
              <xm:sqref>M268</xm:sqref>
            </x14:sparkline>
            <x14:sparkline>
              <xm:f>'13empresarial'!E269:L269</xm:f>
              <xm:sqref>M269</xm:sqref>
            </x14:sparkline>
            <x14:sparkline>
              <xm:f>'13empresarial'!E270:L270</xm:f>
              <xm:sqref>M270</xm:sqref>
            </x14:sparkline>
            <x14:sparkline>
              <xm:f>'13empresarial'!E271:L271</xm:f>
              <xm:sqref>M271</xm:sqref>
            </x14:sparkline>
            <x14:sparkline>
              <xm:f>'13empresarial'!E272:L272</xm:f>
              <xm:sqref>M272</xm:sqref>
            </x14:sparkline>
            <x14:sparkline>
              <xm:f>'13empresarial'!E273:L273</xm:f>
              <xm:sqref>M273</xm:sqref>
            </x14:sparkline>
            <x14:sparkline>
              <xm:f>'13empresarial'!E274:L274</xm:f>
              <xm:sqref>M274</xm:sqref>
            </x14:sparkline>
            <x14:sparkline>
              <xm:f>'13empresarial'!E275:L275</xm:f>
              <xm:sqref>M275</xm:sqref>
            </x14:sparkline>
            <x14:sparkline>
              <xm:f>'13empresarial'!E276:L276</xm:f>
              <xm:sqref>M276</xm:sqref>
            </x14:sparkline>
            <x14:sparkline>
              <xm:f>'13empresarial'!E277:L277</xm:f>
              <xm:sqref>M277</xm:sqref>
            </x14:sparkline>
            <x14:sparkline>
              <xm:f>'13empresarial'!E278:L278</xm:f>
              <xm:sqref>M278</xm:sqref>
            </x14:sparkline>
            <x14:sparkline>
              <xm:f>'13empresarial'!E279:L279</xm:f>
              <xm:sqref>M279</xm:sqref>
            </x14:sparkline>
            <x14:sparkline>
              <xm:f>'13empresarial'!E280:L280</xm:f>
              <xm:sqref>M280</xm:sqref>
            </x14:sparkline>
            <x14:sparkline>
              <xm:f>'13empresarial'!E281:L281</xm:f>
              <xm:sqref>M281</xm:sqref>
            </x14:sparkline>
            <x14:sparkline>
              <xm:f>'13empresarial'!E282:L282</xm:f>
              <xm:sqref>M282</xm:sqref>
            </x14:sparkline>
            <x14:sparkline>
              <xm:f>'13empresarial'!E283:L283</xm:f>
              <xm:sqref>M283</xm:sqref>
            </x14:sparkline>
            <x14:sparkline>
              <xm:f>'13empresarial'!E284:L284</xm:f>
              <xm:sqref>M284</xm:sqref>
            </x14:sparkline>
            <x14:sparkline>
              <xm:f>'13empresarial'!E285:L285</xm:f>
              <xm:sqref>M285</xm:sqref>
            </x14:sparkline>
            <x14:sparkline>
              <xm:f>'13empresarial'!E286:L286</xm:f>
              <xm:sqref>M286</xm:sqref>
            </x14:sparkline>
            <x14:sparkline>
              <xm:f>'13empresarial'!E287:L287</xm:f>
              <xm:sqref>M287</xm:sqref>
            </x14:sparkline>
            <x14:sparkline>
              <xm:f>'13empresarial'!E288:L288</xm:f>
              <xm:sqref>M288</xm:sqref>
            </x14:sparkline>
            <x14:sparkline>
              <xm:f>'13empresarial'!E289:L289</xm:f>
              <xm:sqref>M289</xm:sqref>
            </x14:sparkline>
            <x14:sparkline>
              <xm:f>'13empresarial'!E290:L290</xm:f>
              <xm:sqref>M290</xm:sqref>
            </x14:sparkline>
            <x14:sparkline>
              <xm:f>'13empresarial'!E291:L291</xm:f>
              <xm:sqref>M291</xm:sqref>
            </x14:sparkline>
            <x14:sparkline>
              <xm:f>'13empresarial'!E292:L292</xm:f>
              <xm:sqref>M292</xm:sqref>
            </x14:sparkline>
            <x14:sparkline>
              <xm:f>'13empresarial'!E293:L293</xm:f>
              <xm:sqref>M293</xm:sqref>
            </x14:sparkline>
            <x14:sparkline>
              <xm:f>'13empresarial'!E294:L294</xm:f>
              <xm:sqref>M294</xm:sqref>
            </x14:sparkline>
            <x14:sparkline>
              <xm:f>'13empresarial'!E295:L295</xm:f>
              <xm:sqref>M295</xm:sqref>
            </x14:sparkline>
            <x14:sparkline>
              <xm:f>'13empresarial'!E296:L296</xm:f>
              <xm:sqref>M296</xm:sqref>
            </x14:sparkline>
            <x14:sparkline>
              <xm:f>'13empresarial'!E297:L297</xm:f>
              <xm:sqref>M297</xm:sqref>
            </x14:sparkline>
            <x14:sparkline>
              <xm:f>'13empresarial'!E298:L298</xm:f>
              <xm:sqref>M298</xm:sqref>
            </x14:sparkline>
            <x14:sparkline>
              <xm:f>'13empresarial'!E299:L299</xm:f>
              <xm:sqref>M299</xm:sqref>
            </x14:sparkline>
            <x14:sparkline>
              <xm:f>'13empresarial'!E300:L300</xm:f>
              <xm:sqref>M300</xm:sqref>
            </x14:sparkline>
            <x14:sparkline>
              <xm:f>'13empresarial'!E301:L301</xm:f>
              <xm:sqref>M301</xm:sqref>
            </x14:sparkline>
            <x14:sparkline>
              <xm:f>'13empresarial'!E302:L302</xm:f>
              <xm:sqref>M302</xm:sqref>
            </x14:sparkline>
            <x14:sparkline>
              <xm:f>'13empresarial'!E303:L303</xm:f>
              <xm:sqref>M303</xm:sqref>
            </x14:sparkline>
            <x14:sparkline>
              <xm:f>'13empresarial'!E304:L304</xm:f>
              <xm:sqref>M304</xm:sqref>
            </x14:sparkline>
            <x14:sparkline>
              <xm:f>'13empresarial'!E305:L305</xm:f>
              <xm:sqref>M305</xm:sqref>
            </x14:sparkline>
            <x14:sparkline>
              <xm:f>'13empresarial'!E306:L306</xm:f>
              <xm:sqref>M306</xm:sqref>
            </x14:sparkline>
            <x14:sparkline>
              <xm:f>'13empresarial'!E307:L307</xm:f>
              <xm:sqref>M307</xm:sqref>
            </x14:sparkline>
            <x14:sparkline>
              <xm:f>'13empresarial'!E308:L308</xm:f>
              <xm:sqref>M308</xm:sqref>
            </x14:sparkline>
            <x14:sparkline>
              <xm:f>'13empresarial'!E309:L309</xm:f>
              <xm:sqref>M309</xm:sqref>
            </x14:sparkline>
            <x14:sparkline>
              <xm:f>'13empresarial'!E310:L310</xm:f>
              <xm:sqref>M310</xm:sqref>
            </x14:sparkline>
            <x14:sparkline>
              <xm:f>'13empresarial'!E311:L311</xm:f>
              <xm:sqref>M311</xm:sqref>
            </x14:sparkline>
            <x14:sparkline>
              <xm:f>'13empresarial'!E312:L312</xm:f>
              <xm:sqref>M312</xm:sqref>
            </x14:sparkline>
            <x14:sparkline>
              <xm:f>'13empresarial'!E313:L313</xm:f>
              <xm:sqref>M313</xm:sqref>
            </x14:sparkline>
            <x14:sparkline>
              <xm:f>'13empresarial'!E314:L314</xm:f>
              <xm:sqref>M314</xm:sqref>
            </x14:sparkline>
            <x14:sparkline>
              <xm:f>'13empresarial'!E315:L315</xm:f>
              <xm:sqref>M315</xm:sqref>
            </x14:sparkline>
            <x14:sparkline>
              <xm:f>'13empresarial'!E316:L316</xm:f>
              <xm:sqref>M316</xm:sqref>
            </x14:sparkline>
          </x14:sparklines>
        </x14:sparklineGroup>
        <x14:sparklineGroup type="column" displayEmptyCellsAs="gap">
          <x14:colorSeries rgb="FF376092"/>
          <x14:colorNegative rgb="FFD00000"/>
          <x14:colorAxis rgb="FF000000"/>
          <x14:colorMarkers rgb="FFD00000"/>
          <x14:colorFirst rgb="FFD00000"/>
          <x14:colorLast rgb="FFD00000"/>
          <x14:colorHigh rgb="FFD00000"/>
          <x14:colorLow rgb="FFD00000"/>
          <x14:sparklines>
            <x14:sparkline>
              <xm:f>'13empresarial'!E35:L35</xm:f>
              <xm:sqref>M35</xm:sqref>
            </x14:sparkline>
            <x14:sparkline>
              <xm:f>'13empresarial'!E36:L36</xm:f>
              <xm:sqref>M36</xm:sqref>
            </x14:sparkline>
            <x14:sparkline>
              <xm:f>'13empresarial'!E37:L37</xm:f>
              <xm:sqref>M37</xm:sqref>
            </x14:sparkline>
            <x14:sparkline>
              <xm:f>'13empresarial'!E38:L38</xm:f>
              <xm:sqref>M38</xm:sqref>
            </x14:sparkline>
            <x14:sparkline>
              <xm:f>'13empresarial'!E39:L39</xm:f>
              <xm:sqref>M39</xm:sqref>
            </x14:sparkline>
            <x14:sparkline>
              <xm:f>'13empresarial'!E40:L40</xm:f>
              <xm:sqref>M40</xm:sqref>
            </x14:sparkline>
            <x14:sparkline>
              <xm:f>'13empresarial'!E41:L41</xm:f>
              <xm:sqref>M41</xm:sqref>
            </x14:sparkline>
            <x14:sparkline>
              <xm:f>'13empresarial'!E42:L42</xm:f>
              <xm:sqref>M42</xm:sqref>
            </x14:sparkline>
            <x14:sparkline>
              <xm:f>'13empresarial'!E43:L43</xm:f>
              <xm:sqref>M43</xm:sqref>
            </x14:sparkline>
            <x14:sparkline>
              <xm:f>'13empresarial'!E44:L44</xm:f>
              <xm:sqref>M44</xm:sqref>
            </x14:sparkline>
            <x14:sparkline>
              <xm:f>'13empresarial'!E45:L45</xm:f>
              <xm:sqref>M45</xm:sqref>
            </x14:sparkline>
            <x14:sparkline>
              <xm:f>'13empresarial'!E46:L46</xm:f>
              <xm:sqref>M46</xm:sqref>
            </x14:sparkline>
            <x14:sparkline>
              <xm:f>'13empresarial'!E47:L47</xm:f>
              <xm:sqref>M47</xm:sqref>
            </x14:sparkline>
            <x14:sparkline>
              <xm:f>'13empresarial'!E48:L48</xm:f>
              <xm:sqref>M48</xm:sqref>
            </x14:sparkline>
            <x14:sparkline>
              <xm:f>'13empresarial'!E49:L49</xm:f>
              <xm:sqref>M49</xm:sqref>
            </x14:sparkline>
            <x14:sparkline>
              <xm:f>'13empresarial'!E50:L50</xm:f>
              <xm:sqref>M50</xm:sqref>
            </x14:sparkline>
            <x14:sparkline>
              <xm:f>'13empresarial'!E51:L51</xm:f>
              <xm:sqref>M51</xm:sqref>
            </x14:sparkline>
            <x14:sparkline>
              <xm:f>'13empresarial'!E52:L52</xm:f>
              <xm:sqref>M52</xm:sqref>
            </x14:sparkline>
            <x14:sparkline>
              <xm:f>'13empresarial'!E53:L53</xm:f>
              <xm:sqref>M53</xm:sqref>
            </x14:sparkline>
            <x14:sparkline>
              <xm:f>'13empresarial'!E54:L54</xm:f>
              <xm:sqref>M54</xm:sqref>
            </x14:sparkline>
            <x14:sparkline>
              <xm:f>'13empresarial'!E55:L55</xm:f>
              <xm:sqref>M55</xm:sqref>
            </x14:sparkline>
            <x14:sparkline>
              <xm:f>'13empresarial'!E56:L56</xm:f>
              <xm:sqref>M56</xm:sqref>
            </x14:sparkline>
            <x14:sparkline>
              <xm:f>'13empresarial'!E57:L57</xm:f>
              <xm:sqref>M57</xm:sqref>
            </x14:sparkline>
            <x14:sparkline>
              <xm:f>'13empresarial'!E58:L58</xm:f>
              <xm:sqref>M58</xm:sqref>
            </x14:sparkline>
            <x14:sparkline>
              <xm:f>'13empresarial'!E59:L59</xm:f>
              <xm:sqref>M59</xm:sqref>
            </x14:sparkline>
            <x14:sparkline>
              <xm:f>'13empresarial'!E60:L60</xm:f>
              <xm:sqref>M60</xm:sqref>
            </x14:sparkline>
          </x14:sparklines>
        </x14:sparklineGroup>
      </x14:sparklineGroups>
    </ext>
    <ext xmlns:x14="http://schemas.microsoft.com/office/spreadsheetml/2009/9/main" uri="{A8765BA9-456A-4dab-B4F3-ACF838C121DE}">
      <x14:slicerList>
        <x14:slicer r:id="rId5"/>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
  <dimension ref="A1:R8002"/>
  <sheetViews>
    <sheetView zoomScaleNormal="100" workbookViewId="0">
      <selection sqref="A1:XFD1048576"/>
    </sheetView>
  </sheetViews>
  <sheetFormatPr defaultRowHeight="15.75" x14ac:dyDescent="0.3"/>
  <cols>
    <col min="1" max="1" width="11.5703125" style="1389" customWidth="1"/>
    <col min="2" max="2" width="10.28515625" style="1383" customWidth="1"/>
    <col min="3" max="3" width="26.85546875" style="1383" customWidth="1"/>
    <col min="4" max="4" width="16" style="1389" customWidth="1"/>
    <col min="5" max="5" width="23.85546875" style="1383" customWidth="1"/>
    <col min="6" max="6" width="9.140625" style="1388"/>
    <col min="7" max="7" width="9.140625" style="1383"/>
    <col min="8" max="8" width="7" style="1383" customWidth="1"/>
    <col min="9" max="9" width="49.140625" style="1383" customWidth="1"/>
    <col min="10" max="15" width="9.140625" style="1383"/>
    <col min="16" max="16" width="12.85546875" style="1383" customWidth="1"/>
    <col min="17" max="16384" width="9.140625" style="1383"/>
  </cols>
  <sheetData>
    <row r="1" spans="1:18" ht="82.5" customHeight="1" x14ac:dyDescent="0.3">
      <c r="A1" s="1377">
        <v>1</v>
      </c>
      <c r="B1" s="1378"/>
      <c r="C1" s="1379" t="s">
        <v>545</v>
      </c>
      <c r="D1" s="1380" t="s">
        <v>546</v>
      </c>
      <c r="E1" s="1381" t="s">
        <v>547</v>
      </c>
      <c r="F1" s="1382"/>
      <c r="H1" s="1384">
        <f>IF($I$1=" Todos os Distritos",2,0)</f>
        <v>0</v>
      </c>
      <c r="I1" s="1385" t="str">
        <f>+'13empresarial'!E30</f>
        <v>02 - BEJA</v>
      </c>
      <c r="M1" s="1382"/>
      <c r="N1" s="1382"/>
      <c r="O1" s="1382"/>
      <c r="P1" s="1382"/>
      <c r="Q1" s="1382"/>
      <c r="R1" s="1386"/>
    </row>
    <row r="2" spans="1:18" ht="82.5" customHeight="1" x14ac:dyDescent="0.3">
      <c r="A2" s="1387">
        <v>2</v>
      </c>
      <c r="B2" s="1378"/>
      <c r="C2" s="1388"/>
      <c r="F2" s="1383"/>
      <c r="H2" s="1390">
        <f>IF($I$2="TCO considerados para o cálculo das remunerações",1,0)</f>
        <v>0</v>
      </c>
      <c r="I2" s="1391" t="str">
        <f>+'13empresarial'!E31</f>
        <v>Remuneração média mensal BASE</v>
      </c>
      <c r="J2" s="1392" t="s">
        <v>548</v>
      </c>
      <c r="K2" s="1393"/>
      <c r="L2" s="1394"/>
      <c r="M2" s="1393"/>
      <c r="N2" s="1393"/>
      <c r="O2" s="1393"/>
      <c r="P2" s="1393"/>
      <c r="Q2" s="1393"/>
      <c r="R2" s="1395"/>
    </row>
    <row r="3" spans="1:18" x14ac:dyDescent="0.3">
      <c r="F3" s="1383"/>
      <c r="H3" s="1390">
        <f>SUM(H1:H2)</f>
        <v>0</v>
      </c>
      <c r="I3" s="1396" t="str">
        <f>INDEX(H4:J7,MATCH(H3,H4:H7,0),3)</f>
        <v>Concelho com o valor mais elevado do distrito 02 - BEJA, em 2017</v>
      </c>
      <c r="J3" s="1397" t="s">
        <v>549</v>
      </c>
      <c r="K3" s="1393"/>
      <c r="L3" s="1394"/>
      <c r="M3" s="1393"/>
      <c r="N3" s="1393"/>
      <c r="O3" s="1393"/>
      <c r="P3" s="1393"/>
      <c r="Q3" s="1393"/>
      <c r="R3" s="1395"/>
    </row>
    <row r="4" spans="1:18" ht="182.25" customHeight="1" x14ac:dyDescent="0.3">
      <c r="A4" s="1582" t="s">
        <v>550</v>
      </c>
      <c r="B4" s="1582"/>
      <c r="C4" s="1582"/>
      <c r="D4" s="1582"/>
      <c r="E4" s="1582"/>
      <c r="F4" s="1383"/>
      <c r="H4" s="1398">
        <v>0</v>
      </c>
      <c r="I4" s="1399"/>
      <c r="J4" s="1583" t="str">
        <f>CONCATENATE( "Concelho com o valor mais elevado do distrito ",K37, ", em 2017")</f>
        <v>Concelho com o valor mais elevado do distrito 02 - BEJA, em 2017</v>
      </c>
      <c r="K4" s="1583"/>
      <c r="L4" s="1583"/>
      <c r="M4" s="1583"/>
      <c r="N4" s="1583"/>
      <c r="O4" s="1583"/>
      <c r="P4" s="1583"/>
      <c r="Q4" s="1583"/>
      <c r="R4" s="1584"/>
    </row>
    <row r="5" spans="1:18" ht="182.25" customHeight="1" x14ac:dyDescent="0.3">
      <c r="A5" s="1400" t="s">
        <v>551</v>
      </c>
      <c r="F5" s="1383"/>
      <c r="H5" s="1398">
        <v>1</v>
      </c>
      <c r="I5" s="1399"/>
      <c r="J5" s="1401" t="str">
        <f>CONCATENATE("Concelho com maior % de TCO face ao distrito ",K37, ", em 2017")</f>
        <v>Concelho com maior % de TCO face ao distrito 02 - BEJA, em 2017</v>
      </c>
      <c r="K5" s="1393"/>
      <c r="L5" s="1394"/>
      <c r="M5" s="1393"/>
      <c r="N5" s="1393"/>
      <c r="O5" s="1393"/>
      <c r="P5" s="1393"/>
      <c r="Q5" s="1393"/>
      <c r="R5" s="1395"/>
    </row>
    <row r="6" spans="1:18" ht="182.25" customHeight="1" x14ac:dyDescent="0.3">
      <c r="A6" s="1402" t="s">
        <v>552</v>
      </c>
      <c r="F6" s="1383"/>
      <c r="H6" s="1398">
        <v>2</v>
      </c>
      <c r="I6" s="1399"/>
      <c r="J6" s="1583" t="s">
        <v>553</v>
      </c>
      <c r="K6" s="1583"/>
      <c r="L6" s="1583"/>
      <c r="M6" s="1583"/>
      <c r="N6" s="1583"/>
      <c r="O6" s="1583"/>
      <c r="P6" s="1583"/>
      <c r="Q6" s="1583"/>
      <c r="R6" s="1584"/>
    </row>
    <row r="7" spans="1:18" ht="191.25" customHeight="1" x14ac:dyDescent="0.3">
      <c r="A7" s="1403" t="s">
        <v>554</v>
      </c>
      <c r="F7" s="1383"/>
      <c r="H7" s="1398">
        <v>3</v>
      </c>
      <c r="I7" s="1399"/>
      <c r="J7" s="1583" t="s">
        <v>555</v>
      </c>
      <c r="K7" s="1583"/>
      <c r="L7" s="1583"/>
      <c r="M7" s="1583"/>
      <c r="N7" s="1583"/>
      <c r="O7" s="1583"/>
      <c r="P7" s="1583"/>
      <c r="Q7" s="1583"/>
      <c r="R7" s="1584"/>
    </row>
    <row r="8" spans="1:18" x14ac:dyDescent="0.3">
      <c r="F8" s="1383"/>
      <c r="H8" s="1404"/>
      <c r="I8" s="1393"/>
      <c r="J8" s="1393"/>
      <c r="K8" s="1393"/>
      <c r="L8" s="1395"/>
    </row>
    <row r="9" spans="1:18" x14ac:dyDescent="0.3">
      <c r="H9" s="1404"/>
      <c r="I9" s="1393"/>
      <c r="J9" s="1393"/>
      <c r="K9" s="1393"/>
      <c r="L9" s="1395"/>
    </row>
    <row r="10" spans="1:18" x14ac:dyDescent="0.3">
      <c r="A10" s="1405" t="s">
        <v>523</v>
      </c>
      <c r="B10" s="1406" t="s">
        <v>520</v>
      </c>
      <c r="C10" s="1406" t="s">
        <v>524</v>
      </c>
      <c r="D10" s="1407" t="s">
        <v>556</v>
      </c>
      <c r="E10" s="1406" t="s">
        <v>518</v>
      </c>
      <c r="F10" s="1408" t="s">
        <v>557</v>
      </c>
      <c r="H10" s="1580" t="s">
        <v>558</v>
      </c>
      <c r="I10" s="1581"/>
      <c r="J10" s="1581"/>
      <c r="K10" s="1581"/>
      <c r="L10" s="1395"/>
      <c r="Q10" s="1383" t="s">
        <v>518</v>
      </c>
    </row>
    <row r="11" spans="1:18" x14ac:dyDescent="0.3">
      <c r="A11" s="1405">
        <v>2010</v>
      </c>
      <c r="B11" s="1406" t="s">
        <v>559</v>
      </c>
      <c r="C11" s="1406" t="s">
        <v>560</v>
      </c>
      <c r="D11" s="1407">
        <v>645.18414455307311</v>
      </c>
      <c r="E11" s="1406" t="s">
        <v>561</v>
      </c>
      <c r="F11" s="1408" t="s">
        <v>562</v>
      </c>
      <c r="H11" s="1404"/>
      <c r="I11" s="1409" t="s">
        <v>563</v>
      </c>
      <c r="J11" s="1397" t="s">
        <v>564</v>
      </c>
      <c r="K11" s="1397" t="s">
        <v>565</v>
      </c>
      <c r="L11" s="1410" t="s">
        <v>566</v>
      </c>
      <c r="O11" s="1383" t="s">
        <v>561</v>
      </c>
      <c r="Q11" s="1383" t="s">
        <v>64</v>
      </c>
    </row>
    <row r="12" spans="1:18" x14ac:dyDescent="0.3">
      <c r="A12" s="1405">
        <v>2010</v>
      </c>
      <c r="B12" s="1406" t="s">
        <v>559</v>
      </c>
      <c r="C12" s="1406" t="s">
        <v>567</v>
      </c>
      <c r="D12" s="1407">
        <v>772.62906150341701</v>
      </c>
      <c r="E12" s="1406" t="s">
        <v>561</v>
      </c>
      <c r="F12" s="1408" t="s">
        <v>562</v>
      </c>
      <c r="H12" s="1404"/>
      <c r="I12" s="1393" t="str">
        <f>+'13empresarial'!$D$35</f>
        <v xml:space="preserve"> CONTINENTE</v>
      </c>
      <c r="J12" s="1393">
        <v>2017</v>
      </c>
      <c r="K12" s="1394">
        <f>+'13empresarial'!$L$35</f>
        <v>943.00107511786211</v>
      </c>
      <c r="L12" s="1411">
        <f>+'13empresarial'!$L$35</f>
        <v>943.00107511786211</v>
      </c>
      <c r="O12" s="1383" t="s">
        <v>561</v>
      </c>
      <c r="Q12" s="1383" t="s">
        <v>64</v>
      </c>
    </row>
    <row r="13" spans="1:18" x14ac:dyDescent="0.3">
      <c r="A13" s="1405">
        <v>2010</v>
      </c>
      <c r="B13" s="1406" t="s">
        <v>559</v>
      </c>
      <c r="C13" s="1406" t="s">
        <v>568</v>
      </c>
      <c r="D13" s="1407">
        <v>651.74006250000002</v>
      </c>
      <c r="E13" s="1406" t="s">
        <v>561</v>
      </c>
      <c r="F13" s="1408" t="s">
        <v>562</v>
      </c>
      <c r="H13" s="1404"/>
      <c r="I13" s="1393" t="str">
        <f>+'13empresarial'!$D$36</f>
        <v xml:space="preserve"> TOTAL do distrito 02 - BEJA</v>
      </c>
      <c r="J13" s="1393">
        <v>2017</v>
      </c>
      <c r="K13" s="1394">
        <f>+'13empresarial'!$L$36</f>
        <v>798.43</v>
      </c>
      <c r="L13" s="1411">
        <f>+'13empresarial'!$L$36</f>
        <v>798.43</v>
      </c>
      <c r="O13" s="1383" t="s">
        <v>561</v>
      </c>
      <c r="Q13" s="1383" t="s">
        <v>64</v>
      </c>
    </row>
    <row r="14" spans="1:18" x14ac:dyDescent="0.3">
      <c r="A14" s="1405">
        <v>2010</v>
      </c>
      <c r="B14" s="1406" t="s">
        <v>559</v>
      </c>
      <c r="C14" s="1406" t="s">
        <v>569</v>
      </c>
      <c r="D14" s="1407">
        <v>648.43214110929898</v>
      </c>
      <c r="E14" s="1406" t="s">
        <v>561</v>
      </c>
      <c r="F14" s="1408" t="s">
        <v>562</v>
      </c>
      <c r="H14" s="1404"/>
      <c r="I14" s="1412" t="str">
        <f>INDEX('13empresarial'!$D$37:$L$60,MATCH($K$14,'13empresarial'!$L$37:$L$60,0),1)</f>
        <v>0206 - Castro Verde</v>
      </c>
      <c r="J14" s="1393">
        <v>2017</v>
      </c>
      <c r="K14" s="1394">
        <f>MAX('13empresarial'!$L$37:$L$60)</f>
        <v>1115.8697868784</v>
      </c>
      <c r="L14" s="1411">
        <f>MAX('13empresarial'!$L$37:$L$60)</f>
        <v>1115.8697868784</v>
      </c>
      <c r="O14" s="1383" t="s">
        <v>561</v>
      </c>
      <c r="Q14" s="1383" t="s">
        <v>64</v>
      </c>
    </row>
    <row r="15" spans="1:18" x14ac:dyDescent="0.3">
      <c r="A15" s="1405">
        <v>2010</v>
      </c>
      <c r="B15" s="1406" t="s">
        <v>559</v>
      </c>
      <c r="C15" s="1406" t="s">
        <v>570</v>
      </c>
      <c r="D15" s="1407">
        <v>623.85237695078001</v>
      </c>
      <c r="E15" s="1406" t="s">
        <v>561</v>
      </c>
      <c r="F15" s="1408" t="s">
        <v>562</v>
      </c>
      <c r="H15" s="1404"/>
      <c r="I15" s="1393"/>
      <c r="J15" s="1393"/>
      <c r="K15" s="1393"/>
      <c r="L15" s="1395"/>
      <c r="M15" s="1389"/>
      <c r="O15" s="1383" t="s">
        <v>561</v>
      </c>
      <c r="Q15" s="1383" t="s">
        <v>64</v>
      </c>
    </row>
    <row r="16" spans="1:18" x14ac:dyDescent="0.3">
      <c r="A16" s="1405">
        <v>2010</v>
      </c>
      <c r="B16" s="1406" t="s">
        <v>559</v>
      </c>
      <c r="C16" s="1406" t="s">
        <v>571</v>
      </c>
      <c r="D16" s="1407">
        <v>673.84859235150509</v>
      </c>
      <c r="E16" s="1406" t="s">
        <v>561</v>
      </c>
      <c r="F16" s="1408" t="s">
        <v>562</v>
      </c>
      <c r="H16" s="1404"/>
      <c r="I16" s="1393"/>
      <c r="J16" s="1393"/>
      <c r="K16" s="1393"/>
      <c r="L16" s="1395"/>
      <c r="O16" s="1383" t="s">
        <v>561</v>
      </c>
      <c r="Q16" s="1383" t="s">
        <v>64</v>
      </c>
    </row>
    <row r="17" spans="1:17" x14ac:dyDescent="0.3">
      <c r="A17" s="1405">
        <v>2010</v>
      </c>
      <c r="B17" s="1406" t="s">
        <v>559</v>
      </c>
      <c r="C17" s="1406" t="s">
        <v>572</v>
      </c>
      <c r="D17" s="1407">
        <v>638.74656605053406</v>
      </c>
      <c r="E17" s="1406" t="s">
        <v>561</v>
      </c>
      <c r="F17" s="1408" t="s">
        <v>562</v>
      </c>
      <c r="H17" s="1580" t="s">
        <v>573</v>
      </c>
      <c r="I17" s="1581"/>
      <c r="J17" s="1581"/>
      <c r="K17" s="1581"/>
      <c r="L17" s="1395"/>
      <c r="O17" s="1383" t="s">
        <v>561</v>
      </c>
      <c r="Q17" s="1383" t="s">
        <v>64</v>
      </c>
    </row>
    <row r="18" spans="1:17" x14ac:dyDescent="0.3">
      <c r="A18" s="1405">
        <v>2010</v>
      </c>
      <c r="B18" s="1406" t="s">
        <v>559</v>
      </c>
      <c r="C18" s="1406" t="s">
        <v>574</v>
      </c>
      <c r="D18" s="1407">
        <v>681.42483691880602</v>
      </c>
      <c r="E18" s="1406" t="s">
        <v>561</v>
      </c>
      <c r="F18" s="1408" t="s">
        <v>562</v>
      </c>
      <c r="H18" s="1404"/>
      <c r="I18" s="1409" t="s">
        <v>563</v>
      </c>
      <c r="J18" s="1397" t="s">
        <v>564</v>
      </c>
      <c r="K18" s="1397" t="s">
        <v>565</v>
      </c>
      <c r="L18" s="1410" t="s">
        <v>566</v>
      </c>
      <c r="O18" s="1383" t="s">
        <v>561</v>
      </c>
      <c r="Q18" s="1383" t="s">
        <v>64</v>
      </c>
    </row>
    <row r="19" spans="1:17" x14ac:dyDescent="0.3">
      <c r="A19" s="1405">
        <v>2010</v>
      </c>
      <c r="B19" s="1406" t="s">
        <v>559</v>
      </c>
      <c r="C19" s="1406" t="s">
        <v>575</v>
      </c>
      <c r="D19" s="1407">
        <v>752.87146227544895</v>
      </c>
      <c r="E19" s="1406" t="s">
        <v>561</v>
      </c>
      <c r="F19" s="1408" t="s">
        <v>562</v>
      </c>
      <c r="H19" s="1404"/>
      <c r="I19" s="1393" t="str">
        <f>+'13empresarial'!$D$35</f>
        <v xml:space="preserve"> CONTINENTE</v>
      </c>
      <c r="J19" s="1393">
        <v>2017</v>
      </c>
      <c r="K19" s="1394">
        <f>+'13empresarial'!$L$35</f>
        <v>943.00107511786211</v>
      </c>
      <c r="L19" s="1411">
        <f>+'13empresarial'!$L$35</f>
        <v>943.00107511786211</v>
      </c>
      <c r="O19" s="1383" t="s">
        <v>561</v>
      </c>
      <c r="Q19" s="1383" t="s">
        <v>64</v>
      </c>
    </row>
    <row r="20" spans="1:17" x14ac:dyDescent="0.3">
      <c r="A20" s="1405">
        <v>2010</v>
      </c>
      <c r="B20" s="1406" t="s">
        <v>559</v>
      </c>
      <c r="C20" s="1406" t="s">
        <v>576</v>
      </c>
      <c r="D20" s="1407">
        <v>760.58734424920101</v>
      </c>
      <c r="E20" s="1406" t="s">
        <v>561</v>
      </c>
      <c r="F20" s="1408" t="s">
        <v>562</v>
      </c>
      <c r="H20" s="1404"/>
      <c r="I20" s="1393" t="str">
        <f>INDEX('13empresarial'!$D$36:$D$53,MATCH(base!$K$20,'13empresarial'!$L$36:$L$53,0),FALSE)</f>
        <v>0206 - Castro Verde</v>
      </c>
      <c r="J20" s="1393">
        <v>2017</v>
      </c>
      <c r="K20" s="1394">
        <f>MAX('13empresarial'!$L$36:$L$53)</f>
        <v>1115.8697868784</v>
      </c>
      <c r="L20" s="1411">
        <f>MAX('13empresarial'!$L$36:$L$53)</f>
        <v>1115.8697868784</v>
      </c>
      <c r="O20" s="1383" t="s">
        <v>561</v>
      </c>
      <c r="Q20" s="1383" t="s">
        <v>64</v>
      </c>
    </row>
    <row r="21" spans="1:17" x14ac:dyDescent="0.3">
      <c r="A21" s="1405">
        <v>2010</v>
      </c>
      <c r="B21" s="1406" t="s">
        <v>559</v>
      </c>
      <c r="C21" s="1406" t="s">
        <v>577</v>
      </c>
      <c r="D21" s="1407">
        <v>699.56925098039198</v>
      </c>
      <c r="E21" s="1406" t="s">
        <v>578</v>
      </c>
      <c r="F21" s="1408" t="s">
        <v>579</v>
      </c>
      <c r="H21" s="1404"/>
      <c r="I21" s="1393" t="str">
        <f>INDEX('13empresarial'!$D$36:$D$53,MATCH(base!$K$21,'13empresarial'!$L$36:$L$53,0),FALSE)</f>
        <v>0204 - Barrancos</v>
      </c>
      <c r="J21" s="1393">
        <v>2017</v>
      </c>
      <c r="K21" s="1394">
        <f>MIN('13empresarial'!$L$36:$L$53)</f>
        <v>658.27848314606706</v>
      </c>
      <c r="L21" s="1411">
        <f>MIN('13empresarial'!$L$36:$L$53)</f>
        <v>658.27848314606706</v>
      </c>
      <c r="O21" s="1383" t="s">
        <v>578</v>
      </c>
      <c r="Q21" s="1383" t="s">
        <v>63</v>
      </c>
    </row>
    <row r="22" spans="1:17" x14ac:dyDescent="0.3">
      <c r="A22" s="1405">
        <v>2010</v>
      </c>
      <c r="B22" s="1406" t="s">
        <v>559</v>
      </c>
      <c r="C22" s="1406" t="s">
        <v>580</v>
      </c>
      <c r="D22" s="1407">
        <v>665.76930301399409</v>
      </c>
      <c r="E22" s="1406" t="s">
        <v>578</v>
      </c>
      <c r="F22" s="1408" t="s">
        <v>579</v>
      </c>
      <c r="H22" s="1404"/>
      <c r="I22" s="1393"/>
      <c r="J22" s="1393"/>
      <c r="K22" s="1393"/>
      <c r="L22" s="1395"/>
      <c r="O22" s="1383" t="s">
        <v>578</v>
      </c>
      <c r="Q22" s="1383" t="s">
        <v>63</v>
      </c>
    </row>
    <row r="23" spans="1:17" x14ac:dyDescent="0.3">
      <c r="A23" s="1405">
        <v>2010</v>
      </c>
      <c r="B23" s="1406" t="s">
        <v>559</v>
      </c>
      <c r="C23" s="1406" t="s">
        <v>581</v>
      </c>
      <c r="D23" s="1407">
        <v>813.03041087989698</v>
      </c>
      <c r="E23" s="1406" t="s">
        <v>578</v>
      </c>
      <c r="F23" s="1408" t="s">
        <v>579</v>
      </c>
      <c r="H23" s="1404"/>
      <c r="I23" s="1393"/>
      <c r="J23" s="1393"/>
      <c r="K23" s="1393"/>
      <c r="L23" s="1395"/>
      <c r="O23" s="1383" t="s">
        <v>578</v>
      </c>
      <c r="Q23" s="1383" t="s">
        <v>63</v>
      </c>
    </row>
    <row r="24" spans="1:17" x14ac:dyDescent="0.3">
      <c r="A24" s="1405">
        <v>2010</v>
      </c>
      <c r="B24" s="1406" t="s">
        <v>559</v>
      </c>
      <c r="C24" s="1406" t="s">
        <v>582</v>
      </c>
      <c r="D24" s="1407">
        <v>669.65413372376815</v>
      </c>
      <c r="E24" s="1406" t="s">
        <v>578</v>
      </c>
      <c r="F24" s="1408" t="s">
        <v>579</v>
      </c>
      <c r="H24" s="1580" t="s">
        <v>583</v>
      </c>
      <c r="I24" s="1581"/>
      <c r="J24" s="1581"/>
      <c r="K24" s="1581"/>
      <c r="L24" s="1395"/>
      <c r="O24" s="1383" t="s">
        <v>578</v>
      </c>
      <c r="Q24" s="1383" t="s">
        <v>63</v>
      </c>
    </row>
    <row r="25" spans="1:17" x14ac:dyDescent="0.3">
      <c r="A25" s="1405">
        <v>2010</v>
      </c>
      <c r="B25" s="1406" t="s">
        <v>559</v>
      </c>
      <c r="C25" s="1406" t="s">
        <v>584</v>
      </c>
      <c r="D25" s="1407">
        <v>681.9259133489461</v>
      </c>
      <c r="E25" s="1406" t="s">
        <v>578</v>
      </c>
      <c r="F25" s="1408" t="s">
        <v>579</v>
      </c>
      <c r="H25" s="1404"/>
      <c r="I25" s="1409" t="s">
        <v>563</v>
      </c>
      <c r="J25" s="1397" t="s">
        <v>564</v>
      </c>
      <c r="K25" s="1397"/>
      <c r="L25" s="1410"/>
      <c r="O25" s="1383" t="s">
        <v>578</v>
      </c>
      <c r="Q25" s="1383" t="s">
        <v>63</v>
      </c>
    </row>
    <row r="26" spans="1:17" x14ac:dyDescent="0.3">
      <c r="A26" s="1405">
        <v>2010</v>
      </c>
      <c r="B26" s="1406" t="s">
        <v>559</v>
      </c>
      <c r="C26" s="1406" t="s">
        <v>585</v>
      </c>
      <c r="D26" s="1407">
        <v>647.93437099546804</v>
      </c>
      <c r="E26" s="1406" t="s">
        <v>578</v>
      </c>
      <c r="F26" s="1408" t="s">
        <v>579</v>
      </c>
      <c r="H26" s="1404"/>
      <c r="I26" s="1393" t="str">
        <f>+'13empresarial'!$D$35</f>
        <v xml:space="preserve"> CONTINENTE</v>
      </c>
      <c r="J26" s="1394">
        <f>+'13empresarial'!$L$35</f>
        <v>943.00107511786211</v>
      </c>
      <c r="K26" s="1393"/>
      <c r="L26" s="1411"/>
      <c r="O26" s="1383" t="s">
        <v>578</v>
      </c>
      <c r="Q26" s="1383" t="s">
        <v>63</v>
      </c>
    </row>
    <row r="27" spans="1:17" x14ac:dyDescent="0.3">
      <c r="A27" s="1405">
        <v>2010</v>
      </c>
      <c r="B27" s="1406" t="s">
        <v>559</v>
      </c>
      <c r="C27" s="1406" t="s">
        <v>586</v>
      </c>
      <c r="D27" s="1407">
        <v>609.81347912758008</v>
      </c>
      <c r="E27" s="1406" t="s">
        <v>578</v>
      </c>
      <c r="F27" s="1408" t="s">
        <v>579</v>
      </c>
      <c r="H27" s="1404"/>
      <c r="I27" s="1393" t="str">
        <f>INDEX('13empresarial'!$D$36:$D$53,MATCH(base!$K$20,'13empresarial'!$L$36:$L$53,0),FALSE)</f>
        <v>0206 - Castro Verde</v>
      </c>
      <c r="J27" s="1394">
        <f>MAX('13empresarial'!$L$36:$L$53)</f>
        <v>1115.8697868784</v>
      </c>
      <c r="K27" s="1393"/>
      <c r="L27" s="1411"/>
      <c r="O27" s="1383" t="s">
        <v>578</v>
      </c>
      <c r="Q27" s="1383" t="s">
        <v>63</v>
      </c>
    </row>
    <row r="28" spans="1:17" x14ac:dyDescent="0.3">
      <c r="A28" s="1405">
        <v>2010</v>
      </c>
      <c r="B28" s="1406" t="s">
        <v>559</v>
      </c>
      <c r="C28" s="1406" t="s">
        <v>587</v>
      </c>
      <c r="D28" s="1407">
        <v>695.00858715248103</v>
      </c>
      <c r="E28" s="1406" t="s">
        <v>578</v>
      </c>
      <c r="F28" s="1408" t="s">
        <v>579</v>
      </c>
      <c r="H28" s="1404"/>
      <c r="I28" s="1393"/>
      <c r="J28" s="1393"/>
      <c r="K28" s="1394"/>
      <c r="L28" s="1411"/>
      <c r="O28" s="1383" t="s">
        <v>578</v>
      </c>
      <c r="Q28" s="1383" t="s">
        <v>63</v>
      </c>
    </row>
    <row r="29" spans="1:17" x14ac:dyDescent="0.3">
      <c r="A29" s="1405">
        <v>2010</v>
      </c>
      <c r="B29" s="1406" t="s">
        <v>559</v>
      </c>
      <c r="C29" s="1406" t="s">
        <v>588</v>
      </c>
      <c r="D29" s="1407">
        <v>634.50589383070303</v>
      </c>
      <c r="E29" s="1406" t="s">
        <v>578</v>
      </c>
      <c r="F29" s="1408" t="s">
        <v>579</v>
      </c>
      <c r="H29" s="1404"/>
      <c r="I29" s="1393"/>
      <c r="J29" s="1393"/>
      <c r="K29" s="1393"/>
      <c r="L29" s="1395"/>
      <c r="O29" s="1383" t="s">
        <v>578</v>
      </c>
      <c r="Q29" s="1383" t="s">
        <v>63</v>
      </c>
    </row>
    <row r="30" spans="1:17" x14ac:dyDescent="0.3">
      <c r="A30" s="1405">
        <v>2010</v>
      </c>
      <c r="B30" s="1406" t="s">
        <v>559</v>
      </c>
      <c r="C30" s="1406" t="s">
        <v>589</v>
      </c>
      <c r="D30" s="1407">
        <v>645.50561643835613</v>
      </c>
      <c r="E30" s="1406" t="s">
        <v>578</v>
      </c>
      <c r="F30" s="1408" t="s">
        <v>579</v>
      </c>
      <c r="H30" s="1580" t="s">
        <v>590</v>
      </c>
      <c r="I30" s="1581"/>
      <c r="J30" s="1581"/>
      <c r="K30" s="1581"/>
      <c r="L30" s="1395"/>
      <c r="O30" s="1383" t="s">
        <v>578</v>
      </c>
      <c r="Q30" s="1383" t="s">
        <v>63</v>
      </c>
    </row>
    <row r="31" spans="1:17" x14ac:dyDescent="0.3">
      <c r="A31" s="1405">
        <v>2010</v>
      </c>
      <c r="B31" s="1406" t="s">
        <v>559</v>
      </c>
      <c r="C31" s="1406" t="s">
        <v>591</v>
      </c>
      <c r="D31" s="1407">
        <v>753.25853680327407</v>
      </c>
      <c r="E31" s="1406" t="s">
        <v>578</v>
      </c>
      <c r="F31" s="1408" t="s">
        <v>579</v>
      </c>
      <c r="H31" s="1404"/>
      <c r="I31" s="1409" t="s">
        <v>563</v>
      </c>
      <c r="J31" s="1397" t="s">
        <v>564</v>
      </c>
      <c r="K31" s="1397"/>
      <c r="L31" s="1395"/>
      <c r="O31" s="1383" t="s">
        <v>578</v>
      </c>
      <c r="Q31" s="1383" t="s">
        <v>63</v>
      </c>
    </row>
    <row r="32" spans="1:17" x14ac:dyDescent="0.3">
      <c r="A32" s="1405">
        <v>2010</v>
      </c>
      <c r="B32" s="1406" t="s">
        <v>559</v>
      </c>
      <c r="C32" s="1406" t="s">
        <v>592</v>
      </c>
      <c r="D32" s="1407">
        <v>601.73076496674105</v>
      </c>
      <c r="E32" s="1406" t="s">
        <v>578</v>
      </c>
      <c r="F32" s="1408" t="s">
        <v>579</v>
      </c>
      <c r="H32" s="1404"/>
      <c r="I32" s="1393" t="str">
        <f>+'13empresarial'!$D$36</f>
        <v xml:space="preserve"> TOTAL do distrito 02 - BEJA</v>
      </c>
      <c r="J32" s="1394">
        <f>+'13empresarial'!$L$36</f>
        <v>798.43</v>
      </c>
      <c r="K32" s="1393"/>
      <c r="L32" s="1395"/>
      <c r="O32" s="1383" t="s">
        <v>578</v>
      </c>
      <c r="Q32" s="1383" t="s">
        <v>63</v>
      </c>
    </row>
    <row r="33" spans="1:17" ht="16.5" thickBot="1" x14ac:dyDescent="0.35">
      <c r="A33" s="1405">
        <v>2010</v>
      </c>
      <c r="B33" s="1406" t="s">
        <v>559</v>
      </c>
      <c r="C33" s="1406" t="s">
        <v>593</v>
      </c>
      <c r="D33" s="1407">
        <v>713.254079867987</v>
      </c>
      <c r="E33" s="1406" t="s">
        <v>594</v>
      </c>
      <c r="F33" s="1408" t="s">
        <v>595</v>
      </c>
      <c r="H33" s="1413"/>
      <c r="I33" s="1414" t="str">
        <f>INDEX('13empresarial'!$D$37:$D$60,MATCH(base!$J$33,'13empresarial'!$L$37:$L$60,0),FALSE)</f>
        <v>0206 - Castro Verde</v>
      </c>
      <c r="J33" s="1415">
        <f>MAX('13empresarial'!$L$37:$L$60)</f>
        <v>1115.8697868784</v>
      </c>
      <c r="K33" s="1416">
        <f>+J33/J32</f>
        <v>1.3975799843172225</v>
      </c>
      <c r="L33" s="1417"/>
      <c r="O33" s="1383" t="s">
        <v>594</v>
      </c>
      <c r="Q33" s="1383" t="s">
        <v>62</v>
      </c>
    </row>
    <row r="34" spans="1:17" x14ac:dyDescent="0.3">
      <c r="A34" s="1405">
        <v>2010</v>
      </c>
      <c r="B34" s="1406" t="s">
        <v>559</v>
      </c>
      <c r="C34" s="1406" t="s">
        <v>596</v>
      </c>
      <c r="D34" s="1407">
        <v>818.31615857406302</v>
      </c>
      <c r="E34" s="1406" t="s">
        <v>594</v>
      </c>
      <c r="F34" s="1408" t="s">
        <v>595</v>
      </c>
      <c r="O34" s="1383" t="s">
        <v>594</v>
      </c>
      <c r="Q34" s="1383" t="s">
        <v>62</v>
      </c>
    </row>
    <row r="35" spans="1:17" x14ac:dyDescent="0.3">
      <c r="A35" s="1405">
        <v>2010</v>
      </c>
      <c r="B35" s="1406" t="s">
        <v>559</v>
      </c>
      <c r="C35" s="1406" t="s">
        <v>597</v>
      </c>
      <c r="D35" s="1407">
        <v>735.6506051808841</v>
      </c>
      <c r="E35" s="1406" t="s">
        <v>598</v>
      </c>
      <c r="F35" s="1408" t="s">
        <v>599</v>
      </c>
      <c r="O35" s="1383" t="s">
        <v>598</v>
      </c>
      <c r="Q35" s="1383" t="s">
        <v>61</v>
      </c>
    </row>
    <row r="36" spans="1:17" x14ac:dyDescent="0.3">
      <c r="A36" s="1405">
        <v>2010</v>
      </c>
      <c r="B36" s="1406" t="s">
        <v>559</v>
      </c>
      <c r="C36" s="1406" t="s">
        <v>600</v>
      </c>
      <c r="D36" s="1407">
        <v>737.725061772392</v>
      </c>
      <c r="E36" s="1406" t="s">
        <v>594</v>
      </c>
      <c r="F36" s="1408" t="s">
        <v>595</v>
      </c>
      <c r="O36" s="1383" t="s">
        <v>594</v>
      </c>
      <c r="Q36" s="1383" t="s">
        <v>62</v>
      </c>
    </row>
    <row r="37" spans="1:17" x14ac:dyDescent="0.3">
      <c r="A37" s="1405">
        <v>2010</v>
      </c>
      <c r="B37" s="1406" t="s">
        <v>559</v>
      </c>
      <c r="C37" s="1406" t="s">
        <v>601</v>
      </c>
      <c r="D37" s="1407">
        <v>945.50576438427504</v>
      </c>
      <c r="E37" s="1406" t="s">
        <v>594</v>
      </c>
      <c r="F37" s="1408" t="s">
        <v>595</v>
      </c>
      <c r="H37" s="1383" t="s">
        <v>599</v>
      </c>
      <c r="I37" s="1418" t="s">
        <v>598</v>
      </c>
      <c r="J37" s="1383" t="str">
        <f>LEFT('13empresarial'!H17,2)</f>
        <v>02</v>
      </c>
      <c r="K37" s="1383" t="str">
        <f>VLOOKUP(J37,H37:I54,2,FALSE)</f>
        <v>02 - BEJA</v>
      </c>
      <c r="O37" s="1383" t="s">
        <v>594</v>
      </c>
      <c r="Q37" s="1383" t="s">
        <v>62</v>
      </c>
    </row>
    <row r="38" spans="1:17" x14ac:dyDescent="0.3">
      <c r="A38" s="1405">
        <v>2010</v>
      </c>
      <c r="B38" s="1406" t="s">
        <v>559</v>
      </c>
      <c r="C38" s="1406" t="s">
        <v>602</v>
      </c>
      <c r="D38" s="1407">
        <v>931.37656710257613</v>
      </c>
      <c r="E38" s="1406" t="s">
        <v>594</v>
      </c>
      <c r="F38" s="1408" t="s">
        <v>595</v>
      </c>
      <c r="H38" s="1383" t="s">
        <v>603</v>
      </c>
      <c r="I38" s="1418" t="s">
        <v>604</v>
      </c>
      <c r="O38" s="1383" t="s">
        <v>594</v>
      </c>
      <c r="Q38" s="1383" t="s">
        <v>62</v>
      </c>
    </row>
    <row r="39" spans="1:17" x14ac:dyDescent="0.3">
      <c r="A39" s="1405">
        <v>2010</v>
      </c>
      <c r="B39" s="1406" t="s">
        <v>559</v>
      </c>
      <c r="C39" s="1406" t="s">
        <v>605</v>
      </c>
      <c r="D39" s="1407">
        <v>1050.3728454899799</v>
      </c>
      <c r="E39" s="1406" t="s">
        <v>594</v>
      </c>
      <c r="F39" s="1408" t="s">
        <v>595</v>
      </c>
      <c r="H39" s="1383" t="s">
        <v>579</v>
      </c>
      <c r="I39" s="1418" t="s">
        <v>578</v>
      </c>
      <c r="O39" s="1383" t="s">
        <v>594</v>
      </c>
      <c r="Q39" s="1383" t="s">
        <v>62</v>
      </c>
    </row>
    <row r="40" spans="1:17" x14ac:dyDescent="0.3">
      <c r="A40" s="1405">
        <v>2010</v>
      </c>
      <c r="B40" s="1406" t="s">
        <v>559</v>
      </c>
      <c r="C40" s="1406" t="s">
        <v>606</v>
      </c>
      <c r="D40" s="1407">
        <v>731.124640219105</v>
      </c>
      <c r="E40" s="1406" t="s">
        <v>594</v>
      </c>
      <c r="F40" s="1408" t="s">
        <v>595</v>
      </c>
      <c r="H40" s="1383" t="s">
        <v>607</v>
      </c>
      <c r="I40" s="1418" t="s">
        <v>608</v>
      </c>
      <c r="O40" s="1383" t="s">
        <v>594</v>
      </c>
      <c r="Q40" s="1383" t="s">
        <v>62</v>
      </c>
    </row>
    <row r="41" spans="1:17" x14ac:dyDescent="0.3">
      <c r="A41" s="1405">
        <v>2010</v>
      </c>
      <c r="B41" s="1406" t="s">
        <v>559</v>
      </c>
      <c r="C41" s="1406" t="s">
        <v>609</v>
      </c>
      <c r="D41" s="1407">
        <v>753.27301322313997</v>
      </c>
      <c r="E41" s="1406" t="s">
        <v>594</v>
      </c>
      <c r="F41" s="1408" t="s">
        <v>595</v>
      </c>
      <c r="H41" s="1383" t="s">
        <v>610</v>
      </c>
      <c r="I41" s="1418" t="s">
        <v>611</v>
      </c>
      <c r="O41" s="1383" t="s">
        <v>594</v>
      </c>
      <c r="Q41" s="1383" t="s">
        <v>62</v>
      </c>
    </row>
    <row r="42" spans="1:17" x14ac:dyDescent="0.3">
      <c r="A42" s="1405">
        <v>2010</v>
      </c>
      <c r="B42" s="1406" t="s">
        <v>559</v>
      </c>
      <c r="C42" s="1406" t="s">
        <v>612</v>
      </c>
      <c r="D42" s="1407">
        <v>813.61325911527399</v>
      </c>
      <c r="E42" s="1406" t="s">
        <v>594</v>
      </c>
      <c r="F42" s="1408" t="s">
        <v>595</v>
      </c>
      <c r="H42" s="1383" t="s">
        <v>613</v>
      </c>
      <c r="I42" s="1418" t="s">
        <v>614</v>
      </c>
      <c r="O42" s="1383" t="s">
        <v>594</v>
      </c>
      <c r="Q42" s="1383" t="s">
        <v>62</v>
      </c>
    </row>
    <row r="43" spans="1:17" x14ac:dyDescent="0.3">
      <c r="A43" s="1405">
        <v>2010</v>
      </c>
      <c r="B43" s="1406" t="s">
        <v>559</v>
      </c>
      <c r="C43" s="1406" t="s">
        <v>615</v>
      </c>
      <c r="D43" s="1407">
        <v>872.50044463352901</v>
      </c>
      <c r="E43" s="1406" t="s">
        <v>594</v>
      </c>
      <c r="F43" s="1408" t="s">
        <v>595</v>
      </c>
      <c r="H43" s="1383" t="s">
        <v>616</v>
      </c>
      <c r="I43" s="1418" t="s">
        <v>617</v>
      </c>
      <c r="O43" s="1383" t="s">
        <v>594</v>
      </c>
      <c r="Q43" s="1383" t="s">
        <v>62</v>
      </c>
    </row>
    <row r="44" spans="1:17" x14ac:dyDescent="0.3">
      <c r="A44" s="1405">
        <v>2010</v>
      </c>
      <c r="B44" s="1406" t="s">
        <v>559</v>
      </c>
      <c r="C44" s="1406" t="s">
        <v>618</v>
      </c>
      <c r="D44" s="1407">
        <v>635.73906222222206</v>
      </c>
      <c r="E44" s="1406" t="s">
        <v>598</v>
      </c>
      <c r="F44" s="1408" t="s">
        <v>599</v>
      </c>
      <c r="H44" s="1383" t="s">
        <v>619</v>
      </c>
      <c r="I44" s="1418" t="s">
        <v>620</v>
      </c>
      <c r="O44" s="1383" t="s">
        <v>598</v>
      </c>
      <c r="Q44" s="1383" t="s">
        <v>61</v>
      </c>
    </row>
    <row r="45" spans="1:17" x14ac:dyDescent="0.3">
      <c r="A45" s="1405">
        <v>2010</v>
      </c>
      <c r="B45" s="1406" t="s">
        <v>559</v>
      </c>
      <c r="C45" s="1406" t="s">
        <v>621</v>
      </c>
      <c r="D45" s="1407">
        <v>615.94360271437404</v>
      </c>
      <c r="E45" s="1406" t="s">
        <v>578</v>
      </c>
      <c r="F45" s="1408" t="s">
        <v>579</v>
      </c>
      <c r="H45" s="1383" t="s">
        <v>622</v>
      </c>
      <c r="I45" s="1418" t="s">
        <v>623</v>
      </c>
      <c r="O45" s="1383" t="s">
        <v>578</v>
      </c>
      <c r="Q45" s="1383" t="s">
        <v>63</v>
      </c>
    </row>
    <row r="46" spans="1:17" x14ac:dyDescent="0.3">
      <c r="A46" s="1405">
        <v>2010</v>
      </c>
      <c r="B46" s="1406" t="s">
        <v>559</v>
      </c>
      <c r="C46" s="1406" t="s">
        <v>624</v>
      </c>
      <c r="D46" s="1407">
        <v>620.11065161290298</v>
      </c>
      <c r="E46" s="1406" t="s">
        <v>578</v>
      </c>
      <c r="F46" s="1408" t="s">
        <v>579</v>
      </c>
      <c r="H46" s="1383" t="s">
        <v>625</v>
      </c>
      <c r="I46" s="1418" t="s">
        <v>626</v>
      </c>
      <c r="O46" s="1383" t="s">
        <v>578</v>
      </c>
      <c r="Q46" s="1383" t="s">
        <v>63</v>
      </c>
    </row>
    <row r="47" spans="1:17" x14ac:dyDescent="0.3">
      <c r="A47" s="1405">
        <v>2010</v>
      </c>
      <c r="B47" s="1406" t="s">
        <v>559</v>
      </c>
      <c r="C47" s="1406" t="s">
        <v>627</v>
      </c>
      <c r="D47" s="1407">
        <v>719.71917397020206</v>
      </c>
      <c r="E47" s="1406" t="s">
        <v>594</v>
      </c>
      <c r="F47" s="1408" t="s">
        <v>595</v>
      </c>
      <c r="H47" s="1383" t="s">
        <v>628</v>
      </c>
      <c r="I47" s="1418" t="s">
        <v>519</v>
      </c>
      <c r="O47" s="1383" t="s">
        <v>594</v>
      </c>
      <c r="Q47" s="1383" t="s">
        <v>62</v>
      </c>
    </row>
    <row r="48" spans="1:17" x14ac:dyDescent="0.3">
      <c r="A48" s="1405">
        <v>2010</v>
      </c>
      <c r="B48" s="1406" t="s">
        <v>559</v>
      </c>
      <c r="C48" s="1406" t="s">
        <v>629</v>
      </c>
      <c r="D48" s="1407">
        <v>644.06143369175606</v>
      </c>
      <c r="E48" s="1406" t="s">
        <v>594</v>
      </c>
      <c r="F48" s="1408" t="s">
        <v>595</v>
      </c>
      <c r="H48" s="1383" t="s">
        <v>630</v>
      </c>
      <c r="I48" s="1418" t="s">
        <v>631</v>
      </c>
      <c r="O48" s="1383" t="s">
        <v>594</v>
      </c>
      <c r="Q48" s="1383" t="s">
        <v>62</v>
      </c>
    </row>
    <row r="49" spans="1:17" x14ac:dyDescent="0.3">
      <c r="A49" s="1405">
        <v>2010</v>
      </c>
      <c r="B49" s="1406" t="s">
        <v>559</v>
      </c>
      <c r="C49" s="1406" t="s">
        <v>632</v>
      </c>
      <c r="D49" s="1407">
        <v>607.33182275418608</v>
      </c>
      <c r="E49" s="1406" t="s">
        <v>594</v>
      </c>
      <c r="F49" s="1408" t="s">
        <v>595</v>
      </c>
      <c r="H49" s="1383" t="s">
        <v>595</v>
      </c>
      <c r="I49" s="1418" t="s">
        <v>594</v>
      </c>
      <c r="O49" s="1383" t="s">
        <v>594</v>
      </c>
      <c r="Q49" s="1383" t="s">
        <v>62</v>
      </c>
    </row>
    <row r="50" spans="1:17" x14ac:dyDescent="0.3">
      <c r="A50" s="1405">
        <v>2010</v>
      </c>
      <c r="B50" s="1406" t="s">
        <v>559</v>
      </c>
      <c r="C50" s="1406" t="s">
        <v>633</v>
      </c>
      <c r="D50" s="1407">
        <v>595.60688919319909</v>
      </c>
      <c r="E50" s="1406" t="s">
        <v>594</v>
      </c>
      <c r="F50" s="1408" t="s">
        <v>595</v>
      </c>
      <c r="H50" s="1383" t="s">
        <v>634</v>
      </c>
      <c r="I50" s="1418" t="s">
        <v>635</v>
      </c>
      <c r="O50" s="1383" t="s">
        <v>594</v>
      </c>
      <c r="Q50" s="1383" t="s">
        <v>62</v>
      </c>
    </row>
    <row r="51" spans="1:17" x14ac:dyDescent="0.3">
      <c r="A51" s="1405">
        <v>2010</v>
      </c>
      <c r="B51" s="1406" t="s">
        <v>559</v>
      </c>
      <c r="C51" s="1406" t="s">
        <v>636</v>
      </c>
      <c r="D51" s="1407">
        <v>642.61315713599208</v>
      </c>
      <c r="E51" s="1406" t="s">
        <v>594</v>
      </c>
      <c r="F51" s="1408" t="s">
        <v>595</v>
      </c>
      <c r="H51" s="1383" t="s">
        <v>637</v>
      </c>
      <c r="I51" s="1418" t="s">
        <v>638</v>
      </c>
      <c r="O51" s="1383" t="s">
        <v>594</v>
      </c>
      <c r="Q51" s="1383" t="s">
        <v>62</v>
      </c>
    </row>
    <row r="52" spans="1:17" x14ac:dyDescent="0.3">
      <c r="A52" s="1405">
        <v>2010</v>
      </c>
      <c r="B52" s="1406" t="s">
        <v>559</v>
      </c>
      <c r="C52" s="1406" t="s">
        <v>639</v>
      </c>
      <c r="D52" s="1407">
        <v>600.57394348056698</v>
      </c>
      <c r="E52" s="1406" t="s">
        <v>594</v>
      </c>
      <c r="F52" s="1408" t="s">
        <v>595</v>
      </c>
      <c r="H52" s="1383" t="s">
        <v>562</v>
      </c>
      <c r="I52" s="1418" t="s">
        <v>561</v>
      </c>
      <c r="O52" s="1383" t="s">
        <v>594</v>
      </c>
      <c r="Q52" s="1383" t="s">
        <v>62</v>
      </c>
    </row>
    <row r="53" spans="1:17" x14ac:dyDescent="0.3">
      <c r="A53" s="1405">
        <v>2010</v>
      </c>
      <c r="B53" s="1406" t="s">
        <v>559</v>
      </c>
      <c r="C53" s="1406" t="s">
        <v>640</v>
      </c>
      <c r="D53" s="1407">
        <v>670.09613337069197</v>
      </c>
      <c r="E53" s="1406" t="s">
        <v>594</v>
      </c>
      <c r="F53" s="1408" t="s">
        <v>595</v>
      </c>
      <c r="H53" s="1383" t="s">
        <v>641</v>
      </c>
      <c r="I53" s="1418" t="s">
        <v>642</v>
      </c>
      <c r="O53" s="1383" t="s">
        <v>594</v>
      </c>
      <c r="Q53" s="1383" t="s">
        <v>62</v>
      </c>
    </row>
    <row r="54" spans="1:17" x14ac:dyDescent="0.3">
      <c r="A54" s="1405">
        <v>2010</v>
      </c>
      <c r="B54" s="1406" t="s">
        <v>559</v>
      </c>
      <c r="C54" s="1406" t="s">
        <v>643</v>
      </c>
      <c r="D54" s="1407">
        <v>691.96488134551907</v>
      </c>
      <c r="E54" s="1406" t="s">
        <v>594</v>
      </c>
      <c r="F54" s="1408" t="s">
        <v>595</v>
      </c>
      <c r="H54" s="1383" t="s">
        <v>644</v>
      </c>
      <c r="I54" s="1418" t="s">
        <v>645</v>
      </c>
      <c r="O54" s="1383" t="s">
        <v>594</v>
      </c>
      <c r="Q54" s="1383" t="s">
        <v>62</v>
      </c>
    </row>
    <row r="55" spans="1:17" x14ac:dyDescent="0.3">
      <c r="A55" s="1405">
        <v>2010</v>
      </c>
      <c r="B55" s="1406" t="s">
        <v>559</v>
      </c>
      <c r="C55" s="1406" t="s">
        <v>646</v>
      </c>
      <c r="D55" s="1407">
        <v>595.52610322580608</v>
      </c>
      <c r="E55" s="1406" t="s">
        <v>642</v>
      </c>
      <c r="F55" s="1408" t="s">
        <v>641</v>
      </c>
      <c r="O55" s="1383" t="s">
        <v>642</v>
      </c>
      <c r="Q55" s="1383" t="s">
        <v>66</v>
      </c>
    </row>
    <row r="56" spans="1:17" x14ac:dyDescent="0.3">
      <c r="A56" s="1405">
        <v>2010</v>
      </c>
      <c r="B56" s="1406" t="s">
        <v>559</v>
      </c>
      <c r="C56" s="1406" t="s">
        <v>647</v>
      </c>
      <c r="D56" s="1407">
        <v>697.58010101010098</v>
      </c>
      <c r="E56" s="1406" t="s">
        <v>642</v>
      </c>
      <c r="F56" s="1408" t="s">
        <v>641</v>
      </c>
      <c r="O56" s="1383" t="s">
        <v>642</v>
      </c>
      <c r="Q56" s="1383" t="s">
        <v>66</v>
      </c>
    </row>
    <row r="57" spans="1:17" x14ac:dyDescent="0.3">
      <c r="A57" s="1405">
        <v>2010</v>
      </c>
      <c r="B57" s="1406" t="s">
        <v>559</v>
      </c>
      <c r="C57" s="1406" t="s">
        <v>648</v>
      </c>
      <c r="D57" s="1407">
        <v>617.2149099451841</v>
      </c>
      <c r="E57" s="1406" t="s">
        <v>645</v>
      </c>
      <c r="F57" s="1408" t="s">
        <v>644</v>
      </c>
      <c r="O57" s="1383" t="s">
        <v>645</v>
      </c>
      <c r="Q57" s="1383" t="s">
        <v>76</v>
      </c>
    </row>
    <row r="58" spans="1:17" x14ac:dyDescent="0.3">
      <c r="A58" s="1405">
        <v>2010</v>
      </c>
      <c r="B58" s="1406" t="s">
        <v>559</v>
      </c>
      <c r="C58" s="1406" t="s">
        <v>649</v>
      </c>
      <c r="D58" s="1407">
        <v>643.22862411347501</v>
      </c>
      <c r="E58" s="1406" t="s">
        <v>645</v>
      </c>
      <c r="F58" s="1408" t="s">
        <v>644</v>
      </c>
      <c r="O58" s="1383" t="s">
        <v>645</v>
      </c>
      <c r="Q58" s="1383" t="s">
        <v>76</v>
      </c>
    </row>
    <row r="59" spans="1:17" x14ac:dyDescent="0.3">
      <c r="A59" s="1405">
        <v>2010</v>
      </c>
      <c r="B59" s="1406" t="s">
        <v>559</v>
      </c>
      <c r="C59" s="1406" t="s">
        <v>650</v>
      </c>
      <c r="D59" s="1407">
        <v>634.67504840940512</v>
      </c>
      <c r="E59" s="1406" t="s">
        <v>598</v>
      </c>
      <c r="F59" s="1408" t="s">
        <v>599</v>
      </c>
      <c r="O59" s="1383" t="s">
        <v>598</v>
      </c>
      <c r="Q59" s="1383" t="s">
        <v>61</v>
      </c>
    </row>
    <row r="60" spans="1:17" x14ac:dyDescent="0.3">
      <c r="A60" s="1405">
        <v>2010</v>
      </c>
      <c r="B60" s="1406" t="s">
        <v>559</v>
      </c>
      <c r="C60" s="1406" t="s">
        <v>651</v>
      </c>
      <c r="D60" s="1407">
        <v>788.47502458601502</v>
      </c>
      <c r="E60" s="1406" t="s">
        <v>598</v>
      </c>
      <c r="F60" s="1408" t="s">
        <v>599</v>
      </c>
      <c r="O60" s="1383" t="s">
        <v>598</v>
      </c>
      <c r="Q60" s="1383" t="s">
        <v>61</v>
      </c>
    </row>
    <row r="61" spans="1:17" x14ac:dyDescent="0.3">
      <c r="A61" s="1405">
        <v>2010</v>
      </c>
      <c r="B61" s="1406" t="s">
        <v>559</v>
      </c>
      <c r="C61" s="1406" t="s">
        <v>652</v>
      </c>
      <c r="D61" s="1407">
        <v>782.66356331393695</v>
      </c>
      <c r="E61" s="1406" t="s">
        <v>598</v>
      </c>
      <c r="F61" s="1408" t="s">
        <v>599</v>
      </c>
      <c r="O61" s="1383" t="s">
        <v>598</v>
      </c>
      <c r="Q61" s="1383" t="s">
        <v>61</v>
      </c>
    </row>
    <row r="62" spans="1:17" x14ac:dyDescent="0.3">
      <c r="A62" s="1405">
        <v>2010</v>
      </c>
      <c r="B62" s="1406" t="s">
        <v>559</v>
      </c>
      <c r="C62" s="1406" t="s">
        <v>653</v>
      </c>
      <c r="D62" s="1407">
        <v>753.60408795749709</v>
      </c>
      <c r="E62" s="1406" t="s">
        <v>598</v>
      </c>
      <c r="F62" s="1408" t="s">
        <v>599</v>
      </c>
      <c r="O62" s="1383" t="s">
        <v>598</v>
      </c>
      <c r="Q62" s="1383" t="s">
        <v>61</v>
      </c>
    </row>
    <row r="63" spans="1:17" x14ac:dyDescent="0.3">
      <c r="A63" s="1405">
        <v>2010</v>
      </c>
      <c r="B63" s="1406" t="s">
        <v>559</v>
      </c>
      <c r="C63" s="1406" t="s">
        <v>654</v>
      </c>
      <c r="D63" s="1407">
        <v>837.38467514609806</v>
      </c>
      <c r="E63" s="1406" t="s">
        <v>598</v>
      </c>
      <c r="F63" s="1408" t="s">
        <v>599</v>
      </c>
      <c r="O63" s="1383" t="s">
        <v>598</v>
      </c>
      <c r="Q63" s="1383" t="s">
        <v>61</v>
      </c>
    </row>
    <row r="64" spans="1:17" x14ac:dyDescent="0.3">
      <c r="A64" s="1405">
        <v>2010</v>
      </c>
      <c r="B64" s="1406" t="s">
        <v>559</v>
      </c>
      <c r="C64" s="1406" t="s">
        <v>655</v>
      </c>
      <c r="D64" s="1407">
        <v>641.24362976406496</v>
      </c>
      <c r="E64" s="1406" t="s">
        <v>608</v>
      </c>
      <c r="F64" s="1408" t="s">
        <v>607</v>
      </c>
      <c r="O64" s="1383" t="s">
        <v>608</v>
      </c>
      <c r="Q64" s="1383" t="s">
        <v>65</v>
      </c>
    </row>
    <row r="65" spans="1:17" x14ac:dyDescent="0.3">
      <c r="A65" s="1405">
        <v>2010</v>
      </c>
      <c r="B65" s="1406" t="s">
        <v>559</v>
      </c>
      <c r="C65" s="1406" t="s">
        <v>656</v>
      </c>
      <c r="D65" s="1407">
        <v>625.40564593301406</v>
      </c>
      <c r="E65" s="1406" t="s">
        <v>608</v>
      </c>
      <c r="F65" s="1408" t="s">
        <v>607</v>
      </c>
      <c r="O65" s="1383" t="s">
        <v>608</v>
      </c>
      <c r="Q65" s="1383" t="s">
        <v>65</v>
      </c>
    </row>
    <row r="66" spans="1:17" x14ac:dyDescent="0.3">
      <c r="A66" s="1405">
        <v>2010</v>
      </c>
      <c r="B66" s="1406" t="s">
        <v>559</v>
      </c>
      <c r="C66" s="1406" t="s">
        <v>657</v>
      </c>
      <c r="D66" s="1407">
        <v>873.51105675146812</v>
      </c>
      <c r="E66" s="1406" t="s">
        <v>608</v>
      </c>
      <c r="F66" s="1408" t="s">
        <v>607</v>
      </c>
      <c r="O66" s="1383" t="s">
        <v>608</v>
      </c>
      <c r="Q66" s="1383" t="s">
        <v>65</v>
      </c>
    </row>
    <row r="67" spans="1:17" x14ac:dyDescent="0.3">
      <c r="A67" s="1405">
        <v>2010</v>
      </c>
      <c r="B67" s="1406" t="s">
        <v>559</v>
      </c>
      <c r="C67" s="1406" t="s">
        <v>658</v>
      </c>
      <c r="D67" s="1407">
        <v>668.91491071428607</v>
      </c>
      <c r="E67" s="1406" t="s">
        <v>608</v>
      </c>
      <c r="F67" s="1408" t="s">
        <v>607</v>
      </c>
      <c r="O67" s="1383" t="s">
        <v>608</v>
      </c>
      <c r="Q67" s="1383" t="s">
        <v>65</v>
      </c>
    </row>
    <row r="68" spans="1:17" x14ac:dyDescent="0.3">
      <c r="A68" s="1405">
        <v>2010</v>
      </c>
      <c r="B68" s="1406" t="s">
        <v>559</v>
      </c>
      <c r="C68" s="1406" t="s">
        <v>659</v>
      </c>
      <c r="D68" s="1407">
        <v>701.94840616966599</v>
      </c>
      <c r="E68" s="1406" t="s">
        <v>623</v>
      </c>
      <c r="F68" s="1408" t="s">
        <v>622</v>
      </c>
      <c r="O68" s="1383" t="s">
        <v>623</v>
      </c>
      <c r="Q68" s="1383" t="s">
        <v>75</v>
      </c>
    </row>
    <row r="69" spans="1:17" x14ac:dyDescent="0.3">
      <c r="A69" s="1405">
        <v>2010</v>
      </c>
      <c r="B69" s="1406" t="s">
        <v>559</v>
      </c>
      <c r="C69" s="1406" t="s">
        <v>660</v>
      </c>
      <c r="D69" s="1407">
        <v>728.97370292887001</v>
      </c>
      <c r="E69" s="1406" t="s">
        <v>642</v>
      </c>
      <c r="F69" s="1408" t="s">
        <v>641</v>
      </c>
      <c r="O69" s="1383" t="s">
        <v>642</v>
      </c>
      <c r="Q69" s="1383" t="s">
        <v>66</v>
      </c>
    </row>
    <row r="70" spans="1:17" x14ac:dyDescent="0.3">
      <c r="A70" s="1405">
        <v>2010</v>
      </c>
      <c r="B70" s="1406" t="s">
        <v>559</v>
      </c>
      <c r="C70" s="1406" t="s">
        <v>661</v>
      </c>
      <c r="D70" s="1407">
        <v>632.48868715083802</v>
      </c>
      <c r="E70" s="1406" t="s">
        <v>642</v>
      </c>
      <c r="F70" s="1408" t="s">
        <v>641</v>
      </c>
      <c r="O70" s="1383" t="s">
        <v>642</v>
      </c>
      <c r="Q70" s="1383" t="s">
        <v>66</v>
      </c>
    </row>
    <row r="71" spans="1:17" x14ac:dyDescent="0.3">
      <c r="A71" s="1405">
        <v>2010</v>
      </c>
      <c r="B71" s="1406" t="s">
        <v>559</v>
      </c>
      <c r="C71" s="1406" t="s">
        <v>662</v>
      </c>
      <c r="D71" s="1407">
        <v>740.81702679343095</v>
      </c>
      <c r="E71" s="1406" t="s">
        <v>642</v>
      </c>
      <c r="F71" s="1408" t="s">
        <v>641</v>
      </c>
      <c r="O71" s="1383" t="s">
        <v>642</v>
      </c>
      <c r="Q71" s="1383" t="s">
        <v>66</v>
      </c>
    </row>
    <row r="72" spans="1:17" x14ac:dyDescent="0.3">
      <c r="A72" s="1405">
        <v>2010</v>
      </c>
      <c r="B72" s="1406" t="s">
        <v>559</v>
      </c>
      <c r="C72" s="1406" t="s">
        <v>663</v>
      </c>
      <c r="D72" s="1407">
        <v>839.62643923240898</v>
      </c>
      <c r="E72" s="1406" t="s">
        <v>642</v>
      </c>
      <c r="F72" s="1408" t="s">
        <v>641</v>
      </c>
      <c r="O72" s="1383" t="s">
        <v>642</v>
      </c>
      <c r="Q72" s="1383" t="s">
        <v>66</v>
      </c>
    </row>
    <row r="73" spans="1:17" x14ac:dyDescent="0.3">
      <c r="A73" s="1405">
        <v>2010</v>
      </c>
      <c r="B73" s="1406" t="s">
        <v>559</v>
      </c>
      <c r="C73" s="1406" t="s">
        <v>664</v>
      </c>
      <c r="D73" s="1407">
        <v>639.49150300601207</v>
      </c>
      <c r="E73" s="1406" t="s">
        <v>642</v>
      </c>
      <c r="F73" s="1408" t="s">
        <v>641</v>
      </c>
      <c r="O73" s="1383" t="s">
        <v>642</v>
      </c>
      <c r="Q73" s="1383" t="s">
        <v>66</v>
      </c>
    </row>
    <row r="74" spans="1:17" x14ac:dyDescent="0.3">
      <c r="A74" s="1405">
        <v>2010</v>
      </c>
      <c r="B74" s="1406" t="s">
        <v>559</v>
      </c>
      <c r="C74" s="1406" t="s">
        <v>665</v>
      </c>
      <c r="D74" s="1407">
        <v>748.046669077758</v>
      </c>
      <c r="E74" s="1406" t="s">
        <v>642</v>
      </c>
      <c r="F74" s="1408" t="s">
        <v>641</v>
      </c>
      <c r="O74" s="1383" t="s">
        <v>642</v>
      </c>
      <c r="Q74" s="1383" t="s">
        <v>66</v>
      </c>
    </row>
    <row r="75" spans="1:17" x14ac:dyDescent="0.3">
      <c r="A75" s="1405">
        <v>2010</v>
      </c>
      <c r="B75" s="1406" t="s">
        <v>559</v>
      </c>
      <c r="C75" s="1406" t="s">
        <v>666</v>
      </c>
      <c r="D75" s="1407">
        <v>627.81129909365598</v>
      </c>
      <c r="E75" s="1406" t="s">
        <v>645</v>
      </c>
      <c r="F75" s="1408" t="s">
        <v>644</v>
      </c>
      <c r="O75" s="1383" t="s">
        <v>645</v>
      </c>
      <c r="Q75" s="1383" t="s">
        <v>76</v>
      </c>
    </row>
    <row r="76" spans="1:17" x14ac:dyDescent="0.3">
      <c r="A76" s="1405">
        <v>2010</v>
      </c>
      <c r="B76" s="1406" t="s">
        <v>559</v>
      </c>
      <c r="C76" s="1406" t="s">
        <v>667</v>
      </c>
      <c r="D76" s="1407">
        <v>688.8911133486771</v>
      </c>
      <c r="E76" s="1406" t="s">
        <v>645</v>
      </c>
      <c r="F76" s="1408" t="s">
        <v>644</v>
      </c>
      <c r="O76" s="1383" t="s">
        <v>645</v>
      </c>
      <c r="Q76" s="1383" t="s">
        <v>76</v>
      </c>
    </row>
    <row r="77" spans="1:17" x14ac:dyDescent="0.3">
      <c r="A77" s="1405">
        <v>2010</v>
      </c>
      <c r="B77" s="1406" t="s">
        <v>559</v>
      </c>
      <c r="C77" s="1406" t="s">
        <v>668</v>
      </c>
      <c r="D77" s="1407">
        <v>641.90025597269607</v>
      </c>
      <c r="E77" s="1406" t="s">
        <v>645</v>
      </c>
      <c r="F77" s="1408" t="s">
        <v>644</v>
      </c>
      <c r="O77" s="1383" t="s">
        <v>645</v>
      </c>
      <c r="Q77" s="1383" t="s">
        <v>76</v>
      </c>
    </row>
    <row r="78" spans="1:17" x14ac:dyDescent="0.3">
      <c r="A78" s="1405">
        <v>2010</v>
      </c>
      <c r="B78" s="1406" t="s">
        <v>559</v>
      </c>
      <c r="C78" s="1406" t="s">
        <v>669</v>
      </c>
      <c r="D78" s="1407">
        <v>654.44028571428601</v>
      </c>
      <c r="E78" s="1406" t="s">
        <v>645</v>
      </c>
      <c r="F78" s="1408" t="s">
        <v>644</v>
      </c>
      <c r="O78" s="1383" t="s">
        <v>645</v>
      </c>
      <c r="Q78" s="1383" t="s">
        <v>76</v>
      </c>
    </row>
    <row r="79" spans="1:17" x14ac:dyDescent="0.3">
      <c r="A79" s="1405">
        <v>2010</v>
      </c>
      <c r="B79" s="1406" t="s">
        <v>559</v>
      </c>
      <c r="C79" s="1406" t="s">
        <v>670</v>
      </c>
      <c r="D79" s="1407">
        <v>687.588205128205</v>
      </c>
      <c r="E79" s="1406" t="s">
        <v>645</v>
      </c>
      <c r="F79" s="1408" t="s">
        <v>644</v>
      </c>
      <c r="O79" s="1383" t="s">
        <v>645</v>
      </c>
      <c r="Q79" s="1383" t="s">
        <v>76</v>
      </c>
    </row>
    <row r="80" spans="1:17" x14ac:dyDescent="0.3">
      <c r="A80" s="1405">
        <v>2010</v>
      </c>
      <c r="B80" s="1406" t="s">
        <v>559</v>
      </c>
      <c r="C80" s="1406" t="s">
        <v>671</v>
      </c>
      <c r="D80" s="1407">
        <v>606.31645502645506</v>
      </c>
      <c r="E80" s="1406" t="s">
        <v>645</v>
      </c>
      <c r="F80" s="1408" t="s">
        <v>644</v>
      </c>
      <c r="O80" s="1383" t="s">
        <v>645</v>
      </c>
      <c r="Q80" s="1383" t="s">
        <v>76</v>
      </c>
    </row>
    <row r="81" spans="1:17" x14ac:dyDescent="0.3">
      <c r="A81" s="1405">
        <v>2010</v>
      </c>
      <c r="B81" s="1406" t="s">
        <v>559</v>
      </c>
      <c r="C81" s="1406" t="s">
        <v>672</v>
      </c>
      <c r="D81" s="1407">
        <v>702.95159203980108</v>
      </c>
      <c r="E81" s="1406" t="s">
        <v>645</v>
      </c>
      <c r="F81" s="1408" t="s">
        <v>644</v>
      </c>
      <c r="O81" s="1383" t="s">
        <v>645</v>
      </c>
      <c r="Q81" s="1383" t="s">
        <v>76</v>
      </c>
    </row>
    <row r="82" spans="1:17" x14ac:dyDescent="0.3">
      <c r="A82" s="1405">
        <v>2010</v>
      </c>
      <c r="B82" s="1406" t="s">
        <v>559</v>
      </c>
      <c r="C82" s="1406" t="s">
        <v>673</v>
      </c>
      <c r="D82" s="1407">
        <v>644.37248530646514</v>
      </c>
      <c r="E82" s="1406" t="s">
        <v>645</v>
      </c>
      <c r="F82" s="1408" t="s">
        <v>644</v>
      </c>
      <c r="O82" s="1383" t="s">
        <v>645</v>
      </c>
      <c r="Q82" s="1383" t="s">
        <v>76</v>
      </c>
    </row>
    <row r="83" spans="1:17" x14ac:dyDescent="0.3">
      <c r="A83" s="1405">
        <v>2010</v>
      </c>
      <c r="B83" s="1406" t="s">
        <v>559</v>
      </c>
      <c r="C83" s="1406" t="s">
        <v>674</v>
      </c>
      <c r="D83" s="1407">
        <v>656.46892070484614</v>
      </c>
      <c r="E83" s="1406" t="s">
        <v>608</v>
      </c>
      <c r="F83" s="1408" t="s">
        <v>607</v>
      </c>
      <c r="O83" s="1383" t="s">
        <v>608</v>
      </c>
      <c r="Q83" s="1383" t="s">
        <v>65</v>
      </c>
    </row>
    <row r="84" spans="1:17" x14ac:dyDescent="0.3">
      <c r="A84" s="1405">
        <v>2010</v>
      </c>
      <c r="B84" s="1406" t="s">
        <v>559</v>
      </c>
      <c r="C84" s="1406" t="s">
        <v>675</v>
      </c>
      <c r="D84" s="1407">
        <v>706.29902720688995</v>
      </c>
      <c r="E84" s="1406" t="s">
        <v>608</v>
      </c>
      <c r="F84" s="1408" t="s">
        <v>607</v>
      </c>
      <c r="O84" s="1383" t="s">
        <v>608</v>
      </c>
      <c r="Q84" s="1383" t="s">
        <v>65</v>
      </c>
    </row>
    <row r="85" spans="1:17" x14ac:dyDescent="0.3">
      <c r="A85" s="1405">
        <v>2010</v>
      </c>
      <c r="B85" s="1406" t="s">
        <v>559</v>
      </c>
      <c r="C85" s="1406" t="s">
        <v>676</v>
      </c>
      <c r="D85" s="1407">
        <v>673.66750615763499</v>
      </c>
      <c r="E85" s="1406" t="s">
        <v>608</v>
      </c>
      <c r="F85" s="1408" t="s">
        <v>607</v>
      </c>
      <c r="O85" s="1383" t="s">
        <v>608</v>
      </c>
      <c r="Q85" s="1383" t="s">
        <v>65</v>
      </c>
    </row>
    <row r="86" spans="1:17" x14ac:dyDescent="0.3">
      <c r="A86" s="1405">
        <v>2010</v>
      </c>
      <c r="B86" s="1406" t="s">
        <v>559</v>
      </c>
      <c r="C86" s="1406" t="s">
        <v>677</v>
      </c>
      <c r="D86" s="1407">
        <v>673.03630487804901</v>
      </c>
      <c r="E86" s="1406" t="s">
        <v>608</v>
      </c>
      <c r="F86" s="1408" t="s">
        <v>607</v>
      </c>
      <c r="O86" s="1383" t="s">
        <v>608</v>
      </c>
      <c r="Q86" s="1383" t="s">
        <v>65</v>
      </c>
    </row>
    <row r="87" spans="1:17" x14ac:dyDescent="0.3">
      <c r="A87" s="1405">
        <v>2010</v>
      </c>
      <c r="B87" s="1406" t="s">
        <v>559</v>
      </c>
      <c r="C87" s="1406" t="s">
        <v>678</v>
      </c>
      <c r="D87" s="1407">
        <v>694.39299074074108</v>
      </c>
      <c r="E87" s="1406" t="s">
        <v>608</v>
      </c>
      <c r="F87" s="1408" t="s">
        <v>607</v>
      </c>
      <c r="O87" s="1383" t="s">
        <v>608</v>
      </c>
      <c r="Q87" s="1383" t="s">
        <v>65</v>
      </c>
    </row>
    <row r="88" spans="1:17" x14ac:dyDescent="0.3">
      <c r="A88" s="1405">
        <v>2010</v>
      </c>
      <c r="B88" s="1406" t="s">
        <v>559</v>
      </c>
      <c r="C88" s="1406" t="s">
        <v>679</v>
      </c>
      <c r="D88" s="1407">
        <v>667.14662275449109</v>
      </c>
      <c r="E88" s="1406" t="s">
        <v>608</v>
      </c>
      <c r="F88" s="1408" t="s">
        <v>607</v>
      </c>
      <c r="O88" s="1383" t="s">
        <v>608</v>
      </c>
      <c r="Q88" s="1383" t="s">
        <v>65</v>
      </c>
    </row>
    <row r="89" spans="1:17" x14ac:dyDescent="0.3">
      <c r="A89" s="1405">
        <v>2010</v>
      </c>
      <c r="B89" s="1406" t="s">
        <v>559</v>
      </c>
      <c r="C89" s="1406" t="s">
        <v>680</v>
      </c>
      <c r="D89" s="1407">
        <v>591.55767908309497</v>
      </c>
      <c r="E89" s="1406" t="s">
        <v>608</v>
      </c>
      <c r="F89" s="1408" t="s">
        <v>607</v>
      </c>
      <c r="O89" s="1383" t="s">
        <v>608</v>
      </c>
      <c r="Q89" s="1383" t="s">
        <v>65</v>
      </c>
    </row>
    <row r="90" spans="1:17" x14ac:dyDescent="0.3">
      <c r="A90" s="1405">
        <v>2010</v>
      </c>
      <c r="B90" s="1406" t="s">
        <v>559</v>
      </c>
      <c r="C90" s="1406" t="s">
        <v>681</v>
      </c>
      <c r="D90" s="1407">
        <v>605.94938271604894</v>
      </c>
      <c r="E90" s="1406" t="s">
        <v>608</v>
      </c>
      <c r="F90" s="1408" t="s">
        <v>607</v>
      </c>
      <c r="O90" s="1383" t="s">
        <v>608</v>
      </c>
      <c r="Q90" s="1383" t="s">
        <v>65</v>
      </c>
    </row>
    <row r="91" spans="1:17" x14ac:dyDescent="0.3">
      <c r="A91" s="1405">
        <v>2010</v>
      </c>
      <c r="B91" s="1406" t="s">
        <v>559</v>
      </c>
      <c r="C91" s="1406" t="s">
        <v>682</v>
      </c>
      <c r="D91" s="1407">
        <v>616.96858394160608</v>
      </c>
      <c r="E91" s="1406" t="s">
        <v>642</v>
      </c>
      <c r="F91" s="1408" t="s">
        <v>641</v>
      </c>
      <c r="O91" s="1383" t="s">
        <v>642</v>
      </c>
      <c r="Q91" s="1383" t="s">
        <v>66</v>
      </c>
    </row>
    <row r="92" spans="1:17" x14ac:dyDescent="0.3">
      <c r="A92" s="1405">
        <v>2010</v>
      </c>
      <c r="B92" s="1406" t="s">
        <v>559</v>
      </c>
      <c r="C92" s="1406" t="s">
        <v>683</v>
      </c>
      <c r="D92" s="1407">
        <v>703.86471726470006</v>
      </c>
      <c r="E92" s="1406" t="s">
        <v>642</v>
      </c>
      <c r="F92" s="1408" t="s">
        <v>641</v>
      </c>
      <c r="O92" s="1383" t="s">
        <v>642</v>
      </c>
      <c r="Q92" s="1383" t="s">
        <v>66</v>
      </c>
    </row>
    <row r="93" spans="1:17" x14ac:dyDescent="0.3">
      <c r="A93" s="1405">
        <v>2010</v>
      </c>
      <c r="B93" s="1406" t="s">
        <v>559</v>
      </c>
      <c r="C93" s="1406" t="s">
        <v>684</v>
      </c>
      <c r="D93" s="1407">
        <v>644.88259852216709</v>
      </c>
      <c r="E93" s="1406" t="s">
        <v>642</v>
      </c>
      <c r="F93" s="1408" t="s">
        <v>641</v>
      </c>
      <c r="O93" s="1383" t="s">
        <v>642</v>
      </c>
      <c r="Q93" s="1383" t="s">
        <v>66</v>
      </c>
    </row>
    <row r="94" spans="1:17" x14ac:dyDescent="0.3">
      <c r="A94" s="1405">
        <v>2010</v>
      </c>
      <c r="B94" s="1406" t="s">
        <v>559</v>
      </c>
      <c r="C94" s="1406" t="s">
        <v>685</v>
      </c>
      <c r="D94" s="1407">
        <v>648.34860735009704</v>
      </c>
      <c r="E94" s="1406" t="s">
        <v>642</v>
      </c>
      <c r="F94" s="1408" t="s">
        <v>641</v>
      </c>
      <c r="O94" s="1383" t="s">
        <v>642</v>
      </c>
      <c r="Q94" s="1383" t="s">
        <v>66</v>
      </c>
    </row>
    <row r="95" spans="1:17" x14ac:dyDescent="0.3">
      <c r="A95" s="1405">
        <v>2010</v>
      </c>
      <c r="B95" s="1406" t="s">
        <v>559</v>
      </c>
      <c r="C95" s="1406" t="s">
        <v>686</v>
      </c>
      <c r="D95" s="1407">
        <v>631.61760563380301</v>
      </c>
      <c r="E95" s="1406" t="s">
        <v>642</v>
      </c>
      <c r="F95" s="1408" t="s">
        <v>641</v>
      </c>
      <c r="O95" s="1383" t="s">
        <v>642</v>
      </c>
      <c r="Q95" s="1383" t="s">
        <v>66</v>
      </c>
    </row>
    <row r="96" spans="1:17" x14ac:dyDescent="0.3">
      <c r="A96" s="1405">
        <v>2010</v>
      </c>
      <c r="B96" s="1406" t="s">
        <v>559</v>
      </c>
      <c r="C96" s="1406" t="s">
        <v>687</v>
      </c>
      <c r="D96" s="1407">
        <v>644.07725643024207</v>
      </c>
      <c r="E96" s="1406" t="s">
        <v>642</v>
      </c>
      <c r="F96" s="1408" t="s">
        <v>641</v>
      </c>
      <c r="O96" s="1383" t="s">
        <v>642</v>
      </c>
      <c r="Q96" s="1383" t="s">
        <v>66</v>
      </c>
    </row>
    <row r="97" spans="1:17" x14ac:dyDescent="0.3">
      <c r="A97" s="1405">
        <v>2010</v>
      </c>
      <c r="B97" s="1406" t="s">
        <v>559</v>
      </c>
      <c r="C97" s="1406" t="s">
        <v>688</v>
      </c>
      <c r="D97" s="1407">
        <v>766.97708547184004</v>
      </c>
      <c r="E97" s="1406" t="s">
        <v>620</v>
      </c>
      <c r="F97" s="1408" t="s">
        <v>619</v>
      </c>
      <c r="O97" s="1383" t="s">
        <v>620</v>
      </c>
      <c r="Q97" s="1383" t="s">
        <v>73</v>
      </c>
    </row>
    <row r="98" spans="1:17" x14ac:dyDescent="0.3">
      <c r="A98" s="1405">
        <v>2010</v>
      </c>
      <c r="B98" s="1406" t="s">
        <v>559</v>
      </c>
      <c r="C98" s="1406" t="s">
        <v>689</v>
      </c>
      <c r="D98" s="1407">
        <v>651.49906896551704</v>
      </c>
      <c r="E98" s="1406" t="s">
        <v>620</v>
      </c>
      <c r="F98" s="1408" t="s">
        <v>619</v>
      </c>
      <c r="O98" s="1383" t="s">
        <v>620</v>
      </c>
      <c r="Q98" s="1383" t="s">
        <v>73</v>
      </c>
    </row>
    <row r="99" spans="1:17" x14ac:dyDescent="0.3">
      <c r="A99" s="1405">
        <v>2010</v>
      </c>
      <c r="B99" s="1406" t="s">
        <v>559</v>
      </c>
      <c r="C99" s="1406" t="s">
        <v>690</v>
      </c>
      <c r="D99" s="1407">
        <v>632.50077625570805</v>
      </c>
      <c r="E99" s="1406" t="s">
        <v>620</v>
      </c>
      <c r="F99" s="1408" t="s">
        <v>619</v>
      </c>
      <c r="O99" s="1383" t="s">
        <v>620</v>
      </c>
      <c r="Q99" s="1383" t="s">
        <v>73</v>
      </c>
    </row>
    <row r="100" spans="1:17" x14ac:dyDescent="0.3">
      <c r="A100" s="1405">
        <v>2010</v>
      </c>
      <c r="B100" s="1406" t="s">
        <v>559</v>
      </c>
      <c r="C100" s="1406" t="s">
        <v>691</v>
      </c>
      <c r="D100" s="1407">
        <v>694.11576271186402</v>
      </c>
      <c r="E100" s="1406" t="s">
        <v>620</v>
      </c>
      <c r="F100" s="1408" t="s">
        <v>619</v>
      </c>
      <c r="O100" s="1383" t="s">
        <v>620</v>
      </c>
      <c r="Q100" s="1383" t="s">
        <v>73</v>
      </c>
    </row>
    <row r="101" spans="1:17" x14ac:dyDescent="0.3">
      <c r="A101" s="1405">
        <v>2010</v>
      </c>
      <c r="B101" s="1406" t="s">
        <v>559</v>
      </c>
      <c r="C101" s="1406" t="s">
        <v>692</v>
      </c>
      <c r="D101" s="1407">
        <v>864.07458245700911</v>
      </c>
      <c r="E101" s="1406" t="s">
        <v>620</v>
      </c>
      <c r="F101" s="1408" t="s">
        <v>619</v>
      </c>
      <c r="O101" s="1383" t="s">
        <v>620</v>
      </c>
      <c r="Q101" s="1383" t="s">
        <v>73</v>
      </c>
    </row>
    <row r="102" spans="1:17" x14ac:dyDescent="0.3">
      <c r="A102" s="1405">
        <v>2010</v>
      </c>
      <c r="B102" s="1406" t="s">
        <v>559</v>
      </c>
      <c r="C102" s="1406" t="s">
        <v>693</v>
      </c>
      <c r="D102" s="1407">
        <v>829.01240722560408</v>
      </c>
      <c r="E102" s="1406" t="s">
        <v>620</v>
      </c>
      <c r="F102" s="1408" t="s">
        <v>619</v>
      </c>
      <c r="O102" s="1383" t="s">
        <v>620</v>
      </c>
      <c r="Q102" s="1383" t="s">
        <v>73</v>
      </c>
    </row>
    <row r="103" spans="1:17" x14ac:dyDescent="0.3">
      <c r="A103" s="1405">
        <v>2010</v>
      </c>
      <c r="B103" s="1406" t="s">
        <v>559</v>
      </c>
      <c r="C103" s="1406" t="s">
        <v>694</v>
      </c>
      <c r="D103" s="1407">
        <v>743.86960718829494</v>
      </c>
      <c r="E103" s="1406" t="s">
        <v>620</v>
      </c>
      <c r="F103" s="1408" t="s">
        <v>619</v>
      </c>
      <c r="O103" s="1383" t="s">
        <v>620</v>
      </c>
      <c r="Q103" s="1383" t="s">
        <v>73</v>
      </c>
    </row>
    <row r="104" spans="1:17" x14ac:dyDescent="0.3">
      <c r="A104" s="1405">
        <v>2010</v>
      </c>
      <c r="B104" s="1406" t="s">
        <v>559</v>
      </c>
      <c r="C104" s="1406" t="s">
        <v>695</v>
      </c>
      <c r="D104" s="1407">
        <v>813.43310451091907</v>
      </c>
      <c r="E104" s="1406" t="s">
        <v>620</v>
      </c>
      <c r="F104" s="1408" t="s">
        <v>619</v>
      </c>
      <c r="O104" s="1383" t="s">
        <v>620</v>
      </c>
      <c r="Q104" s="1383" t="s">
        <v>73</v>
      </c>
    </row>
    <row r="105" spans="1:17" x14ac:dyDescent="0.3">
      <c r="A105" s="1405">
        <v>2010</v>
      </c>
      <c r="B105" s="1406" t="s">
        <v>559</v>
      </c>
      <c r="C105" s="1406" t="s">
        <v>696</v>
      </c>
      <c r="D105" s="1407">
        <v>686.60865056818204</v>
      </c>
      <c r="E105" s="1406" t="s">
        <v>620</v>
      </c>
      <c r="F105" s="1408" t="s">
        <v>619</v>
      </c>
      <c r="O105" s="1383" t="s">
        <v>620</v>
      </c>
      <c r="Q105" s="1383" t="s">
        <v>73</v>
      </c>
    </row>
    <row r="106" spans="1:17" x14ac:dyDescent="0.3">
      <c r="A106" s="1405">
        <v>2010</v>
      </c>
      <c r="B106" s="1406" t="s">
        <v>559</v>
      </c>
      <c r="C106" s="1406" t="s">
        <v>697</v>
      </c>
      <c r="D106" s="1407">
        <v>733.53640877367911</v>
      </c>
      <c r="E106" s="1406" t="s">
        <v>620</v>
      </c>
      <c r="F106" s="1408" t="s">
        <v>619</v>
      </c>
      <c r="O106" s="1383" t="s">
        <v>620</v>
      </c>
      <c r="Q106" s="1383" t="s">
        <v>73</v>
      </c>
    </row>
    <row r="107" spans="1:17" x14ac:dyDescent="0.3">
      <c r="A107" s="1405">
        <v>2010</v>
      </c>
      <c r="B107" s="1406" t="s">
        <v>559</v>
      </c>
      <c r="C107" s="1406" t="s">
        <v>698</v>
      </c>
      <c r="D107" s="1407">
        <v>789.9847793872791</v>
      </c>
      <c r="E107" s="1406" t="s">
        <v>620</v>
      </c>
      <c r="F107" s="1408" t="s">
        <v>619</v>
      </c>
      <c r="O107" s="1383" t="s">
        <v>620</v>
      </c>
      <c r="Q107" s="1383" t="s">
        <v>73</v>
      </c>
    </row>
    <row r="108" spans="1:17" x14ac:dyDescent="0.3">
      <c r="A108" s="1405">
        <v>2010</v>
      </c>
      <c r="B108" s="1406" t="s">
        <v>559</v>
      </c>
      <c r="C108" s="1406" t="s">
        <v>699</v>
      </c>
      <c r="D108" s="1407">
        <v>776.24746148202507</v>
      </c>
      <c r="E108" s="1406" t="s">
        <v>620</v>
      </c>
      <c r="F108" s="1408" t="s">
        <v>619</v>
      </c>
      <c r="O108" s="1383" t="s">
        <v>620</v>
      </c>
      <c r="Q108" s="1383" t="s">
        <v>73</v>
      </c>
    </row>
    <row r="109" spans="1:17" x14ac:dyDescent="0.3">
      <c r="A109" s="1405">
        <v>2010</v>
      </c>
      <c r="B109" s="1406" t="s">
        <v>559</v>
      </c>
      <c r="C109" s="1406" t="s">
        <v>700</v>
      </c>
      <c r="D109" s="1407">
        <v>751.36841801878711</v>
      </c>
      <c r="E109" s="1406" t="s">
        <v>620</v>
      </c>
      <c r="F109" s="1408" t="s">
        <v>619</v>
      </c>
      <c r="O109" s="1383" t="s">
        <v>620</v>
      </c>
      <c r="Q109" s="1383" t="s">
        <v>73</v>
      </c>
    </row>
    <row r="110" spans="1:17" x14ac:dyDescent="0.3">
      <c r="A110" s="1405">
        <v>2010</v>
      </c>
      <c r="B110" s="1406" t="s">
        <v>559</v>
      </c>
      <c r="C110" s="1406" t="s">
        <v>701</v>
      </c>
      <c r="D110" s="1407">
        <v>711.12640189242995</v>
      </c>
      <c r="E110" s="1406" t="s">
        <v>620</v>
      </c>
      <c r="F110" s="1408" t="s">
        <v>619</v>
      </c>
      <c r="O110" s="1383" t="s">
        <v>620</v>
      </c>
      <c r="Q110" s="1383" t="s">
        <v>73</v>
      </c>
    </row>
    <row r="111" spans="1:17" x14ac:dyDescent="0.3">
      <c r="A111" s="1405">
        <v>2010</v>
      </c>
      <c r="B111" s="1406" t="s">
        <v>559</v>
      </c>
      <c r="C111" s="1406" t="s">
        <v>702</v>
      </c>
      <c r="D111" s="1407">
        <v>773.81913718723001</v>
      </c>
      <c r="E111" s="1406" t="s">
        <v>620</v>
      </c>
      <c r="F111" s="1408" t="s">
        <v>619</v>
      </c>
      <c r="O111" s="1383" t="s">
        <v>620</v>
      </c>
      <c r="Q111" s="1383" t="s">
        <v>73</v>
      </c>
    </row>
    <row r="112" spans="1:17" x14ac:dyDescent="0.3">
      <c r="A112" s="1405">
        <v>2010</v>
      </c>
      <c r="B112" s="1406" t="s">
        <v>559</v>
      </c>
      <c r="C112" s="1406" t="s">
        <v>703</v>
      </c>
      <c r="D112" s="1407">
        <v>746.84764126340212</v>
      </c>
      <c r="E112" s="1406" t="s">
        <v>620</v>
      </c>
      <c r="F112" s="1408" t="s">
        <v>619</v>
      </c>
      <c r="O112" s="1383" t="s">
        <v>620</v>
      </c>
      <c r="Q112" s="1383" t="s">
        <v>73</v>
      </c>
    </row>
    <row r="113" spans="1:17" x14ac:dyDescent="0.3">
      <c r="A113" s="1405">
        <v>2010</v>
      </c>
      <c r="B113" s="1406" t="s">
        <v>559</v>
      </c>
      <c r="C113" s="1406" t="s">
        <v>704</v>
      </c>
      <c r="D113" s="1407">
        <v>697.51672131147507</v>
      </c>
      <c r="E113" s="1406" t="s">
        <v>611</v>
      </c>
      <c r="F113" s="1408" t="s">
        <v>610</v>
      </c>
      <c r="O113" s="1383" t="s">
        <v>611</v>
      </c>
      <c r="Q113" s="1383" t="s">
        <v>74</v>
      </c>
    </row>
    <row r="114" spans="1:17" x14ac:dyDescent="0.3">
      <c r="A114" s="1405">
        <v>2010</v>
      </c>
      <c r="B114" s="1406" t="s">
        <v>559</v>
      </c>
      <c r="C114" s="1406" t="s">
        <v>705</v>
      </c>
      <c r="D114" s="1407">
        <v>711.51497073284906</v>
      </c>
      <c r="E114" s="1406" t="s">
        <v>611</v>
      </c>
      <c r="F114" s="1408" t="s">
        <v>610</v>
      </c>
      <c r="O114" s="1383" t="s">
        <v>611</v>
      </c>
      <c r="Q114" s="1383" t="s">
        <v>74</v>
      </c>
    </row>
    <row r="115" spans="1:17" x14ac:dyDescent="0.3">
      <c r="A115" s="1405">
        <v>2010</v>
      </c>
      <c r="B115" s="1406" t="s">
        <v>559</v>
      </c>
      <c r="C115" s="1406" t="s">
        <v>706</v>
      </c>
      <c r="D115" s="1407">
        <v>673.05909453176912</v>
      </c>
      <c r="E115" s="1406" t="s">
        <v>611</v>
      </c>
      <c r="F115" s="1408" t="s">
        <v>610</v>
      </c>
      <c r="O115" s="1383" t="s">
        <v>611</v>
      </c>
      <c r="Q115" s="1383" t="s">
        <v>74</v>
      </c>
    </row>
    <row r="116" spans="1:17" x14ac:dyDescent="0.3">
      <c r="A116" s="1405">
        <v>2010</v>
      </c>
      <c r="B116" s="1406" t="s">
        <v>559</v>
      </c>
      <c r="C116" s="1406" t="s">
        <v>707</v>
      </c>
      <c r="D116" s="1407">
        <v>733.97544417767108</v>
      </c>
      <c r="E116" s="1406" t="s">
        <v>626</v>
      </c>
      <c r="F116" s="1408" t="s">
        <v>625</v>
      </c>
      <c r="O116" s="1383" t="s">
        <v>626</v>
      </c>
      <c r="Q116" s="1383" t="s">
        <v>59</v>
      </c>
    </row>
    <row r="117" spans="1:17" x14ac:dyDescent="0.3">
      <c r="A117" s="1405">
        <v>2010</v>
      </c>
      <c r="B117" s="1406" t="s">
        <v>559</v>
      </c>
      <c r="C117" s="1406" t="s">
        <v>708</v>
      </c>
      <c r="D117" s="1407">
        <v>696.28811483253605</v>
      </c>
      <c r="E117" s="1406" t="s">
        <v>626</v>
      </c>
      <c r="F117" s="1408" t="s">
        <v>625</v>
      </c>
      <c r="O117" s="1383" t="s">
        <v>626</v>
      </c>
      <c r="Q117" s="1383" t="s">
        <v>59</v>
      </c>
    </row>
    <row r="118" spans="1:17" x14ac:dyDescent="0.3">
      <c r="A118" s="1405">
        <v>2010</v>
      </c>
      <c r="B118" s="1406" t="s">
        <v>559</v>
      </c>
      <c r="C118" s="1406" t="s">
        <v>709</v>
      </c>
      <c r="D118" s="1407">
        <v>752.10318123938907</v>
      </c>
      <c r="E118" s="1406" t="s">
        <v>626</v>
      </c>
      <c r="F118" s="1408" t="s">
        <v>625</v>
      </c>
      <c r="O118" s="1383" t="s">
        <v>626</v>
      </c>
      <c r="Q118" s="1383" t="s">
        <v>59</v>
      </c>
    </row>
    <row r="119" spans="1:17" x14ac:dyDescent="0.3">
      <c r="A119" s="1405">
        <v>2010</v>
      </c>
      <c r="B119" s="1406" t="s">
        <v>559</v>
      </c>
      <c r="C119" s="1406" t="s">
        <v>710</v>
      </c>
      <c r="D119" s="1407">
        <v>718.83159607668301</v>
      </c>
      <c r="E119" s="1406" t="s">
        <v>626</v>
      </c>
      <c r="F119" s="1408" t="s">
        <v>625</v>
      </c>
      <c r="O119" s="1383" t="s">
        <v>626</v>
      </c>
      <c r="Q119" s="1383" t="s">
        <v>59</v>
      </c>
    </row>
    <row r="120" spans="1:17" x14ac:dyDescent="0.3">
      <c r="A120" s="1405">
        <v>2010</v>
      </c>
      <c r="B120" s="1406" t="s">
        <v>559</v>
      </c>
      <c r="C120" s="1406" t="s">
        <v>711</v>
      </c>
      <c r="D120" s="1407">
        <v>796.45531110207412</v>
      </c>
      <c r="E120" s="1406" t="s">
        <v>626</v>
      </c>
      <c r="F120" s="1408" t="s">
        <v>625</v>
      </c>
      <c r="O120" s="1383" t="s">
        <v>626</v>
      </c>
      <c r="Q120" s="1383" t="s">
        <v>59</v>
      </c>
    </row>
    <row r="121" spans="1:17" x14ac:dyDescent="0.3">
      <c r="A121" s="1405">
        <v>2010</v>
      </c>
      <c r="B121" s="1406" t="s">
        <v>559</v>
      </c>
      <c r="C121" s="1406" t="s">
        <v>712</v>
      </c>
      <c r="D121" s="1407">
        <v>735.11174680603904</v>
      </c>
      <c r="E121" s="1406" t="s">
        <v>626</v>
      </c>
      <c r="F121" s="1408" t="s">
        <v>625</v>
      </c>
      <c r="O121" s="1383" t="s">
        <v>626</v>
      </c>
      <c r="Q121" s="1383" t="s">
        <v>59</v>
      </c>
    </row>
    <row r="122" spans="1:17" x14ac:dyDescent="0.3">
      <c r="A122" s="1405">
        <v>2010</v>
      </c>
      <c r="B122" s="1406" t="s">
        <v>559</v>
      </c>
      <c r="C122" s="1406" t="s">
        <v>527</v>
      </c>
      <c r="D122" s="1407">
        <v>853.74080032918403</v>
      </c>
      <c r="E122" s="1406" t="s">
        <v>519</v>
      </c>
      <c r="F122" s="1408" t="s">
        <v>628</v>
      </c>
      <c r="O122" s="1383" t="s">
        <v>519</v>
      </c>
      <c r="Q122" s="1383" t="s">
        <v>58</v>
      </c>
    </row>
    <row r="123" spans="1:17" x14ac:dyDescent="0.3">
      <c r="A123" s="1405">
        <v>2010</v>
      </c>
      <c r="B123" s="1406" t="s">
        <v>559</v>
      </c>
      <c r="C123" s="1406" t="s">
        <v>528</v>
      </c>
      <c r="D123" s="1407">
        <v>840.82265563435806</v>
      </c>
      <c r="E123" s="1406" t="s">
        <v>519</v>
      </c>
      <c r="F123" s="1408" t="s">
        <v>628</v>
      </c>
      <c r="O123" s="1383" t="s">
        <v>519</v>
      </c>
      <c r="Q123" s="1383" t="s">
        <v>58</v>
      </c>
    </row>
    <row r="124" spans="1:17" x14ac:dyDescent="0.3">
      <c r="A124" s="1405">
        <v>2010</v>
      </c>
      <c r="B124" s="1406" t="s">
        <v>559</v>
      </c>
      <c r="C124" s="1406" t="s">
        <v>530</v>
      </c>
      <c r="D124" s="1407">
        <v>724.22171658986213</v>
      </c>
      <c r="E124" s="1406" t="s">
        <v>519</v>
      </c>
      <c r="F124" s="1408" t="s">
        <v>628</v>
      </c>
      <c r="O124" s="1383" t="s">
        <v>519</v>
      </c>
      <c r="Q124" s="1383" t="s">
        <v>58</v>
      </c>
    </row>
    <row r="125" spans="1:17" x14ac:dyDescent="0.3">
      <c r="A125" s="1405">
        <v>2010</v>
      </c>
      <c r="B125" s="1406" t="s">
        <v>559</v>
      </c>
      <c r="C125" s="1406" t="s">
        <v>534</v>
      </c>
      <c r="D125" s="1407">
        <v>687.54208506224109</v>
      </c>
      <c r="E125" s="1406" t="s">
        <v>519</v>
      </c>
      <c r="F125" s="1408" t="s">
        <v>628</v>
      </c>
      <c r="O125" s="1383" t="s">
        <v>519</v>
      </c>
      <c r="Q125" s="1383" t="s">
        <v>58</v>
      </c>
    </row>
    <row r="126" spans="1:17" x14ac:dyDescent="0.3">
      <c r="A126" s="1405">
        <v>2010</v>
      </c>
      <c r="B126" s="1406" t="s">
        <v>559</v>
      </c>
      <c r="C126" s="1406" t="s">
        <v>538</v>
      </c>
      <c r="D126" s="1407">
        <v>679.91323344947705</v>
      </c>
      <c r="E126" s="1406" t="s">
        <v>519</v>
      </c>
      <c r="F126" s="1408" t="s">
        <v>628</v>
      </c>
      <c r="O126" s="1383" t="s">
        <v>519</v>
      </c>
      <c r="Q126" s="1383" t="s">
        <v>58</v>
      </c>
    </row>
    <row r="127" spans="1:17" x14ac:dyDescent="0.3">
      <c r="A127" s="1405">
        <v>2010</v>
      </c>
      <c r="B127" s="1406" t="s">
        <v>559</v>
      </c>
      <c r="C127" s="1406" t="s">
        <v>539</v>
      </c>
      <c r="D127" s="1407">
        <v>764.47176611279008</v>
      </c>
      <c r="E127" s="1406" t="s">
        <v>519</v>
      </c>
      <c r="F127" s="1408" t="s">
        <v>628</v>
      </c>
      <c r="O127" s="1383" t="s">
        <v>519</v>
      </c>
      <c r="Q127" s="1383" t="s">
        <v>58</v>
      </c>
    </row>
    <row r="128" spans="1:17" x14ac:dyDescent="0.3">
      <c r="A128" s="1405">
        <v>2010</v>
      </c>
      <c r="B128" s="1406" t="s">
        <v>559</v>
      </c>
      <c r="C128" s="1406" t="s">
        <v>713</v>
      </c>
      <c r="D128" s="1407">
        <v>788.56408921330114</v>
      </c>
      <c r="E128" s="1406" t="s">
        <v>635</v>
      </c>
      <c r="F128" s="1408" t="s">
        <v>634</v>
      </c>
      <c r="O128" s="1383" t="s">
        <v>635</v>
      </c>
      <c r="Q128" s="1383" t="s">
        <v>78</v>
      </c>
    </row>
    <row r="129" spans="1:17" x14ac:dyDescent="0.3">
      <c r="A129" s="1405">
        <v>2010</v>
      </c>
      <c r="B129" s="1406" t="s">
        <v>559</v>
      </c>
      <c r="C129" s="1406" t="s">
        <v>714</v>
      </c>
      <c r="D129" s="1407">
        <v>797.79339753466911</v>
      </c>
      <c r="E129" s="1406" t="s">
        <v>635</v>
      </c>
      <c r="F129" s="1408" t="s">
        <v>634</v>
      </c>
      <c r="O129" s="1383" t="s">
        <v>635</v>
      </c>
      <c r="Q129" s="1383" t="s">
        <v>78</v>
      </c>
    </row>
    <row r="130" spans="1:17" x14ac:dyDescent="0.3">
      <c r="A130" s="1405">
        <v>2010</v>
      </c>
      <c r="B130" s="1406" t="s">
        <v>559</v>
      </c>
      <c r="C130" s="1406" t="s">
        <v>715</v>
      </c>
      <c r="D130" s="1407">
        <v>902.54156250000005</v>
      </c>
      <c r="E130" s="1406" t="s">
        <v>635</v>
      </c>
      <c r="F130" s="1408" t="s">
        <v>634</v>
      </c>
      <c r="O130" s="1383" t="s">
        <v>635</v>
      </c>
      <c r="Q130" s="1383" t="s">
        <v>78</v>
      </c>
    </row>
    <row r="131" spans="1:17" x14ac:dyDescent="0.3">
      <c r="A131" s="1405">
        <v>2010</v>
      </c>
      <c r="B131" s="1406" t="s">
        <v>559</v>
      </c>
      <c r="C131" s="1406" t="s">
        <v>716</v>
      </c>
      <c r="D131" s="1407">
        <v>840.10911917098406</v>
      </c>
      <c r="E131" s="1406" t="s">
        <v>635</v>
      </c>
      <c r="F131" s="1408" t="s">
        <v>634</v>
      </c>
      <c r="O131" s="1383" t="s">
        <v>635</v>
      </c>
      <c r="Q131" s="1383" t="s">
        <v>78</v>
      </c>
    </row>
    <row r="132" spans="1:17" x14ac:dyDescent="0.3">
      <c r="A132" s="1405">
        <v>2010</v>
      </c>
      <c r="B132" s="1406" t="s">
        <v>559</v>
      </c>
      <c r="C132" s="1406" t="s">
        <v>717</v>
      </c>
      <c r="D132" s="1407">
        <v>631.3090656736631</v>
      </c>
      <c r="E132" s="1406" t="s">
        <v>635</v>
      </c>
      <c r="F132" s="1408" t="s">
        <v>634</v>
      </c>
      <c r="O132" s="1383" t="s">
        <v>635</v>
      </c>
      <c r="Q132" s="1383" t="s">
        <v>78</v>
      </c>
    </row>
    <row r="133" spans="1:17" x14ac:dyDescent="0.3">
      <c r="A133" s="1405">
        <v>2010</v>
      </c>
      <c r="B133" s="1406" t="s">
        <v>559</v>
      </c>
      <c r="C133" s="1406" t="s">
        <v>718</v>
      </c>
      <c r="D133" s="1407">
        <v>629.23750566893409</v>
      </c>
      <c r="E133" s="1406" t="s">
        <v>635</v>
      </c>
      <c r="F133" s="1408" t="s">
        <v>634</v>
      </c>
      <c r="O133" s="1383" t="s">
        <v>635</v>
      </c>
      <c r="Q133" s="1383" t="s">
        <v>78</v>
      </c>
    </row>
    <row r="134" spans="1:17" x14ac:dyDescent="0.3">
      <c r="A134" s="1405">
        <v>2010</v>
      </c>
      <c r="B134" s="1406" t="s">
        <v>559</v>
      </c>
      <c r="C134" s="1406" t="s">
        <v>719</v>
      </c>
      <c r="D134" s="1407">
        <v>739.73645833333296</v>
      </c>
      <c r="E134" s="1406" t="s">
        <v>635</v>
      </c>
      <c r="F134" s="1408" t="s">
        <v>634</v>
      </c>
      <c r="O134" s="1383" t="s">
        <v>635</v>
      </c>
      <c r="Q134" s="1383" t="s">
        <v>78</v>
      </c>
    </row>
    <row r="135" spans="1:17" x14ac:dyDescent="0.3">
      <c r="A135" s="1405">
        <v>2010</v>
      </c>
      <c r="B135" s="1406" t="s">
        <v>559</v>
      </c>
      <c r="C135" s="1406" t="s">
        <v>720</v>
      </c>
      <c r="D135" s="1407">
        <v>790.76062416821912</v>
      </c>
      <c r="E135" s="1406" t="s">
        <v>635</v>
      </c>
      <c r="F135" s="1408" t="s">
        <v>634</v>
      </c>
      <c r="O135" s="1383" t="s">
        <v>635</v>
      </c>
      <c r="Q135" s="1383" t="s">
        <v>78</v>
      </c>
    </row>
    <row r="136" spans="1:17" x14ac:dyDescent="0.3">
      <c r="A136" s="1405">
        <v>2010</v>
      </c>
      <c r="B136" s="1406" t="s">
        <v>559</v>
      </c>
      <c r="C136" s="1406" t="s">
        <v>721</v>
      </c>
      <c r="D136" s="1407">
        <v>683.25871743487005</v>
      </c>
      <c r="E136" s="1406" t="s">
        <v>635</v>
      </c>
      <c r="F136" s="1408" t="s">
        <v>634</v>
      </c>
      <c r="O136" s="1383" t="s">
        <v>635</v>
      </c>
      <c r="Q136" s="1383" t="s">
        <v>78</v>
      </c>
    </row>
    <row r="137" spans="1:17" x14ac:dyDescent="0.3">
      <c r="A137" s="1405">
        <v>2010</v>
      </c>
      <c r="B137" s="1406" t="s">
        <v>559</v>
      </c>
      <c r="C137" s="1406" t="s">
        <v>722</v>
      </c>
      <c r="D137" s="1407">
        <v>739.93615571354303</v>
      </c>
      <c r="E137" s="1406" t="s">
        <v>635</v>
      </c>
      <c r="F137" s="1408" t="s">
        <v>634</v>
      </c>
      <c r="O137" s="1383" t="s">
        <v>635</v>
      </c>
      <c r="Q137" s="1383" t="s">
        <v>78</v>
      </c>
    </row>
    <row r="138" spans="1:17" x14ac:dyDescent="0.3">
      <c r="A138" s="1405">
        <v>2010</v>
      </c>
      <c r="B138" s="1406" t="s">
        <v>559</v>
      </c>
      <c r="C138" s="1406" t="s">
        <v>723</v>
      </c>
      <c r="D138" s="1407">
        <v>794.24419210125802</v>
      </c>
      <c r="E138" s="1406" t="s">
        <v>598</v>
      </c>
      <c r="F138" s="1408" t="s">
        <v>599</v>
      </c>
      <c r="O138" s="1383" t="s">
        <v>598</v>
      </c>
      <c r="Q138" s="1383" t="s">
        <v>61</v>
      </c>
    </row>
    <row r="139" spans="1:17" x14ac:dyDescent="0.3">
      <c r="A139" s="1405">
        <v>2010</v>
      </c>
      <c r="B139" s="1406" t="s">
        <v>559</v>
      </c>
      <c r="C139" s="1406" t="s">
        <v>724</v>
      </c>
      <c r="D139" s="1407">
        <v>776.18647531992713</v>
      </c>
      <c r="E139" s="1406" t="s">
        <v>598</v>
      </c>
      <c r="F139" s="1408" t="s">
        <v>599</v>
      </c>
      <c r="O139" s="1383" t="s">
        <v>598</v>
      </c>
      <c r="Q139" s="1383" t="s">
        <v>61</v>
      </c>
    </row>
    <row r="140" spans="1:17" x14ac:dyDescent="0.3">
      <c r="A140" s="1405">
        <v>2010</v>
      </c>
      <c r="B140" s="1406" t="s">
        <v>559</v>
      </c>
      <c r="C140" s="1406" t="s">
        <v>725</v>
      </c>
      <c r="D140" s="1407">
        <v>775.18248198277411</v>
      </c>
      <c r="E140" s="1406" t="s">
        <v>598</v>
      </c>
      <c r="F140" s="1408" t="s">
        <v>599</v>
      </c>
      <c r="O140" s="1383" t="s">
        <v>598</v>
      </c>
      <c r="Q140" s="1383" t="s">
        <v>61</v>
      </c>
    </row>
    <row r="141" spans="1:17" x14ac:dyDescent="0.3">
      <c r="A141" s="1405">
        <v>2010</v>
      </c>
      <c r="B141" s="1406" t="s">
        <v>559</v>
      </c>
      <c r="C141" s="1406" t="s">
        <v>726</v>
      </c>
      <c r="D141" s="1407">
        <v>908.96332689915505</v>
      </c>
      <c r="E141" s="1406" t="s">
        <v>598</v>
      </c>
      <c r="F141" s="1408" t="s">
        <v>599</v>
      </c>
      <c r="O141" s="1383" t="s">
        <v>598</v>
      </c>
      <c r="Q141" s="1383" t="s">
        <v>61</v>
      </c>
    </row>
    <row r="142" spans="1:17" x14ac:dyDescent="0.3">
      <c r="A142" s="1405">
        <v>2010</v>
      </c>
      <c r="B142" s="1406" t="s">
        <v>559</v>
      </c>
      <c r="C142" s="1406" t="s">
        <v>727</v>
      </c>
      <c r="D142" s="1407">
        <v>846.13824340527617</v>
      </c>
      <c r="E142" s="1406" t="s">
        <v>598</v>
      </c>
      <c r="F142" s="1408" t="s">
        <v>599</v>
      </c>
      <c r="O142" s="1383" t="s">
        <v>598</v>
      </c>
      <c r="Q142" s="1383" t="s">
        <v>61</v>
      </c>
    </row>
    <row r="143" spans="1:17" x14ac:dyDescent="0.3">
      <c r="A143" s="1405">
        <v>2010</v>
      </c>
      <c r="B143" s="1406" t="s">
        <v>559</v>
      </c>
      <c r="C143" s="1406" t="s">
        <v>728</v>
      </c>
      <c r="D143" s="1407">
        <v>834.64553699656608</v>
      </c>
      <c r="E143" s="1406" t="s">
        <v>598</v>
      </c>
      <c r="F143" s="1408" t="s">
        <v>599</v>
      </c>
      <c r="O143" s="1383" t="s">
        <v>598</v>
      </c>
      <c r="Q143" s="1383" t="s">
        <v>61</v>
      </c>
    </row>
    <row r="144" spans="1:17" x14ac:dyDescent="0.3">
      <c r="A144" s="1405">
        <v>2010</v>
      </c>
      <c r="B144" s="1406" t="s">
        <v>559</v>
      </c>
      <c r="C144" s="1406" t="s">
        <v>729</v>
      </c>
      <c r="D144" s="1407">
        <v>815.3596001999</v>
      </c>
      <c r="E144" s="1406" t="s">
        <v>598</v>
      </c>
      <c r="F144" s="1408" t="s">
        <v>599</v>
      </c>
      <c r="O144" s="1383" t="s">
        <v>598</v>
      </c>
      <c r="Q144" s="1383" t="s">
        <v>61</v>
      </c>
    </row>
    <row r="145" spans="1:17" x14ac:dyDescent="0.3">
      <c r="A145" s="1405">
        <v>2010</v>
      </c>
      <c r="B145" s="1406" t="s">
        <v>559</v>
      </c>
      <c r="C145" s="1406" t="s">
        <v>730</v>
      </c>
      <c r="D145" s="1407">
        <v>656.49902678571402</v>
      </c>
      <c r="E145" s="1406" t="s">
        <v>598</v>
      </c>
      <c r="F145" s="1408" t="s">
        <v>599</v>
      </c>
      <c r="O145" s="1383" t="s">
        <v>598</v>
      </c>
      <c r="Q145" s="1383" t="s">
        <v>61</v>
      </c>
    </row>
    <row r="146" spans="1:17" x14ac:dyDescent="0.3">
      <c r="A146" s="1405">
        <v>2010</v>
      </c>
      <c r="B146" s="1406" t="s">
        <v>559</v>
      </c>
      <c r="C146" s="1406" t="s">
        <v>731</v>
      </c>
      <c r="D146" s="1407">
        <v>794.90492137240904</v>
      </c>
      <c r="E146" s="1406" t="s">
        <v>598</v>
      </c>
      <c r="F146" s="1408" t="s">
        <v>599</v>
      </c>
      <c r="O146" s="1383" t="s">
        <v>598</v>
      </c>
      <c r="Q146" s="1383" t="s">
        <v>61</v>
      </c>
    </row>
    <row r="147" spans="1:17" x14ac:dyDescent="0.3">
      <c r="A147" s="1405">
        <v>2010</v>
      </c>
      <c r="B147" s="1406" t="s">
        <v>559</v>
      </c>
      <c r="C147" s="1406" t="s">
        <v>732</v>
      </c>
      <c r="D147" s="1407">
        <v>768.45709892491004</v>
      </c>
      <c r="E147" s="1406" t="s">
        <v>598</v>
      </c>
      <c r="F147" s="1408" t="s">
        <v>599</v>
      </c>
      <c r="O147" s="1383" t="s">
        <v>598</v>
      </c>
      <c r="Q147" s="1383" t="s">
        <v>61</v>
      </c>
    </row>
    <row r="148" spans="1:17" x14ac:dyDescent="0.3">
      <c r="A148" s="1405">
        <v>2010</v>
      </c>
      <c r="B148" s="1406" t="s">
        <v>559</v>
      </c>
      <c r="C148" s="1406" t="s">
        <v>733</v>
      </c>
      <c r="D148" s="1407">
        <v>749.49696369637002</v>
      </c>
      <c r="E148" s="1406" t="s">
        <v>598</v>
      </c>
      <c r="F148" s="1408" t="s">
        <v>599</v>
      </c>
      <c r="O148" s="1383" t="s">
        <v>598</v>
      </c>
      <c r="Q148" s="1383" t="s">
        <v>61</v>
      </c>
    </row>
    <row r="149" spans="1:17" x14ac:dyDescent="0.3">
      <c r="A149" s="1405">
        <v>2010</v>
      </c>
      <c r="B149" s="1406" t="s">
        <v>559</v>
      </c>
      <c r="C149" s="1406" t="s">
        <v>734</v>
      </c>
      <c r="D149" s="1407">
        <v>732.61478778626008</v>
      </c>
      <c r="E149" s="1406" t="s">
        <v>598</v>
      </c>
      <c r="F149" s="1408" t="s">
        <v>599</v>
      </c>
      <c r="O149" s="1383" t="s">
        <v>598</v>
      </c>
      <c r="Q149" s="1383" t="s">
        <v>61</v>
      </c>
    </row>
    <row r="150" spans="1:17" x14ac:dyDescent="0.3">
      <c r="A150" s="1405">
        <v>2010</v>
      </c>
      <c r="B150" s="1406" t="s">
        <v>559</v>
      </c>
      <c r="C150" s="1406" t="s">
        <v>735</v>
      </c>
      <c r="D150" s="1407">
        <v>787.23504483656302</v>
      </c>
      <c r="E150" s="1406" t="s">
        <v>614</v>
      </c>
      <c r="F150" s="1408" t="s">
        <v>613</v>
      </c>
      <c r="O150" s="1383" t="s">
        <v>614</v>
      </c>
      <c r="Q150" s="1383" t="s">
        <v>60</v>
      </c>
    </row>
    <row r="151" spans="1:17" x14ac:dyDescent="0.3">
      <c r="A151" s="1405">
        <v>2010</v>
      </c>
      <c r="B151" s="1406" t="s">
        <v>559</v>
      </c>
      <c r="C151" s="1406" t="s">
        <v>736</v>
      </c>
      <c r="D151" s="1407">
        <v>873.51899947389609</v>
      </c>
      <c r="E151" s="1406" t="s">
        <v>614</v>
      </c>
      <c r="F151" s="1408" t="s">
        <v>613</v>
      </c>
      <c r="O151" s="1383" t="s">
        <v>614</v>
      </c>
      <c r="Q151" s="1383" t="s">
        <v>60</v>
      </c>
    </row>
    <row r="152" spans="1:17" x14ac:dyDescent="0.3">
      <c r="A152" s="1405">
        <v>2010</v>
      </c>
      <c r="B152" s="1406" t="s">
        <v>559</v>
      </c>
      <c r="C152" s="1406" t="s">
        <v>737</v>
      </c>
      <c r="D152" s="1407">
        <v>740.41287098194607</v>
      </c>
      <c r="E152" s="1406" t="s">
        <v>614</v>
      </c>
      <c r="F152" s="1408" t="s">
        <v>613</v>
      </c>
      <c r="O152" s="1383" t="s">
        <v>614</v>
      </c>
      <c r="Q152" s="1383" t="s">
        <v>60</v>
      </c>
    </row>
    <row r="153" spans="1:17" x14ac:dyDescent="0.3">
      <c r="A153" s="1405">
        <v>2010</v>
      </c>
      <c r="B153" s="1406" t="s">
        <v>559</v>
      </c>
      <c r="C153" s="1406" t="s">
        <v>738</v>
      </c>
      <c r="D153" s="1407">
        <v>881.39639239507699</v>
      </c>
      <c r="E153" s="1406" t="s">
        <v>614</v>
      </c>
      <c r="F153" s="1408" t="s">
        <v>613</v>
      </c>
      <c r="O153" s="1383" t="s">
        <v>614</v>
      </c>
      <c r="Q153" s="1383" t="s">
        <v>60</v>
      </c>
    </row>
    <row r="154" spans="1:17" x14ac:dyDescent="0.3">
      <c r="A154" s="1405">
        <v>2010</v>
      </c>
      <c r="B154" s="1406" t="s">
        <v>559</v>
      </c>
      <c r="C154" s="1406" t="s">
        <v>739</v>
      </c>
      <c r="D154" s="1407">
        <v>681.13859598853901</v>
      </c>
      <c r="E154" s="1406" t="s">
        <v>614</v>
      </c>
      <c r="F154" s="1408" t="s">
        <v>613</v>
      </c>
      <c r="O154" s="1383" t="s">
        <v>614</v>
      </c>
      <c r="Q154" s="1383" t="s">
        <v>60</v>
      </c>
    </row>
    <row r="155" spans="1:17" x14ac:dyDescent="0.3">
      <c r="A155" s="1405">
        <v>2010</v>
      </c>
      <c r="B155" s="1406" t="s">
        <v>559</v>
      </c>
      <c r="C155" s="1406" t="s">
        <v>740</v>
      </c>
      <c r="D155" s="1407">
        <v>663.79056175972903</v>
      </c>
      <c r="E155" s="1406" t="s">
        <v>614</v>
      </c>
      <c r="F155" s="1408" t="s">
        <v>613</v>
      </c>
      <c r="O155" s="1383" t="s">
        <v>614</v>
      </c>
      <c r="Q155" s="1383" t="s">
        <v>60</v>
      </c>
    </row>
    <row r="156" spans="1:17" x14ac:dyDescent="0.3">
      <c r="A156" s="1405">
        <v>2010</v>
      </c>
      <c r="B156" s="1406" t="s">
        <v>559</v>
      </c>
      <c r="C156" s="1406" t="s">
        <v>741</v>
      </c>
      <c r="D156" s="1407">
        <v>679.53741322855308</v>
      </c>
      <c r="E156" s="1406" t="s">
        <v>614</v>
      </c>
      <c r="F156" s="1408" t="s">
        <v>613</v>
      </c>
      <c r="O156" s="1383" t="s">
        <v>614</v>
      </c>
      <c r="Q156" s="1383" t="s">
        <v>60</v>
      </c>
    </row>
    <row r="157" spans="1:17" x14ac:dyDescent="0.3">
      <c r="A157" s="1405">
        <v>2010</v>
      </c>
      <c r="B157" s="1406" t="s">
        <v>559</v>
      </c>
      <c r="C157" s="1406" t="s">
        <v>742</v>
      </c>
      <c r="D157" s="1407">
        <v>701.59405008165504</v>
      </c>
      <c r="E157" s="1406" t="s">
        <v>614</v>
      </c>
      <c r="F157" s="1408" t="s">
        <v>613</v>
      </c>
      <c r="O157" s="1383" t="s">
        <v>614</v>
      </c>
      <c r="Q157" s="1383" t="s">
        <v>60</v>
      </c>
    </row>
    <row r="158" spans="1:17" x14ac:dyDescent="0.3">
      <c r="A158" s="1405">
        <v>2010</v>
      </c>
      <c r="B158" s="1406" t="s">
        <v>559</v>
      </c>
      <c r="C158" s="1406" t="s">
        <v>743</v>
      </c>
      <c r="D158" s="1407">
        <v>757.90941069626604</v>
      </c>
      <c r="E158" s="1406" t="s">
        <v>626</v>
      </c>
      <c r="F158" s="1408" t="s">
        <v>625</v>
      </c>
      <c r="O158" s="1383" t="s">
        <v>626</v>
      </c>
      <c r="Q158" s="1383" t="s">
        <v>59</v>
      </c>
    </row>
    <row r="159" spans="1:17" x14ac:dyDescent="0.3">
      <c r="A159" s="1405">
        <v>2010</v>
      </c>
      <c r="B159" s="1406" t="s">
        <v>559</v>
      </c>
      <c r="C159" s="1406" t="s">
        <v>744</v>
      </c>
      <c r="D159" s="1407">
        <v>815.75875496885214</v>
      </c>
      <c r="E159" s="1406" t="s">
        <v>626</v>
      </c>
      <c r="F159" s="1408" t="s">
        <v>625</v>
      </c>
      <c r="O159" s="1383" t="s">
        <v>626</v>
      </c>
      <c r="Q159" s="1383" t="s">
        <v>59</v>
      </c>
    </row>
    <row r="160" spans="1:17" x14ac:dyDescent="0.3">
      <c r="A160" s="1405">
        <v>2010</v>
      </c>
      <c r="B160" s="1406" t="s">
        <v>559</v>
      </c>
      <c r="C160" s="1406" t="s">
        <v>745</v>
      </c>
      <c r="D160" s="1407">
        <v>914.14790923110809</v>
      </c>
      <c r="E160" s="1406" t="s">
        <v>626</v>
      </c>
      <c r="F160" s="1408" t="s">
        <v>625</v>
      </c>
      <c r="O160" s="1383" t="s">
        <v>626</v>
      </c>
      <c r="Q160" s="1383" t="s">
        <v>59</v>
      </c>
    </row>
    <row r="161" spans="1:17" x14ac:dyDescent="0.3">
      <c r="A161" s="1405">
        <v>2010</v>
      </c>
      <c r="B161" s="1406" t="s">
        <v>559</v>
      </c>
      <c r="C161" s="1406" t="s">
        <v>746</v>
      </c>
      <c r="D161" s="1407">
        <v>742.56010112450406</v>
      </c>
      <c r="E161" s="1406" t="s">
        <v>626</v>
      </c>
      <c r="F161" s="1408" t="s">
        <v>625</v>
      </c>
      <c r="O161" s="1383" t="s">
        <v>626</v>
      </c>
      <c r="Q161" s="1383" t="s">
        <v>59</v>
      </c>
    </row>
    <row r="162" spans="1:17" x14ac:dyDescent="0.3">
      <c r="A162" s="1405">
        <v>2010</v>
      </c>
      <c r="B162" s="1406" t="s">
        <v>559</v>
      </c>
      <c r="C162" s="1406" t="s">
        <v>747</v>
      </c>
      <c r="D162" s="1407">
        <v>774.56024341178806</v>
      </c>
      <c r="E162" s="1406" t="s">
        <v>626</v>
      </c>
      <c r="F162" s="1408" t="s">
        <v>625</v>
      </c>
      <c r="O162" s="1383" t="s">
        <v>626</v>
      </c>
      <c r="Q162" s="1383" t="s">
        <v>59</v>
      </c>
    </row>
    <row r="163" spans="1:17" x14ac:dyDescent="0.3">
      <c r="A163" s="1405">
        <v>2010</v>
      </c>
      <c r="B163" s="1406" t="s">
        <v>559</v>
      </c>
      <c r="C163" s="1406" t="s">
        <v>748</v>
      </c>
      <c r="D163" s="1407">
        <v>648.03296914516909</v>
      </c>
      <c r="E163" s="1406" t="s">
        <v>614</v>
      </c>
      <c r="F163" s="1408" t="s">
        <v>613</v>
      </c>
      <c r="O163" s="1383" t="s">
        <v>614</v>
      </c>
      <c r="Q163" s="1383" t="s">
        <v>60</v>
      </c>
    </row>
    <row r="164" spans="1:17" x14ac:dyDescent="0.3">
      <c r="A164" s="1405">
        <v>2010</v>
      </c>
      <c r="B164" s="1406" t="s">
        <v>559</v>
      </c>
      <c r="C164" s="1406" t="s">
        <v>749</v>
      </c>
      <c r="D164" s="1407">
        <v>608.05618538324404</v>
      </c>
      <c r="E164" s="1406" t="s">
        <v>614</v>
      </c>
      <c r="F164" s="1408" t="s">
        <v>613</v>
      </c>
      <c r="O164" s="1383" t="s">
        <v>614</v>
      </c>
      <c r="Q164" s="1383" t="s">
        <v>60</v>
      </c>
    </row>
    <row r="165" spans="1:17" x14ac:dyDescent="0.3">
      <c r="A165" s="1405">
        <v>2010</v>
      </c>
      <c r="B165" s="1406" t="s">
        <v>559</v>
      </c>
      <c r="C165" s="1406" t="s">
        <v>750</v>
      </c>
      <c r="D165" s="1407">
        <v>713.79009247583008</v>
      </c>
      <c r="E165" s="1406" t="s">
        <v>614</v>
      </c>
      <c r="F165" s="1408" t="s">
        <v>613</v>
      </c>
      <c r="O165" s="1383" t="s">
        <v>614</v>
      </c>
      <c r="Q165" s="1383" t="s">
        <v>60</v>
      </c>
    </row>
    <row r="166" spans="1:17" x14ac:dyDescent="0.3">
      <c r="A166" s="1405">
        <v>2010</v>
      </c>
      <c r="B166" s="1406" t="s">
        <v>559</v>
      </c>
      <c r="C166" s="1406" t="s">
        <v>751</v>
      </c>
      <c r="D166" s="1407">
        <v>646.37939077458714</v>
      </c>
      <c r="E166" s="1406" t="s">
        <v>614</v>
      </c>
      <c r="F166" s="1408" t="s">
        <v>613</v>
      </c>
      <c r="O166" s="1383" t="s">
        <v>614</v>
      </c>
      <c r="Q166" s="1383" t="s">
        <v>60</v>
      </c>
    </row>
    <row r="167" spans="1:17" x14ac:dyDescent="0.3">
      <c r="A167" s="1405">
        <v>2010</v>
      </c>
      <c r="B167" s="1406" t="s">
        <v>559</v>
      </c>
      <c r="C167" s="1406" t="s">
        <v>752</v>
      </c>
      <c r="D167" s="1407">
        <v>648.45310737527109</v>
      </c>
      <c r="E167" s="1406" t="s">
        <v>614</v>
      </c>
      <c r="F167" s="1408" t="s">
        <v>613</v>
      </c>
      <c r="O167" s="1383" t="s">
        <v>614</v>
      </c>
      <c r="Q167" s="1383" t="s">
        <v>60</v>
      </c>
    </row>
    <row r="168" spans="1:17" x14ac:dyDescent="0.3">
      <c r="A168" s="1405">
        <v>2010</v>
      </c>
      <c r="B168" s="1406" t="s">
        <v>559</v>
      </c>
      <c r="C168" s="1406" t="s">
        <v>753</v>
      </c>
      <c r="D168" s="1407">
        <v>627.089163179916</v>
      </c>
      <c r="E168" s="1406" t="s">
        <v>614</v>
      </c>
      <c r="F168" s="1408" t="s">
        <v>613</v>
      </c>
      <c r="O168" s="1383" t="s">
        <v>614</v>
      </c>
      <c r="Q168" s="1383" t="s">
        <v>60</v>
      </c>
    </row>
    <row r="169" spans="1:17" x14ac:dyDescent="0.3">
      <c r="A169" s="1405">
        <v>2010</v>
      </c>
      <c r="B169" s="1406" t="s">
        <v>559</v>
      </c>
      <c r="C169" s="1406" t="s">
        <v>754</v>
      </c>
      <c r="D169" s="1407">
        <v>664.827067307692</v>
      </c>
      <c r="E169" s="1406" t="s">
        <v>614</v>
      </c>
      <c r="F169" s="1408" t="s">
        <v>613</v>
      </c>
      <c r="O169" s="1383" t="s">
        <v>614</v>
      </c>
      <c r="Q169" s="1383" t="s">
        <v>60</v>
      </c>
    </row>
    <row r="170" spans="1:17" x14ac:dyDescent="0.3">
      <c r="A170" s="1405">
        <v>2010</v>
      </c>
      <c r="B170" s="1406" t="s">
        <v>559</v>
      </c>
      <c r="C170" s="1406" t="s">
        <v>755</v>
      </c>
      <c r="D170" s="1407">
        <v>631.65705489994912</v>
      </c>
      <c r="E170" s="1406" t="s">
        <v>614</v>
      </c>
      <c r="F170" s="1408" t="s">
        <v>613</v>
      </c>
      <c r="O170" s="1383" t="s">
        <v>614</v>
      </c>
      <c r="Q170" s="1383" t="s">
        <v>60</v>
      </c>
    </row>
    <row r="171" spans="1:17" x14ac:dyDescent="0.3">
      <c r="A171" s="1405">
        <v>2010</v>
      </c>
      <c r="B171" s="1406" t="s">
        <v>559</v>
      </c>
      <c r="C171" s="1406" t="s">
        <v>756</v>
      </c>
      <c r="D171" s="1407">
        <v>676.26968005445906</v>
      </c>
      <c r="E171" s="1406" t="s">
        <v>614</v>
      </c>
      <c r="F171" s="1408" t="s">
        <v>613</v>
      </c>
      <c r="O171" s="1383" t="s">
        <v>614</v>
      </c>
      <c r="Q171" s="1383" t="s">
        <v>60</v>
      </c>
    </row>
    <row r="172" spans="1:17" x14ac:dyDescent="0.3">
      <c r="A172" s="1405">
        <v>2010</v>
      </c>
      <c r="B172" s="1406" t="s">
        <v>559</v>
      </c>
      <c r="C172" s="1406" t="s">
        <v>757</v>
      </c>
      <c r="D172" s="1407">
        <v>635.73708150745006</v>
      </c>
      <c r="E172" s="1406" t="s">
        <v>626</v>
      </c>
      <c r="F172" s="1408" t="s">
        <v>625</v>
      </c>
      <c r="O172" s="1383" t="s">
        <v>626</v>
      </c>
      <c r="Q172" s="1383" t="s">
        <v>59</v>
      </c>
    </row>
    <row r="173" spans="1:17" x14ac:dyDescent="0.3">
      <c r="A173" s="1405">
        <v>2010</v>
      </c>
      <c r="B173" s="1406" t="s">
        <v>559</v>
      </c>
      <c r="C173" s="1406" t="s">
        <v>758</v>
      </c>
      <c r="D173" s="1407">
        <v>721.58717094017106</v>
      </c>
      <c r="E173" s="1406" t="s">
        <v>626</v>
      </c>
      <c r="F173" s="1408" t="s">
        <v>625</v>
      </c>
      <c r="O173" s="1383" t="s">
        <v>626</v>
      </c>
      <c r="Q173" s="1383" t="s">
        <v>59</v>
      </c>
    </row>
    <row r="174" spans="1:17" x14ac:dyDescent="0.3">
      <c r="A174" s="1405">
        <v>2010</v>
      </c>
      <c r="B174" s="1406" t="s">
        <v>559</v>
      </c>
      <c r="C174" s="1406" t="s">
        <v>759</v>
      </c>
      <c r="D174" s="1407">
        <v>679.34817499999997</v>
      </c>
      <c r="E174" s="1406" t="s">
        <v>626</v>
      </c>
      <c r="F174" s="1408" t="s">
        <v>625</v>
      </c>
      <c r="O174" s="1383" t="s">
        <v>626</v>
      </c>
      <c r="Q174" s="1383" t="s">
        <v>59</v>
      </c>
    </row>
    <row r="175" spans="1:17" x14ac:dyDescent="0.3">
      <c r="A175" s="1405">
        <v>2010</v>
      </c>
      <c r="B175" s="1406" t="s">
        <v>559</v>
      </c>
      <c r="C175" s="1406" t="s">
        <v>760</v>
      </c>
      <c r="D175" s="1407">
        <v>654.92398809523797</v>
      </c>
      <c r="E175" s="1406" t="s">
        <v>626</v>
      </c>
      <c r="F175" s="1408" t="s">
        <v>625</v>
      </c>
      <c r="O175" s="1383" t="s">
        <v>626</v>
      </c>
      <c r="Q175" s="1383" t="s">
        <v>59</v>
      </c>
    </row>
    <row r="176" spans="1:17" x14ac:dyDescent="0.3">
      <c r="A176" s="1405">
        <v>2010</v>
      </c>
      <c r="B176" s="1406" t="s">
        <v>559</v>
      </c>
      <c r="C176" s="1406" t="s">
        <v>761</v>
      </c>
      <c r="D176" s="1407">
        <v>662.68855603448299</v>
      </c>
      <c r="E176" s="1406" t="s">
        <v>626</v>
      </c>
      <c r="F176" s="1408" t="s">
        <v>625</v>
      </c>
      <c r="O176" s="1383" t="s">
        <v>626</v>
      </c>
      <c r="Q176" s="1383" t="s">
        <v>59</v>
      </c>
    </row>
    <row r="177" spans="1:17" x14ac:dyDescent="0.3">
      <c r="A177" s="1405">
        <v>2010</v>
      </c>
      <c r="B177" s="1406" t="s">
        <v>559</v>
      </c>
      <c r="C177" s="1406" t="s">
        <v>762</v>
      </c>
      <c r="D177" s="1407">
        <v>602.05894664842697</v>
      </c>
      <c r="E177" s="1406" t="s">
        <v>623</v>
      </c>
      <c r="F177" s="1408" t="s">
        <v>622</v>
      </c>
      <c r="O177" s="1383" t="s">
        <v>623</v>
      </c>
      <c r="Q177" s="1383" t="s">
        <v>75</v>
      </c>
    </row>
    <row r="178" spans="1:17" x14ac:dyDescent="0.3">
      <c r="A178" s="1405">
        <v>2010</v>
      </c>
      <c r="B178" s="1406" t="s">
        <v>559</v>
      </c>
      <c r="C178" s="1406" t="s">
        <v>763</v>
      </c>
      <c r="D178" s="1407">
        <v>708.21188642297705</v>
      </c>
      <c r="E178" s="1406" t="s">
        <v>645</v>
      </c>
      <c r="F178" s="1408" t="s">
        <v>644</v>
      </c>
      <c r="O178" s="1383" t="s">
        <v>645</v>
      </c>
      <c r="Q178" s="1383" t="s">
        <v>76</v>
      </c>
    </row>
    <row r="179" spans="1:17" x14ac:dyDescent="0.3">
      <c r="A179" s="1405">
        <v>2010</v>
      </c>
      <c r="B179" s="1406" t="s">
        <v>559</v>
      </c>
      <c r="C179" s="1406" t="s">
        <v>764</v>
      </c>
      <c r="D179" s="1407">
        <v>622.51777644230799</v>
      </c>
      <c r="E179" s="1406" t="s">
        <v>645</v>
      </c>
      <c r="F179" s="1408" t="s">
        <v>644</v>
      </c>
      <c r="O179" s="1383" t="s">
        <v>645</v>
      </c>
      <c r="Q179" s="1383" t="s">
        <v>76</v>
      </c>
    </row>
    <row r="180" spans="1:17" x14ac:dyDescent="0.3">
      <c r="A180" s="1405">
        <v>2010</v>
      </c>
      <c r="B180" s="1406" t="s">
        <v>559</v>
      </c>
      <c r="C180" s="1406" t="s">
        <v>765</v>
      </c>
      <c r="D180" s="1407">
        <v>724.49286419223301</v>
      </c>
      <c r="E180" s="1406" t="s">
        <v>645</v>
      </c>
      <c r="F180" s="1408" t="s">
        <v>644</v>
      </c>
      <c r="O180" s="1383" t="s">
        <v>645</v>
      </c>
      <c r="Q180" s="1383" t="s">
        <v>76</v>
      </c>
    </row>
    <row r="181" spans="1:17" x14ac:dyDescent="0.3">
      <c r="A181" s="1405">
        <v>2010</v>
      </c>
      <c r="B181" s="1406" t="s">
        <v>559</v>
      </c>
      <c r="C181" s="1406" t="s">
        <v>766</v>
      </c>
      <c r="D181" s="1407">
        <v>750.98379579579603</v>
      </c>
      <c r="E181" s="1406" t="s">
        <v>645</v>
      </c>
      <c r="F181" s="1408" t="s">
        <v>644</v>
      </c>
      <c r="O181" s="1383" t="s">
        <v>645</v>
      </c>
      <c r="Q181" s="1383" t="s">
        <v>76</v>
      </c>
    </row>
    <row r="182" spans="1:17" x14ac:dyDescent="0.3">
      <c r="A182" s="1405">
        <v>2010</v>
      </c>
      <c r="B182" s="1406" t="s">
        <v>559</v>
      </c>
      <c r="C182" s="1406" t="s">
        <v>767</v>
      </c>
      <c r="D182" s="1407">
        <v>787.09344150298909</v>
      </c>
      <c r="E182" s="1406" t="s">
        <v>645</v>
      </c>
      <c r="F182" s="1408" t="s">
        <v>644</v>
      </c>
      <c r="O182" s="1383" t="s">
        <v>645</v>
      </c>
      <c r="Q182" s="1383" t="s">
        <v>76</v>
      </c>
    </row>
    <row r="183" spans="1:17" x14ac:dyDescent="0.3">
      <c r="A183" s="1405">
        <v>2010</v>
      </c>
      <c r="B183" s="1406" t="s">
        <v>559</v>
      </c>
      <c r="C183" s="1406" t="s">
        <v>768</v>
      </c>
      <c r="D183" s="1407">
        <v>901.29858428155603</v>
      </c>
      <c r="E183" s="1406" t="s">
        <v>645</v>
      </c>
      <c r="F183" s="1408" t="s">
        <v>644</v>
      </c>
      <c r="O183" s="1383" t="s">
        <v>645</v>
      </c>
      <c r="Q183" s="1383" t="s">
        <v>76</v>
      </c>
    </row>
    <row r="184" spans="1:17" x14ac:dyDescent="0.3">
      <c r="A184" s="1405">
        <v>2010</v>
      </c>
      <c r="B184" s="1406" t="s">
        <v>559</v>
      </c>
      <c r="C184" s="1406" t="s">
        <v>769</v>
      </c>
      <c r="D184" s="1407">
        <v>645.69430555555607</v>
      </c>
      <c r="E184" s="1406" t="s">
        <v>645</v>
      </c>
      <c r="F184" s="1408" t="s">
        <v>644</v>
      </c>
      <c r="O184" s="1383" t="s">
        <v>645</v>
      </c>
      <c r="Q184" s="1383" t="s">
        <v>76</v>
      </c>
    </row>
    <row r="185" spans="1:17" x14ac:dyDescent="0.3">
      <c r="A185" s="1405">
        <v>2010</v>
      </c>
      <c r="B185" s="1406" t="s">
        <v>559</v>
      </c>
      <c r="C185" s="1406" t="s">
        <v>770</v>
      </c>
      <c r="D185" s="1407">
        <v>729.562551632245</v>
      </c>
      <c r="E185" s="1406" t="s">
        <v>645</v>
      </c>
      <c r="F185" s="1408" t="s">
        <v>644</v>
      </c>
      <c r="O185" s="1383" t="s">
        <v>645</v>
      </c>
      <c r="Q185" s="1383" t="s">
        <v>76</v>
      </c>
    </row>
    <row r="186" spans="1:17" x14ac:dyDescent="0.3">
      <c r="A186" s="1405">
        <v>2010</v>
      </c>
      <c r="B186" s="1406" t="s">
        <v>559</v>
      </c>
      <c r="C186" s="1406" t="s">
        <v>771</v>
      </c>
      <c r="D186" s="1407">
        <v>617.15177073625296</v>
      </c>
      <c r="E186" s="1406" t="s">
        <v>645</v>
      </c>
      <c r="F186" s="1408" t="s">
        <v>644</v>
      </c>
      <c r="O186" s="1383" t="s">
        <v>645</v>
      </c>
      <c r="Q186" s="1383" t="s">
        <v>76</v>
      </c>
    </row>
    <row r="187" spans="1:17" x14ac:dyDescent="0.3">
      <c r="A187" s="1405">
        <v>2010</v>
      </c>
      <c r="B187" s="1406" t="s">
        <v>559</v>
      </c>
      <c r="C187" s="1406" t="s">
        <v>772</v>
      </c>
      <c r="D187" s="1407">
        <v>596.09904442581706</v>
      </c>
      <c r="E187" s="1406" t="s">
        <v>645</v>
      </c>
      <c r="F187" s="1408" t="s">
        <v>644</v>
      </c>
      <c r="O187" s="1383" t="s">
        <v>645</v>
      </c>
      <c r="Q187" s="1383" t="s">
        <v>76</v>
      </c>
    </row>
    <row r="188" spans="1:17" x14ac:dyDescent="0.3">
      <c r="A188" s="1405">
        <v>2010</v>
      </c>
      <c r="B188" s="1406" t="s">
        <v>559</v>
      </c>
      <c r="C188" s="1406" t="s">
        <v>773</v>
      </c>
      <c r="D188" s="1407">
        <v>767.93040083945402</v>
      </c>
      <c r="E188" s="1406" t="s">
        <v>645</v>
      </c>
      <c r="F188" s="1408" t="s">
        <v>644</v>
      </c>
      <c r="O188" s="1383" t="s">
        <v>645</v>
      </c>
      <c r="Q188" s="1383" t="s">
        <v>76</v>
      </c>
    </row>
    <row r="189" spans="1:17" x14ac:dyDescent="0.3">
      <c r="A189" s="1405">
        <v>2010</v>
      </c>
      <c r="B189" s="1406" t="s">
        <v>559</v>
      </c>
      <c r="C189" s="1406" t="s">
        <v>774</v>
      </c>
      <c r="D189" s="1407">
        <v>596.6769148936171</v>
      </c>
      <c r="E189" s="1406" t="s">
        <v>645</v>
      </c>
      <c r="F189" s="1408" t="s">
        <v>644</v>
      </c>
      <c r="O189" s="1383" t="s">
        <v>645</v>
      </c>
      <c r="Q189" s="1383" t="s">
        <v>76</v>
      </c>
    </row>
    <row r="190" spans="1:17" x14ac:dyDescent="0.3">
      <c r="A190" s="1405">
        <v>2010</v>
      </c>
      <c r="B190" s="1406" t="s">
        <v>559</v>
      </c>
      <c r="C190" s="1406" t="s">
        <v>775</v>
      </c>
      <c r="D190" s="1407">
        <v>744.35141903584702</v>
      </c>
      <c r="E190" s="1406" t="s">
        <v>645</v>
      </c>
      <c r="F190" s="1408" t="s">
        <v>644</v>
      </c>
      <c r="O190" s="1383" t="s">
        <v>645</v>
      </c>
      <c r="Q190" s="1383" t="s">
        <v>76</v>
      </c>
    </row>
    <row r="191" spans="1:17" x14ac:dyDescent="0.3">
      <c r="A191" s="1405">
        <v>2010</v>
      </c>
      <c r="B191" s="1406" t="s">
        <v>559</v>
      </c>
      <c r="C191" s="1406" t="s">
        <v>776</v>
      </c>
      <c r="D191" s="1407">
        <v>644.36301474926313</v>
      </c>
      <c r="E191" s="1406" t="s">
        <v>645</v>
      </c>
      <c r="F191" s="1408" t="s">
        <v>644</v>
      </c>
      <c r="O191" s="1383" t="s">
        <v>645</v>
      </c>
      <c r="Q191" s="1383" t="s">
        <v>76</v>
      </c>
    </row>
    <row r="192" spans="1:17" x14ac:dyDescent="0.3">
      <c r="A192" s="1405">
        <v>2010</v>
      </c>
      <c r="B192" s="1406" t="s">
        <v>559</v>
      </c>
      <c r="C192" s="1406" t="s">
        <v>777</v>
      </c>
      <c r="D192" s="1407">
        <v>618.395705669481</v>
      </c>
      <c r="E192" s="1406" t="s">
        <v>611</v>
      </c>
      <c r="F192" s="1408" t="s">
        <v>610</v>
      </c>
      <c r="O192" s="1383" t="s">
        <v>611</v>
      </c>
      <c r="Q192" s="1383" t="s">
        <v>74</v>
      </c>
    </row>
    <row r="193" spans="1:17" x14ac:dyDescent="0.3">
      <c r="A193" s="1405">
        <v>2010</v>
      </c>
      <c r="B193" s="1406" t="s">
        <v>559</v>
      </c>
      <c r="C193" s="1406" t="s">
        <v>778</v>
      </c>
      <c r="D193" s="1407">
        <v>634.30256410256402</v>
      </c>
      <c r="E193" s="1406" t="s">
        <v>611</v>
      </c>
      <c r="F193" s="1408" t="s">
        <v>610</v>
      </c>
      <c r="O193" s="1383" t="s">
        <v>611</v>
      </c>
      <c r="Q193" s="1383" t="s">
        <v>74</v>
      </c>
    </row>
    <row r="194" spans="1:17" x14ac:dyDescent="0.3">
      <c r="A194" s="1405">
        <v>2010</v>
      </c>
      <c r="B194" s="1406" t="s">
        <v>559</v>
      </c>
      <c r="C194" s="1406" t="s">
        <v>779</v>
      </c>
      <c r="D194" s="1407">
        <v>676.29919845692211</v>
      </c>
      <c r="E194" s="1406" t="s">
        <v>611</v>
      </c>
      <c r="F194" s="1408" t="s">
        <v>610</v>
      </c>
      <c r="O194" s="1383" t="s">
        <v>611</v>
      </c>
      <c r="Q194" s="1383" t="s">
        <v>74</v>
      </c>
    </row>
    <row r="195" spans="1:17" x14ac:dyDescent="0.3">
      <c r="A195" s="1405">
        <v>2010</v>
      </c>
      <c r="B195" s="1406" t="s">
        <v>559</v>
      </c>
      <c r="C195" s="1406" t="s">
        <v>780</v>
      </c>
      <c r="D195" s="1407">
        <v>590.13022088353409</v>
      </c>
      <c r="E195" s="1406" t="s">
        <v>611</v>
      </c>
      <c r="F195" s="1408" t="s">
        <v>610</v>
      </c>
      <c r="O195" s="1383" t="s">
        <v>611</v>
      </c>
      <c r="Q195" s="1383" t="s">
        <v>74</v>
      </c>
    </row>
    <row r="196" spans="1:17" x14ac:dyDescent="0.3">
      <c r="A196" s="1405">
        <v>2010</v>
      </c>
      <c r="B196" s="1406" t="s">
        <v>559</v>
      </c>
      <c r="C196" s="1406" t="s">
        <v>781</v>
      </c>
      <c r="D196" s="1407">
        <v>642.07618129218895</v>
      </c>
      <c r="E196" s="1406" t="s">
        <v>635</v>
      </c>
      <c r="F196" s="1408" t="s">
        <v>634</v>
      </c>
      <c r="O196" s="1383" t="s">
        <v>635</v>
      </c>
      <c r="Q196" s="1383" t="s">
        <v>78</v>
      </c>
    </row>
    <row r="197" spans="1:17" x14ac:dyDescent="0.3">
      <c r="A197" s="1405">
        <v>2010</v>
      </c>
      <c r="B197" s="1406" t="s">
        <v>559</v>
      </c>
      <c r="C197" s="1406" t="s">
        <v>782</v>
      </c>
      <c r="D197" s="1407">
        <v>590.79906396255899</v>
      </c>
      <c r="E197" s="1406" t="s">
        <v>623</v>
      </c>
      <c r="F197" s="1408" t="s">
        <v>622</v>
      </c>
      <c r="O197" s="1383" t="s">
        <v>623</v>
      </c>
      <c r="Q197" s="1383" t="s">
        <v>75</v>
      </c>
    </row>
    <row r="198" spans="1:17" x14ac:dyDescent="0.3">
      <c r="A198" s="1405">
        <v>2010</v>
      </c>
      <c r="B198" s="1406" t="s">
        <v>559</v>
      </c>
      <c r="C198" s="1406" t="s">
        <v>783</v>
      </c>
      <c r="D198" s="1407">
        <v>639.27731995277406</v>
      </c>
      <c r="E198" s="1406" t="s">
        <v>623</v>
      </c>
      <c r="F198" s="1408" t="s">
        <v>622</v>
      </c>
      <c r="O198" s="1383" t="s">
        <v>623</v>
      </c>
      <c r="Q198" s="1383" t="s">
        <v>75</v>
      </c>
    </row>
    <row r="199" spans="1:17" x14ac:dyDescent="0.3">
      <c r="A199" s="1405">
        <v>2010</v>
      </c>
      <c r="B199" s="1406" t="s">
        <v>559</v>
      </c>
      <c r="C199" s="1406" t="s">
        <v>784</v>
      </c>
      <c r="D199" s="1407">
        <v>690.604190751445</v>
      </c>
      <c r="E199" s="1406" t="s">
        <v>623</v>
      </c>
      <c r="F199" s="1408" t="s">
        <v>622</v>
      </c>
      <c r="O199" s="1383" t="s">
        <v>623</v>
      </c>
      <c r="Q199" s="1383" t="s">
        <v>75</v>
      </c>
    </row>
    <row r="200" spans="1:17" x14ac:dyDescent="0.3">
      <c r="A200" s="1405">
        <v>2010</v>
      </c>
      <c r="B200" s="1406" t="s">
        <v>559</v>
      </c>
      <c r="C200" s="1406" t="s">
        <v>785</v>
      </c>
      <c r="D200" s="1407">
        <v>646.50311310190409</v>
      </c>
      <c r="E200" s="1406" t="s">
        <v>623</v>
      </c>
      <c r="F200" s="1408" t="s">
        <v>622</v>
      </c>
      <c r="O200" s="1383" t="s">
        <v>623</v>
      </c>
      <c r="Q200" s="1383" t="s">
        <v>75</v>
      </c>
    </row>
    <row r="201" spans="1:17" x14ac:dyDescent="0.3">
      <c r="A201" s="1405">
        <v>2010</v>
      </c>
      <c r="B201" s="1406" t="s">
        <v>559</v>
      </c>
      <c r="C201" s="1406" t="s">
        <v>786</v>
      </c>
      <c r="D201" s="1407">
        <v>650.91179159049398</v>
      </c>
      <c r="E201" s="1406" t="s">
        <v>623</v>
      </c>
      <c r="F201" s="1408" t="s">
        <v>622</v>
      </c>
      <c r="O201" s="1383" t="s">
        <v>623</v>
      </c>
      <c r="Q201" s="1383" t="s">
        <v>75</v>
      </c>
    </row>
    <row r="202" spans="1:17" x14ac:dyDescent="0.3">
      <c r="A202" s="1405">
        <v>2010</v>
      </c>
      <c r="B202" s="1406" t="s">
        <v>559</v>
      </c>
      <c r="C202" s="1406" t="s">
        <v>787</v>
      </c>
      <c r="D202" s="1407">
        <v>796.21462151394405</v>
      </c>
      <c r="E202" s="1406" t="s">
        <v>623</v>
      </c>
      <c r="F202" s="1408" t="s">
        <v>622</v>
      </c>
      <c r="O202" s="1383" t="s">
        <v>623</v>
      </c>
      <c r="Q202" s="1383" t="s">
        <v>75</v>
      </c>
    </row>
    <row r="203" spans="1:17" x14ac:dyDescent="0.3">
      <c r="A203" s="1405">
        <v>2010</v>
      </c>
      <c r="B203" s="1406" t="s">
        <v>559</v>
      </c>
      <c r="C203" s="1406" t="s">
        <v>788</v>
      </c>
      <c r="D203" s="1407">
        <v>737.490540204132</v>
      </c>
      <c r="E203" s="1406" t="s">
        <v>623</v>
      </c>
      <c r="F203" s="1408" t="s">
        <v>622</v>
      </c>
      <c r="O203" s="1383" t="s">
        <v>623</v>
      </c>
      <c r="Q203" s="1383" t="s">
        <v>75</v>
      </c>
    </row>
    <row r="204" spans="1:17" x14ac:dyDescent="0.3">
      <c r="A204" s="1405">
        <v>2010</v>
      </c>
      <c r="B204" s="1406" t="s">
        <v>559</v>
      </c>
      <c r="C204" s="1406" t="s">
        <v>789</v>
      </c>
      <c r="D204" s="1407">
        <v>652.03055288461508</v>
      </c>
      <c r="E204" s="1406" t="s">
        <v>623</v>
      </c>
      <c r="F204" s="1408" t="s">
        <v>622</v>
      </c>
      <c r="O204" s="1383" t="s">
        <v>623</v>
      </c>
      <c r="Q204" s="1383" t="s">
        <v>75</v>
      </c>
    </row>
    <row r="205" spans="1:17" x14ac:dyDescent="0.3">
      <c r="A205" s="1405">
        <v>2010</v>
      </c>
      <c r="B205" s="1406" t="s">
        <v>559</v>
      </c>
      <c r="C205" s="1406" t="s">
        <v>790</v>
      </c>
      <c r="D205" s="1407">
        <v>657.700277264325</v>
      </c>
      <c r="E205" s="1406" t="s">
        <v>623</v>
      </c>
      <c r="F205" s="1408" t="s">
        <v>622</v>
      </c>
      <c r="O205" s="1383" t="s">
        <v>623</v>
      </c>
      <c r="Q205" s="1383" t="s">
        <v>75</v>
      </c>
    </row>
    <row r="206" spans="1:17" x14ac:dyDescent="0.3">
      <c r="A206" s="1405">
        <v>2010</v>
      </c>
      <c r="B206" s="1406" t="s">
        <v>559</v>
      </c>
      <c r="C206" s="1406" t="s">
        <v>791</v>
      </c>
      <c r="D206" s="1407">
        <v>634.24594876660296</v>
      </c>
      <c r="E206" s="1406" t="s">
        <v>623</v>
      </c>
      <c r="F206" s="1408" t="s">
        <v>622</v>
      </c>
      <c r="O206" s="1383" t="s">
        <v>623</v>
      </c>
      <c r="Q206" s="1383" t="s">
        <v>75</v>
      </c>
    </row>
    <row r="207" spans="1:17" x14ac:dyDescent="0.3">
      <c r="A207" s="1405">
        <v>2010</v>
      </c>
      <c r="B207" s="1406" t="s">
        <v>559</v>
      </c>
      <c r="C207" s="1406" t="s">
        <v>792</v>
      </c>
      <c r="D207" s="1407">
        <v>641.60756452680312</v>
      </c>
      <c r="E207" s="1406" t="s">
        <v>623</v>
      </c>
      <c r="F207" s="1408" t="s">
        <v>622</v>
      </c>
      <c r="O207" s="1383" t="s">
        <v>623</v>
      </c>
      <c r="Q207" s="1383" t="s">
        <v>75</v>
      </c>
    </row>
    <row r="208" spans="1:17" x14ac:dyDescent="0.3">
      <c r="A208" s="1405">
        <v>2010</v>
      </c>
      <c r="B208" s="1406" t="s">
        <v>559</v>
      </c>
      <c r="C208" s="1406" t="s">
        <v>793</v>
      </c>
      <c r="D208" s="1407">
        <v>704.550805031447</v>
      </c>
      <c r="E208" s="1406" t="s">
        <v>623</v>
      </c>
      <c r="F208" s="1408" t="s">
        <v>622</v>
      </c>
      <c r="O208" s="1383" t="s">
        <v>623</v>
      </c>
      <c r="Q208" s="1383" t="s">
        <v>75</v>
      </c>
    </row>
    <row r="209" spans="1:17" x14ac:dyDescent="0.3">
      <c r="A209" s="1405">
        <v>2010</v>
      </c>
      <c r="B209" s="1406" t="s">
        <v>559</v>
      </c>
      <c r="C209" s="1406" t="s">
        <v>794</v>
      </c>
      <c r="D209" s="1407">
        <v>723.89464102821614</v>
      </c>
      <c r="E209" s="1406" t="s">
        <v>611</v>
      </c>
      <c r="F209" s="1408" t="s">
        <v>610</v>
      </c>
      <c r="O209" s="1383" t="s">
        <v>611</v>
      </c>
      <c r="Q209" s="1383" t="s">
        <v>74</v>
      </c>
    </row>
    <row r="210" spans="1:17" x14ac:dyDescent="0.3">
      <c r="A210" s="1405">
        <v>2010</v>
      </c>
      <c r="B210" s="1406" t="s">
        <v>559</v>
      </c>
      <c r="C210" s="1406" t="s">
        <v>795</v>
      </c>
      <c r="D210" s="1407">
        <v>658.05001984127011</v>
      </c>
      <c r="E210" s="1406" t="s">
        <v>611</v>
      </c>
      <c r="F210" s="1408" t="s">
        <v>610</v>
      </c>
      <c r="O210" s="1383" t="s">
        <v>611</v>
      </c>
      <c r="Q210" s="1383" t="s">
        <v>74</v>
      </c>
    </row>
    <row r="211" spans="1:17" x14ac:dyDescent="0.3">
      <c r="A211" s="1405">
        <v>2010</v>
      </c>
      <c r="B211" s="1406" t="s">
        <v>559</v>
      </c>
      <c r="C211" s="1406" t="s">
        <v>796</v>
      </c>
      <c r="D211" s="1407">
        <v>623.65235087719316</v>
      </c>
      <c r="E211" s="1406" t="s">
        <v>611</v>
      </c>
      <c r="F211" s="1408" t="s">
        <v>610</v>
      </c>
      <c r="O211" s="1383" t="s">
        <v>611</v>
      </c>
      <c r="Q211" s="1383" t="s">
        <v>74</v>
      </c>
    </row>
    <row r="212" spans="1:17" x14ac:dyDescent="0.3">
      <c r="A212" s="1405">
        <v>2010</v>
      </c>
      <c r="B212" s="1406" t="s">
        <v>559</v>
      </c>
      <c r="C212" s="1406" t="s">
        <v>797</v>
      </c>
      <c r="D212" s="1407">
        <v>883.71934142114412</v>
      </c>
      <c r="E212" s="1406" t="s">
        <v>611</v>
      </c>
      <c r="F212" s="1408" t="s">
        <v>610</v>
      </c>
      <c r="O212" s="1383" t="s">
        <v>611</v>
      </c>
      <c r="Q212" s="1383" t="s">
        <v>74</v>
      </c>
    </row>
    <row r="213" spans="1:17" x14ac:dyDescent="0.3">
      <c r="A213" s="1405">
        <v>2010</v>
      </c>
      <c r="B213" s="1406" t="s">
        <v>559</v>
      </c>
      <c r="C213" s="1406" t="s">
        <v>531</v>
      </c>
      <c r="D213" s="1407">
        <v>996.69615098722397</v>
      </c>
      <c r="E213" s="1406" t="s">
        <v>519</v>
      </c>
      <c r="F213" s="1408" t="s">
        <v>628</v>
      </c>
      <c r="O213" s="1383" t="s">
        <v>519</v>
      </c>
      <c r="Q213" s="1383" t="s">
        <v>58</v>
      </c>
    </row>
    <row r="214" spans="1:17" x14ac:dyDescent="0.3">
      <c r="A214" s="1405">
        <v>2010</v>
      </c>
      <c r="B214" s="1406" t="s">
        <v>559</v>
      </c>
      <c r="C214" s="1406" t="s">
        <v>532</v>
      </c>
      <c r="D214" s="1407">
        <v>1295.9909780345702</v>
      </c>
      <c r="E214" s="1406" t="s">
        <v>519</v>
      </c>
      <c r="F214" s="1408" t="s">
        <v>628</v>
      </c>
      <c r="O214" s="1383" t="s">
        <v>519</v>
      </c>
      <c r="Q214" s="1383" t="s">
        <v>58</v>
      </c>
    </row>
    <row r="215" spans="1:17" x14ac:dyDescent="0.3">
      <c r="A215" s="1405">
        <v>2010</v>
      </c>
      <c r="B215" s="1406" t="s">
        <v>559</v>
      </c>
      <c r="C215" s="1406" t="s">
        <v>533</v>
      </c>
      <c r="D215" s="1407">
        <v>918.71952026026406</v>
      </c>
      <c r="E215" s="1406" t="s">
        <v>519</v>
      </c>
      <c r="F215" s="1408" t="s">
        <v>628</v>
      </c>
      <c r="O215" s="1383" t="s">
        <v>519</v>
      </c>
      <c r="Q215" s="1383" t="s">
        <v>58</v>
      </c>
    </row>
    <row r="216" spans="1:17" x14ac:dyDescent="0.3">
      <c r="A216" s="1405">
        <v>2010</v>
      </c>
      <c r="B216" s="1406" t="s">
        <v>559</v>
      </c>
      <c r="C216" s="1406" t="s">
        <v>535</v>
      </c>
      <c r="D216" s="1407">
        <v>744.28812399614503</v>
      </c>
      <c r="E216" s="1406" t="s">
        <v>519</v>
      </c>
      <c r="F216" s="1408" t="s">
        <v>628</v>
      </c>
      <c r="O216" s="1383" t="s">
        <v>519</v>
      </c>
      <c r="Q216" s="1383" t="s">
        <v>58</v>
      </c>
    </row>
    <row r="217" spans="1:17" x14ac:dyDescent="0.3">
      <c r="A217" s="1405">
        <v>2010</v>
      </c>
      <c r="B217" s="1406" t="s">
        <v>559</v>
      </c>
      <c r="C217" s="1406" t="s">
        <v>536</v>
      </c>
      <c r="D217" s="1407">
        <v>1459.4592390533799</v>
      </c>
      <c r="E217" s="1406" t="s">
        <v>519</v>
      </c>
      <c r="F217" s="1408" t="s">
        <v>628</v>
      </c>
      <c r="O217" s="1383" t="s">
        <v>519</v>
      </c>
      <c r="Q217" s="1383" t="s">
        <v>58</v>
      </c>
    </row>
    <row r="218" spans="1:17" x14ac:dyDescent="0.3">
      <c r="A218" s="1405">
        <v>2010</v>
      </c>
      <c r="B218" s="1406" t="s">
        <v>559</v>
      </c>
      <c r="C218" s="1406" t="s">
        <v>537</v>
      </c>
      <c r="D218" s="1407">
        <v>980.52470226654611</v>
      </c>
      <c r="E218" s="1406" t="s">
        <v>519</v>
      </c>
      <c r="F218" s="1408" t="s">
        <v>628</v>
      </c>
      <c r="O218" s="1383" t="s">
        <v>519</v>
      </c>
      <c r="Q218" s="1383" t="s">
        <v>58</v>
      </c>
    </row>
    <row r="219" spans="1:17" x14ac:dyDescent="0.3">
      <c r="A219" s="1405">
        <v>2010</v>
      </c>
      <c r="B219" s="1406" t="s">
        <v>559</v>
      </c>
      <c r="C219" s="1406" t="s">
        <v>540</v>
      </c>
      <c r="D219" s="1407">
        <v>933.93439829393697</v>
      </c>
      <c r="E219" s="1406" t="s">
        <v>519</v>
      </c>
      <c r="F219" s="1408" t="s">
        <v>628</v>
      </c>
      <c r="O219" s="1383" t="s">
        <v>519</v>
      </c>
      <c r="Q219" s="1383" t="s">
        <v>58</v>
      </c>
    </row>
    <row r="220" spans="1:17" x14ac:dyDescent="0.3">
      <c r="A220" s="1405">
        <v>2010</v>
      </c>
      <c r="B220" s="1406" t="s">
        <v>559</v>
      </c>
      <c r="C220" s="1406" t="s">
        <v>541</v>
      </c>
      <c r="D220" s="1407">
        <v>1057.6157123027699</v>
      </c>
      <c r="E220" s="1406" t="s">
        <v>519</v>
      </c>
      <c r="F220" s="1408" t="s">
        <v>628</v>
      </c>
      <c r="O220" s="1383" t="s">
        <v>519</v>
      </c>
      <c r="Q220" s="1383" t="s">
        <v>58</v>
      </c>
    </row>
    <row r="221" spans="1:17" x14ac:dyDescent="0.3">
      <c r="A221" s="1405">
        <v>2010</v>
      </c>
      <c r="B221" s="1406" t="s">
        <v>559</v>
      </c>
      <c r="C221" s="1406" t="s">
        <v>542</v>
      </c>
      <c r="D221" s="1407">
        <v>775.47977138800104</v>
      </c>
      <c r="E221" s="1406" t="s">
        <v>519</v>
      </c>
      <c r="F221" s="1408" t="s">
        <v>628</v>
      </c>
      <c r="O221" s="1383" t="s">
        <v>519</v>
      </c>
      <c r="Q221" s="1383" t="s">
        <v>58</v>
      </c>
    </row>
    <row r="222" spans="1:17" x14ac:dyDescent="0.3">
      <c r="A222" s="1405">
        <v>2010</v>
      </c>
      <c r="B222" s="1406" t="s">
        <v>559</v>
      </c>
      <c r="C222" s="1406" t="s">
        <v>798</v>
      </c>
      <c r="D222" s="1407">
        <v>1315.7180816095201</v>
      </c>
      <c r="E222" s="1406" t="s">
        <v>638</v>
      </c>
      <c r="F222" s="1408" t="s">
        <v>637</v>
      </c>
      <c r="O222" s="1383" t="s">
        <v>638</v>
      </c>
      <c r="Q222" s="1383" t="s">
        <v>57</v>
      </c>
    </row>
    <row r="223" spans="1:17" x14ac:dyDescent="0.3">
      <c r="A223" s="1405">
        <v>2010</v>
      </c>
      <c r="B223" s="1406" t="s">
        <v>559</v>
      </c>
      <c r="C223" s="1406" t="s">
        <v>799</v>
      </c>
      <c r="D223" s="1407">
        <v>875.47042578770709</v>
      </c>
      <c r="E223" s="1406" t="s">
        <v>638</v>
      </c>
      <c r="F223" s="1408" t="s">
        <v>637</v>
      </c>
      <c r="O223" s="1383" t="s">
        <v>638</v>
      </c>
      <c r="Q223" s="1383" t="s">
        <v>57</v>
      </c>
    </row>
    <row r="224" spans="1:17" x14ac:dyDescent="0.3">
      <c r="A224" s="1405">
        <v>2010</v>
      </c>
      <c r="B224" s="1406" t="s">
        <v>559</v>
      </c>
      <c r="C224" s="1406" t="s">
        <v>800</v>
      </c>
      <c r="D224" s="1407">
        <v>841.83987694918915</v>
      </c>
      <c r="E224" s="1406" t="s">
        <v>638</v>
      </c>
      <c r="F224" s="1408" t="s">
        <v>637</v>
      </c>
      <c r="O224" s="1383" t="s">
        <v>638</v>
      </c>
      <c r="Q224" s="1383" t="s">
        <v>57</v>
      </c>
    </row>
    <row r="225" spans="1:17" x14ac:dyDescent="0.3">
      <c r="A225" s="1405">
        <v>2010</v>
      </c>
      <c r="B225" s="1406" t="s">
        <v>559</v>
      </c>
      <c r="C225" s="1406" t="s">
        <v>801</v>
      </c>
      <c r="D225" s="1407">
        <v>789.965101685067</v>
      </c>
      <c r="E225" s="1406" t="s">
        <v>638</v>
      </c>
      <c r="F225" s="1408" t="s">
        <v>637</v>
      </c>
      <c r="O225" s="1383" t="s">
        <v>638</v>
      </c>
      <c r="Q225" s="1383" t="s">
        <v>57</v>
      </c>
    </row>
    <row r="226" spans="1:17" x14ac:dyDescent="0.3">
      <c r="A226" s="1405">
        <v>2010</v>
      </c>
      <c r="B226" s="1406" t="s">
        <v>559</v>
      </c>
      <c r="C226" s="1406" t="s">
        <v>802</v>
      </c>
      <c r="D226" s="1407">
        <v>808.27176074445902</v>
      </c>
      <c r="E226" s="1406" t="s">
        <v>638</v>
      </c>
      <c r="F226" s="1408" t="s">
        <v>637</v>
      </c>
      <c r="O226" s="1383" t="s">
        <v>638</v>
      </c>
      <c r="Q226" s="1383" t="s">
        <v>57</v>
      </c>
    </row>
    <row r="227" spans="1:17" x14ac:dyDescent="0.3">
      <c r="A227" s="1405">
        <v>2010</v>
      </c>
      <c r="B227" s="1406" t="s">
        <v>559</v>
      </c>
      <c r="C227" s="1406" t="s">
        <v>803</v>
      </c>
      <c r="D227" s="1407">
        <v>1002.11053747288</v>
      </c>
      <c r="E227" s="1406" t="s">
        <v>638</v>
      </c>
      <c r="F227" s="1408" t="s">
        <v>637</v>
      </c>
      <c r="O227" s="1383" t="s">
        <v>638</v>
      </c>
      <c r="Q227" s="1383" t="s">
        <v>57</v>
      </c>
    </row>
    <row r="228" spans="1:17" x14ac:dyDescent="0.3">
      <c r="A228" s="1405">
        <v>2010</v>
      </c>
      <c r="B228" s="1406" t="s">
        <v>559</v>
      </c>
      <c r="C228" s="1406" t="s">
        <v>804</v>
      </c>
      <c r="D228" s="1407">
        <v>931.85157888290109</v>
      </c>
      <c r="E228" s="1406" t="s">
        <v>638</v>
      </c>
      <c r="F228" s="1408" t="s">
        <v>637</v>
      </c>
      <c r="O228" s="1383" t="s">
        <v>638</v>
      </c>
      <c r="Q228" s="1383" t="s">
        <v>57</v>
      </c>
    </row>
    <row r="229" spans="1:17" x14ac:dyDescent="0.3">
      <c r="A229" s="1405">
        <v>2010</v>
      </c>
      <c r="B229" s="1406" t="s">
        <v>559</v>
      </c>
      <c r="C229" s="1406" t="s">
        <v>805</v>
      </c>
      <c r="D229" s="1407">
        <v>752.45240823460904</v>
      </c>
      <c r="E229" s="1406" t="s">
        <v>638</v>
      </c>
      <c r="F229" s="1408" t="s">
        <v>637</v>
      </c>
      <c r="O229" s="1383" t="s">
        <v>638</v>
      </c>
      <c r="Q229" s="1383" t="s">
        <v>57</v>
      </c>
    </row>
    <row r="230" spans="1:17" x14ac:dyDescent="0.3">
      <c r="A230" s="1405">
        <v>2010</v>
      </c>
      <c r="B230" s="1406" t="s">
        <v>559</v>
      </c>
      <c r="C230" s="1406" t="s">
        <v>806</v>
      </c>
      <c r="D230" s="1407">
        <v>949.62167739399604</v>
      </c>
      <c r="E230" s="1406" t="s">
        <v>638</v>
      </c>
      <c r="F230" s="1408" t="s">
        <v>637</v>
      </c>
      <c r="O230" s="1383" t="s">
        <v>638</v>
      </c>
      <c r="Q230" s="1383" t="s">
        <v>57</v>
      </c>
    </row>
    <row r="231" spans="1:17" x14ac:dyDescent="0.3">
      <c r="A231" s="1405">
        <v>2010</v>
      </c>
      <c r="B231" s="1406" t="s">
        <v>559</v>
      </c>
      <c r="C231" s="1406" t="s">
        <v>807</v>
      </c>
      <c r="D231" s="1407">
        <v>686.738515151515</v>
      </c>
      <c r="E231" s="1406" t="s">
        <v>604</v>
      </c>
      <c r="F231" s="1408" t="s">
        <v>603</v>
      </c>
      <c r="O231" s="1383" t="s">
        <v>604</v>
      </c>
      <c r="Q231" s="1383" t="s">
        <v>54</v>
      </c>
    </row>
    <row r="232" spans="1:17" x14ac:dyDescent="0.3">
      <c r="A232" s="1405">
        <v>2010</v>
      </c>
      <c r="B232" s="1406" t="s">
        <v>559</v>
      </c>
      <c r="C232" s="1406" t="s">
        <v>808</v>
      </c>
      <c r="D232" s="1407">
        <v>727.17971219256901</v>
      </c>
      <c r="E232" s="1406" t="s">
        <v>638</v>
      </c>
      <c r="F232" s="1408" t="s">
        <v>637</v>
      </c>
      <c r="O232" s="1383" t="s">
        <v>638</v>
      </c>
      <c r="Q232" s="1383" t="s">
        <v>57</v>
      </c>
    </row>
    <row r="233" spans="1:17" x14ac:dyDescent="0.3">
      <c r="A233" s="1405">
        <v>2010</v>
      </c>
      <c r="B233" s="1406" t="s">
        <v>559</v>
      </c>
      <c r="C233" s="1406" t="s">
        <v>809</v>
      </c>
      <c r="D233" s="1407">
        <v>759.17059793814406</v>
      </c>
      <c r="E233" s="1406" t="s">
        <v>638</v>
      </c>
      <c r="F233" s="1408" t="s">
        <v>637</v>
      </c>
      <c r="O233" s="1383" t="s">
        <v>638</v>
      </c>
      <c r="Q233" s="1383" t="s">
        <v>57</v>
      </c>
    </row>
    <row r="234" spans="1:17" x14ac:dyDescent="0.3">
      <c r="A234" s="1405">
        <v>2010</v>
      </c>
      <c r="B234" s="1406" t="s">
        <v>559</v>
      </c>
      <c r="C234" s="1406" t="s">
        <v>810</v>
      </c>
      <c r="D234" s="1407">
        <v>731.16345470307806</v>
      </c>
      <c r="E234" s="1406" t="s">
        <v>638</v>
      </c>
      <c r="F234" s="1408" t="s">
        <v>637</v>
      </c>
      <c r="O234" s="1383" t="s">
        <v>638</v>
      </c>
      <c r="Q234" s="1383" t="s">
        <v>57</v>
      </c>
    </row>
    <row r="235" spans="1:17" x14ac:dyDescent="0.3">
      <c r="A235" s="1405">
        <v>2010</v>
      </c>
      <c r="B235" s="1406" t="s">
        <v>559</v>
      </c>
      <c r="C235" s="1406" t="s">
        <v>811</v>
      </c>
      <c r="D235" s="1407">
        <v>1164.4120891490302</v>
      </c>
      <c r="E235" s="1406" t="s">
        <v>638</v>
      </c>
      <c r="F235" s="1408" t="s">
        <v>637</v>
      </c>
      <c r="O235" s="1383" t="s">
        <v>638</v>
      </c>
      <c r="Q235" s="1383" t="s">
        <v>57</v>
      </c>
    </row>
    <row r="236" spans="1:17" x14ac:dyDescent="0.3">
      <c r="A236" s="1405">
        <v>2010</v>
      </c>
      <c r="B236" s="1406" t="s">
        <v>559</v>
      </c>
      <c r="C236" s="1406" t="s">
        <v>812</v>
      </c>
      <c r="D236" s="1407">
        <v>659.47620899149513</v>
      </c>
      <c r="E236" s="1406" t="s">
        <v>617</v>
      </c>
      <c r="F236" s="1408" t="s">
        <v>616</v>
      </c>
      <c r="O236" s="1383" t="s">
        <v>617</v>
      </c>
      <c r="Q236" s="1383" t="s">
        <v>55</v>
      </c>
    </row>
    <row r="237" spans="1:17" x14ac:dyDescent="0.3">
      <c r="A237" s="1405">
        <v>2010</v>
      </c>
      <c r="B237" s="1406" t="s">
        <v>559</v>
      </c>
      <c r="C237" s="1406" t="s">
        <v>813</v>
      </c>
      <c r="D237" s="1407">
        <v>677.0429521276601</v>
      </c>
      <c r="E237" s="1406" t="s">
        <v>631</v>
      </c>
      <c r="F237" s="1408" t="s">
        <v>630</v>
      </c>
      <c r="O237" s="1383" t="s">
        <v>631</v>
      </c>
      <c r="Q237" s="1383" t="s">
        <v>56</v>
      </c>
    </row>
    <row r="238" spans="1:17" x14ac:dyDescent="0.3">
      <c r="A238" s="1405">
        <v>2010</v>
      </c>
      <c r="B238" s="1406" t="s">
        <v>559</v>
      </c>
      <c r="C238" s="1406" t="s">
        <v>814</v>
      </c>
      <c r="D238" s="1407">
        <v>611.69276353276405</v>
      </c>
      <c r="E238" s="1406" t="s">
        <v>631</v>
      </c>
      <c r="F238" s="1408" t="s">
        <v>630</v>
      </c>
      <c r="O238" s="1383" t="s">
        <v>631</v>
      </c>
      <c r="Q238" s="1383" t="s">
        <v>56</v>
      </c>
    </row>
    <row r="239" spans="1:17" x14ac:dyDescent="0.3">
      <c r="A239" s="1405">
        <v>2010</v>
      </c>
      <c r="B239" s="1406" t="s">
        <v>559</v>
      </c>
      <c r="C239" s="1406" t="s">
        <v>815</v>
      </c>
      <c r="D239" s="1407">
        <v>708.29432520325201</v>
      </c>
      <c r="E239" s="1406" t="s">
        <v>631</v>
      </c>
      <c r="F239" s="1408" t="s">
        <v>630</v>
      </c>
      <c r="O239" s="1383" t="s">
        <v>631</v>
      </c>
      <c r="Q239" s="1383" t="s">
        <v>56</v>
      </c>
    </row>
    <row r="240" spans="1:17" x14ac:dyDescent="0.3">
      <c r="A240" s="1405">
        <v>2010</v>
      </c>
      <c r="B240" s="1406" t="s">
        <v>559</v>
      </c>
      <c r="C240" s="1406" t="s">
        <v>816</v>
      </c>
      <c r="D240" s="1407">
        <v>1003.83752879581</v>
      </c>
      <c r="E240" s="1406" t="s">
        <v>631</v>
      </c>
      <c r="F240" s="1408" t="s">
        <v>630</v>
      </c>
      <c r="O240" s="1383" t="s">
        <v>631</v>
      </c>
      <c r="Q240" s="1383" t="s">
        <v>56</v>
      </c>
    </row>
    <row r="241" spans="1:17" x14ac:dyDescent="0.3">
      <c r="A241" s="1405">
        <v>2010</v>
      </c>
      <c r="B241" s="1406" t="s">
        <v>559</v>
      </c>
      <c r="C241" s="1406" t="s">
        <v>817</v>
      </c>
      <c r="D241" s="1407">
        <v>676.20707414829701</v>
      </c>
      <c r="E241" s="1406" t="s">
        <v>631</v>
      </c>
      <c r="F241" s="1408" t="s">
        <v>630</v>
      </c>
      <c r="O241" s="1383" t="s">
        <v>631</v>
      </c>
      <c r="Q241" s="1383" t="s">
        <v>56</v>
      </c>
    </row>
    <row r="242" spans="1:17" x14ac:dyDescent="0.3">
      <c r="A242" s="1405">
        <v>2010</v>
      </c>
      <c r="B242" s="1406" t="s">
        <v>559</v>
      </c>
      <c r="C242" s="1406" t="s">
        <v>818</v>
      </c>
      <c r="D242" s="1407">
        <v>635.31626126126093</v>
      </c>
      <c r="E242" s="1406" t="s">
        <v>631</v>
      </c>
      <c r="F242" s="1408" t="s">
        <v>630</v>
      </c>
      <c r="O242" s="1383" t="s">
        <v>631</v>
      </c>
      <c r="Q242" s="1383" t="s">
        <v>56</v>
      </c>
    </row>
    <row r="243" spans="1:17" x14ac:dyDescent="0.3">
      <c r="A243" s="1405">
        <v>2010</v>
      </c>
      <c r="B243" s="1406" t="s">
        <v>559</v>
      </c>
      <c r="C243" s="1406" t="s">
        <v>819</v>
      </c>
      <c r="D243" s="1407">
        <v>679.45938101346997</v>
      </c>
      <c r="E243" s="1406" t="s">
        <v>631</v>
      </c>
      <c r="F243" s="1408" t="s">
        <v>630</v>
      </c>
      <c r="O243" s="1383" t="s">
        <v>631</v>
      </c>
      <c r="Q243" s="1383" t="s">
        <v>56</v>
      </c>
    </row>
    <row r="244" spans="1:17" x14ac:dyDescent="0.3">
      <c r="A244" s="1405">
        <v>2010</v>
      </c>
      <c r="B244" s="1406" t="s">
        <v>559</v>
      </c>
      <c r="C244" s="1406" t="s">
        <v>820</v>
      </c>
      <c r="D244" s="1407">
        <v>669.62413135593204</v>
      </c>
      <c r="E244" s="1406" t="s">
        <v>631</v>
      </c>
      <c r="F244" s="1408" t="s">
        <v>630</v>
      </c>
      <c r="O244" s="1383" t="s">
        <v>631</v>
      </c>
      <c r="Q244" s="1383" t="s">
        <v>56</v>
      </c>
    </row>
    <row r="245" spans="1:17" x14ac:dyDescent="0.3">
      <c r="A245" s="1405">
        <v>2010</v>
      </c>
      <c r="B245" s="1406" t="s">
        <v>559</v>
      </c>
      <c r="C245" s="1406" t="s">
        <v>821</v>
      </c>
      <c r="D245" s="1407">
        <v>652.17047979798008</v>
      </c>
      <c r="E245" s="1406" t="s">
        <v>631</v>
      </c>
      <c r="F245" s="1408" t="s">
        <v>630</v>
      </c>
      <c r="O245" s="1383" t="s">
        <v>631</v>
      </c>
      <c r="Q245" s="1383" t="s">
        <v>56</v>
      </c>
    </row>
    <row r="246" spans="1:17" x14ac:dyDescent="0.3">
      <c r="A246" s="1405">
        <v>2010</v>
      </c>
      <c r="B246" s="1406" t="s">
        <v>559</v>
      </c>
      <c r="C246" s="1406" t="s">
        <v>822</v>
      </c>
      <c r="D246" s="1407">
        <v>638.81769911504409</v>
      </c>
      <c r="E246" s="1406" t="s">
        <v>631</v>
      </c>
      <c r="F246" s="1408" t="s">
        <v>630</v>
      </c>
      <c r="O246" s="1383" t="s">
        <v>631</v>
      </c>
      <c r="Q246" s="1383" t="s">
        <v>56</v>
      </c>
    </row>
    <row r="247" spans="1:17" x14ac:dyDescent="0.3">
      <c r="A247" s="1405">
        <v>2010</v>
      </c>
      <c r="B247" s="1406" t="s">
        <v>559</v>
      </c>
      <c r="C247" s="1406" t="s">
        <v>823</v>
      </c>
      <c r="D247" s="1407">
        <v>740.57633879781406</v>
      </c>
      <c r="E247" s="1406" t="s">
        <v>631</v>
      </c>
      <c r="F247" s="1408" t="s">
        <v>630</v>
      </c>
      <c r="O247" s="1383" t="s">
        <v>631</v>
      </c>
      <c r="Q247" s="1383" t="s">
        <v>56</v>
      </c>
    </row>
    <row r="248" spans="1:17" x14ac:dyDescent="0.3">
      <c r="A248" s="1405">
        <v>2010</v>
      </c>
      <c r="B248" s="1406" t="s">
        <v>559</v>
      </c>
      <c r="C248" s="1406" t="s">
        <v>824</v>
      </c>
      <c r="D248" s="1407">
        <v>639.743294117647</v>
      </c>
      <c r="E248" s="1406" t="s">
        <v>631</v>
      </c>
      <c r="F248" s="1408" t="s">
        <v>630</v>
      </c>
      <c r="O248" s="1383" t="s">
        <v>631</v>
      </c>
      <c r="Q248" s="1383" t="s">
        <v>56</v>
      </c>
    </row>
    <row r="249" spans="1:17" x14ac:dyDescent="0.3">
      <c r="A249" s="1405">
        <v>2010</v>
      </c>
      <c r="B249" s="1406" t="s">
        <v>559</v>
      </c>
      <c r="C249" s="1406" t="s">
        <v>825</v>
      </c>
      <c r="D249" s="1407">
        <v>752.70997854997904</v>
      </c>
      <c r="E249" s="1406" t="s">
        <v>631</v>
      </c>
      <c r="F249" s="1408" t="s">
        <v>630</v>
      </c>
      <c r="O249" s="1383" t="s">
        <v>631</v>
      </c>
      <c r="Q249" s="1383" t="s">
        <v>56</v>
      </c>
    </row>
    <row r="250" spans="1:17" x14ac:dyDescent="0.3">
      <c r="A250" s="1405">
        <v>2010</v>
      </c>
      <c r="B250" s="1406" t="s">
        <v>559</v>
      </c>
      <c r="C250" s="1406" t="s">
        <v>826</v>
      </c>
      <c r="D250" s="1407">
        <v>767.33941344407015</v>
      </c>
      <c r="E250" s="1406" t="s">
        <v>631</v>
      </c>
      <c r="F250" s="1408" t="s">
        <v>630</v>
      </c>
      <c r="O250" s="1383" t="s">
        <v>631</v>
      </c>
      <c r="Q250" s="1383" t="s">
        <v>56</v>
      </c>
    </row>
    <row r="251" spans="1:17" x14ac:dyDescent="0.3">
      <c r="A251" s="1405">
        <v>2010</v>
      </c>
      <c r="B251" s="1406" t="s">
        <v>559</v>
      </c>
      <c r="C251" s="1406" t="s">
        <v>827</v>
      </c>
      <c r="D251" s="1407">
        <v>635.68254937163408</v>
      </c>
      <c r="E251" s="1406" t="s">
        <v>617</v>
      </c>
      <c r="F251" s="1408" t="s">
        <v>616</v>
      </c>
      <c r="O251" s="1383" t="s">
        <v>617</v>
      </c>
      <c r="Q251" s="1383" t="s">
        <v>55</v>
      </c>
    </row>
    <row r="252" spans="1:17" x14ac:dyDescent="0.3">
      <c r="A252" s="1405">
        <v>2010</v>
      </c>
      <c r="B252" s="1406" t="s">
        <v>559</v>
      </c>
      <c r="C252" s="1406" t="s">
        <v>828</v>
      </c>
      <c r="D252" s="1407">
        <v>684.61161713286708</v>
      </c>
      <c r="E252" s="1406" t="s">
        <v>617</v>
      </c>
      <c r="F252" s="1408" t="s">
        <v>616</v>
      </c>
      <c r="O252" s="1383" t="s">
        <v>617</v>
      </c>
      <c r="Q252" s="1383" t="s">
        <v>55</v>
      </c>
    </row>
    <row r="253" spans="1:17" x14ac:dyDescent="0.3">
      <c r="A253" s="1405">
        <v>2010</v>
      </c>
      <c r="B253" s="1406" t="s">
        <v>559</v>
      </c>
      <c r="C253" s="1406" t="s">
        <v>829</v>
      </c>
      <c r="D253" s="1407">
        <v>730.59391615541904</v>
      </c>
      <c r="E253" s="1406" t="s">
        <v>617</v>
      </c>
      <c r="F253" s="1408" t="s">
        <v>616</v>
      </c>
      <c r="O253" s="1383" t="s">
        <v>617</v>
      </c>
      <c r="Q253" s="1383" t="s">
        <v>55</v>
      </c>
    </row>
    <row r="254" spans="1:17" x14ac:dyDescent="0.3">
      <c r="A254" s="1405">
        <v>2010</v>
      </c>
      <c r="B254" s="1406" t="s">
        <v>559</v>
      </c>
      <c r="C254" s="1406" t="s">
        <v>830</v>
      </c>
      <c r="D254" s="1407">
        <v>712.89157720891808</v>
      </c>
      <c r="E254" s="1406" t="s">
        <v>617</v>
      </c>
      <c r="F254" s="1408" t="s">
        <v>616</v>
      </c>
      <c r="O254" s="1383" t="s">
        <v>617</v>
      </c>
      <c r="Q254" s="1383" t="s">
        <v>55</v>
      </c>
    </row>
    <row r="255" spans="1:17" x14ac:dyDescent="0.3">
      <c r="A255" s="1405">
        <v>2010</v>
      </c>
      <c r="B255" s="1406" t="s">
        <v>559</v>
      </c>
      <c r="C255" s="1406" t="s">
        <v>831</v>
      </c>
      <c r="D255" s="1407">
        <v>831.08821584582404</v>
      </c>
      <c r="E255" s="1406" t="s">
        <v>617</v>
      </c>
      <c r="F255" s="1408" t="s">
        <v>616</v>
      </c>
      <c r="O255" s="1383" t="s">
        <v>617</v>
      </c>
      <c r="Q255" s="1383" t="s">
        <v>55</v>
      </c>
    </row>
    <row r="256" spans="1:17" x14ac:dyDescent="0.3">
      <c r="A256" s="1405">
        <v>2010</v>
      </c>
      <c r="B256" s="1406" t="s">
        <v>559</v>
      </c>
      <c r="C256" s="1406" t="s">
        <v>832</v>
      </c>
      <c r="D256" s="1407">
        <v>712.82537184806915</v>
      </c>
      <c r="E256" s="1406" t="s">
        <v>617</v>
      </c>
      <c r="F256" s="1408" t="s">
        <v>616</v>
      </c>
      <c r="O256" s="1383" t="s">
        <v>617</v>
      </c>
      <c r="Q256" s="1383" t="s">
        <v>55</v>
      </c>
    </row>
    <row r="257" spans="1:17" x14ac:dyDescent="0.3">
      <c r="A257" s="1405">
        <v>2010</v>
      </c>
      <c r="B257" s="1406" t="s">
        <v>559</v>
      </c>
      <c r="C257" s="1406" t="s">
        <v>833</v>
      </c>
      <c r="D257" s="1407">
        <v>670.08774193548402</v>
      </c>
      <c r="E257" s="1406" t="s">
        <v>617</v>
      </c>
      <c r="F257" s="1408" t="s">
        <v>616</v>
      </c>
      <c r="O257" s="1383" t="s">
        <v>617</v>
      </c>
      <c r="Q257" s="1383" t="s">
        <v>55</v>
      </c>
    </row>
    <row r="258" spans="1:17" x14ac:dyDescent="0.3">
      <c r="A258" s="1405">
        <v>2010</v>
      </c>
      <c r="B258" s="1406" t="s">
        <v>559</v>
      </c>
      <c r="C258" s="1406" t="s">
        <v>834</v>
      </c>
      <c r="D258" s="1407">
        <v>683.07638935108207</v>
      </c>
      <c r="E258" s="1406" t="s">
        <v>617</v>
      </c>
      <c r="F258" s="1408" t="s">
        <v>616</v>
      </c>
      <c r="O258" s="1383" t="s">
        <v>617</v>
      </c>
      <c r="Q258" s="1383" t="s">
        <v>55</v>
      </c>
    </row>
    <row r="259" spans="1:17" x14ac:dyDescent="0.3">
      <c r="A259" s="1405">
        <v>2010</v>
      </c>
      <c r="B259" s="1406" t="s">
        <v>559</v>
      </c>
      <c r="C259" s="1406" t="s">
        <v>835</v>
      </c>
      <c r="D259" s="1407">
        <v>666.128923076923</v>
      </c>
      <c r="E259" s="1406" t="s">
        <v>617</v>
      </c>
      <c r="F259" s="1408" t="s">
        <v>616</v>
      </c>
      <c r="O259" s="1383" t="s">
        <v>617</v>
      </c>
      <c r="Q259" s="1383" t="s">
        <v>55</v>
      </c>
    </row>
    <row r="260" spans="1:17" x14ac:dyDescent="0.3">
      <c r="A260" s="1405">
        <v>2010</v>
      </c>
      <c r="B260" s="1406" t="s">
        <v>559</v>
      </c>
      <c r="C260" s="1406" t="s">
        <v>836</v>
      </c>
      <c r="D260" s="1407">
        <v>756.13801753203006</v>
      </c>
      <c r="E260" s="1406" t="s">
        <v>617</v>
      </c>
      <c r="F260" s="1408" t="s">
        <v>616</v>
      </c>
      <c r="O260" s="1383" t="s">
        <v>617</v>
      </c>
      <c r="Q260" s="1383" t="s">
        <v>55</v>
      </c>
    </row>
    <row r="261" spans="1:17" x14ac:dyDescent="0.3">
      <c r="A261" s="1405">
        <v>2010</v>
      </c>
      <c r="B261" s="1406" t="s">
        <v>559</v>
      </c>
      <c r="C261" s="1406" t="s">
        <v>837</v>
      </c>
      <c r="D261" s="1407">
        <v>795.84079757462712</v>
      </c>
      <c r="E261" s="1406" t="s">
        <v>617</v>
      </c>
      <c r="F261" s="1408" t="s">
        <v>616</v>
      </c>
      <c r="O261" s="1383" t="s">
        <v>617</v>
      </c>
      <c r="Q261" s="1383" t="s">
        <v>55</v>
      </c>
    </row>
    <row r="262" spans="1:17" x14ac:dyDescent="0.3">
      <c r="A262" s="1405">
        <v>2010</v>
      </c>
      <c r="B262" s="1406" t="s">
        <v>559</v>
      </c>
      <c r="C262" s="1406" t="s">
        <v>838</v>
      </c>
      <c r="D262" s="1407">
        <v>688.76440650406505</v>
      </c>
      <c r="E262" s="1406" t="s">
        <v>617</v>
      </c>
      <c r="F262" s="1408" t="s">
        <v>616</v>
      </c>
      <c r="O262" s="1383" t="s">
        <v>617</v>
      </c>
      <c r="Q262" s="1383" t="s">
        <v>55</v>
      </c>
    </row>
    <row r="263" spans="1:17" x14ac:dyDescent="0.3">
      <c r="A263" s="1405">
        <v>2010</v>
      </c>
      <c r="B263" s="1406" t="s">
        <v>559</v>
      </c>
      <c r="C263" s="1406" t="s">
        <v>839</v>
      </c>
      <c r="D263" s="1407">
        <v>765.81456011730211</v>
      </c>
      <c r="E263" s="1406" t="s">
        <v>617</v>
      </c>
      <c r="F263" s="1408" t="s">
        <v>616</v>
      </c>
      <c r="O263" s="1383" t="s">
        <v>617</v>
      </c>
      <c r="Q263" s="1383" t="s">
        <v>55</v>
      </c>
    </row>
    <row r="264" spans="1:17" x14ac:dyDescent="0.3">
      <c r="A264" s="1405">
        <v>2010</v>
      </c>
      <c r="B264" s="1406" t="s">
        <v>559</v>
      </c>
      <c r="C264" s="1406" t="s">
        <v>840</v>
      </c>
      <c r="D264" s="1407">
        <v>619.11121409921702</v>
      </c>
      <c r="E264" s="1406" t="s">
        <v>631</v>
      </c>
      <c r="F264" s="1408" t="s">
        <v>630</v>
      </c>
      <c r="O264" s="1383" t="s">
        <v>631</v>
      </c>
      <c r="Q264" s="1383" t="s">
        <v>56</v>
      </c>
    </row>
    <row r="265" spans="1:17" x14ac:dyDescent="0.3">
      <c r="A265" s="1405">
        <v>2010</v>
      </c>
      <c r="B265" s="1406" t="s">
        <v>559</v>
      </c>
      <c r="C265" s="1406" t="s">
        <v>841</v>
      </c>
      <c r="D265" s="1407">
        <v>787.57310344827613</v>
      </c>
      <c r="E265" s="1406" t="s">
        <v>604</v>
      </c>
      <c r="F265" s="1408" t="s">
        <v>603</v>
      </c>
      <c r="O265" s="1383" t="s">
        <v>604</v>
      </c>
      <c r="Q265" s="1383" t="s">
        <v>54</v>
      </c>
    </row>
    <row r="266" spans="1:17" x14ac:dyDescent="0.3">
      <c r="A266" s="1405">
        <v>2010</v>
      </c>
      <c r="B266" s="1406" t="s">
        <v>559</v>
      </c>
      <c r="C266" s="1406" t="s">
        <v>842</v>
      </c>
      <c r="D266" s="1407">
        <v>623.45015686274508</v>
      </c>
      <c r="E266" s="1406" t="s">
        <v>604</v>
      </c>
      <c r="F266" s="1408" t="s">
        <v>603</v>
      </c>
      <c r="O266" s="1383" t="s">
        <v>604</v>
      </c>
      <c r="Q266" s="1383" t="s">
        <v>54</v>
      </c>
    </row>
    <row r="267" spans="1:17" x14ac:dyDescent="0.3">
      <c r="A267" s="1405">
        <v>2010</v>
      </c>
      <c r="B267" s="1406" t="s">
        <v>559</v>
      </c>
      <c r="C267" s="1406" t="s">
        <v>843</v>
      </c>
      <c r="D267" s="1407">
        <v>762.16561752988002</v>
      </c>
      <c r="E267" s="1406" t="s">
        <v>604</v>
      </c>
      <c r="F267" s="1408" t="s">
        <v>603</v>
      </c>
      <c r="O267" s="1383" t="s">
        <v>604</v>
      </c>
      <c r="Q267" s="1383" t="s">
        <v>54</v>
      </c>
    </row>
    <row r="268" spans="1:17" x14ac:dyDescent="0.3">
      <c r="A268" s="1405">
        <v>2010</v>
      </c>
      <c r="B268" s="1406" t="s">
        <v>559</v>
      </c>
      <c r="C268" s="1406" t="s">
        <v>844</v>
      </c>
      <c r="D268" s="1407">
        <v>611.87347619047603</v>
      </c>
      <c r="E268" s="1406" t="s">
        <v>604</v>
      </c>
      <c r="F268" s="1408" t="s">
        <v>603</v>
      </c>
      <c r="O268" s="1383" t="s">
        <v>604</v>
      </c>
      <c r="Q268" s="1383" t="s">
        <v>54</v>
      </c>
    </row>
    <row r="269" spans="1:17" x14ac:dyDescent="0.3">
      <c r="A269" s="1405">
        <v>2010</v>
      </c>
      <c r="B269" s="1406" t="s">
        <v>559</v>
      </c>
      <c r="C269" s="1406" t="s">
        <v>845</v>
      </c>
      <c r="D269" s="1407">
        <v>784.65103223898313</v>
      </c>
      <c r="E269" s="1406" t="s">
        <v>604</v>
      </c>
      <c r="F269" s="1408" t="s">
        <v>603</v>
      </c>
      <c r="O269" s="1383" t="s">
        <v>604</v>
      </c>
      <c r="Q269" s="1383" t="s">
        <v>54</v>
      </c>
    </row>
    <row r="270" spans="1:17" x14ac:dyDescent="0.3">
      <c r="A270" s="1405">
        <v>2010</v>
      </c>
      <c r="B270" s="1406" t="s">
        <v>559</v>
      </c>
      <c r="C270" s="1406" t="s">
        <v>846</v>
      </c>
      <c r="D270" s="1407">
        <v>947.24377945753702</v>
      </c>
      <c r="E270" s="1406" t="s">
        <v>604</v>
      </c>
      <c r="F270" s="1408" t="s">
        <v>603</v>
      </c>
      <c r="O270" s="1383" t="s">
        <v>604</v>
      </c>
      <c r="Q270" s="1383" t="s">
        <v>54</v>
      </c>
    </row>
    <row r="271" spans="1:17" x14ac:dyDescent="0.3">
      <c r="A271" s="1405">
        <v>2010</v>
      </c>
      <c r="B271" s="1406" t="s">
        <v>559</v>
      </c>
      <c r="C271" s="1406" t="s">
        <v>847</v>
      </c>
      <c r="D271" s="1407">
        <v>670.93578212290504</v>
      </c>
      <c r="E271" s="1406" t="s">
        <v>604</v>
      </c>
      <c r="F271" s="1408" t="s">
        <v>603</v>
      </c>
      <c r="O271" s="1383" t="s">
        <v>604</v>
      </c>
      <c r="Q271" s="1383" t="s">
        <v>54</v>
      </c>
    </row>
    <row r="272" spans="1:17" x14ac:dyDescent="0.3">
      <c r="A272" s="1405">
        <v>2010</v>
      </c>
      <c r="B272" s="1406" t="s">
        <v>559</v>
      </c>
      <c r="C272" s="1406" t="s">
        <v>848</v>
      </c>
      <c r="D272" s="1407">
        <v>749.5314623655911</v>
      </c>
      <c r="E272" s="1406" t="s">
        <v>604</v>
      </c>
      <c r="F272" s="1408" t="s">
        <v>603</v>
      </c>
      <c r="O272" s="1383" t="s">
        <v>604</v>
      </c>
      <c r="Q272" s="1383" t="s">
        <v>54</v>
      </c>
    </row>
    <row r="273" spans="1:17" x14ac:dyDescent="0.3">
      <c r="A273" s="1405">
        <v>2010</v>
      </c>
      <c r="B273" s="1406" t="s">
        <v>559</v>
      </c>
      <c r="C273" s="1406" t="s">
        <v>849</v>
      </c>
      <c r="D273" s="1407">
        <v>662.06883939038698</v>
      </c>
      <c r="E273" s="1406" t="s">
        <v>604</v>
      </c>
      <c r="F273" s="1408" t="s">
        <v>603</v>
      </c>
      <c r="O273" s="1383" t="s">
        <v>604</v>
      </c>
      <c r="Q273" s="1383" t="s">
        <v>54</v>
      </c>
    </row>
    <row r="274" spans="1:17" x14ac:dyDescent="0.3">
      <c r="A274" s="1405">
        <v>2010</v>
      </c>
      <c r="B274" s="1406" t="s">
        <v>559</v>
      </c>
      <c r="C274" s="1406" t="s">
        <v>850</v>
      </c>
      <c r="D274" s="1407">
        <v>761.60668032786907</v>
      </c>
      <c r="E274" s="1406" t="s">
        <v>604</v>
      </c>
      <c r="F274" s="1408" t="s">
        <v>603</v>
      </c>
      <c r="O274" s="1383" t="s">
        <v>604</v>
      </c>
      <c r="Q274" s="1383" t="s">
        <v>54</v>
      </c>
    </row>
    <row r="275" spans="1:17" x14ac:dyDescent="0.3">
      <c r="A275" s="1405">
        <v>2010</v>
      </c>
      <c r="B275" s="1406" t="s">
        <v>559</v>
      </c>
      <c r="C275" s="1406" t="s">
        <v>851</v>
      </c>
      <c r="D275" s="1407">
        <v>596.28496318114901</v>
      </c>
      <c r="E275" s="1406" t="s">
        <v>604</v>
      </c>
      <c r="F275" s="1408" t="s">
        <v>603</v>
      </c>
      <c r="O275" s="1383" t="s">
        <v>604</v>
      </c>
      <c r="Q275" s="1383" t="s">
        <v>54</v>
      </c>
    </row>
    <row r="276" spans="1:17" x14ac:dyDescent="0.3">
      <c r="A276" s="1405">
        <v>2010</v>
      </c>
      <c r="B276" s="1406" t="s">
        <v>559</v>
      </c>
      <c r="C276" s="1406" t="s">
        <v>852</v>
      </c>
      <c r="D276" s="1407">
        <v>663.25229206349206</v>
      </c>
      <c r="E276" s="1406" t="s">
        <v>604</v>
      </c>
      <c r="F276" s="1408" t="s">
        <v>603</v>
      </c>
      <c r="O276" s="1383" t="s">
        <v>604</v>
      </c>
      <c r="Q276" s="1383" t="s">
        <v>54</v>
      </c>
    </row>
    <row r="277" spans="1:17" x14ac:dyDescent="0.3">
      <c r="A277" s="1405">
        <v>2010</v>
      </c>
      <c r="B277" s="1406" t="s">
        <v>559</v>
      </c>
      <c r="C277" s="1406" t="s">
        <v>853</v>
      </c>
      <c r="D277" s="1407">
        <v>695.93634517766509</v>
      </c>
      <c r="E277" s="1406" t="s">
        <v>604</v>
      </c>
      <c r="F277" s="1408" t="s">
        <v>603</v>
      </c>
      <c r="O277" s="1383" t="s">
        <v>604</v>
      </c>
      <c r="Q277" s="1383" t="s">
        <v>54</v>
      </c>
    </row>
    <row r="278" spans="1:17" x14ac:dyDescent="0.3">
      <c r="A278" s="1405">
        <v>2010</v>
      </c>
      <c r="B278" s="1406" t="s">
        <v>559</v>
      </c>
      <c r="C278" s="1406" t="s">
        <v>529</v>
      </c>
      <c r="D278" s="1407">
        <v>899.31479107040605</v>
      </c>
      <c r="E278" s="1406" t="s">
        <v>519</v>
      </c>
      <c r="F278" s="1408" t="s">
        <v>628</v>
      </c>
      <c r="O278" s="1383" t="s">
        <v>519</v>
      </c>
      <c r="Q278" s="1383" t="s">
        <v>58</v>
      </c>
    </row>
    <row r="279" spans="1:17" x14ac:dyDescent="0.3">
      <c r="A279" s="1405">
        <v>2010</v>
      </c>
      <c r="B279" s="1406" t="s">
        <v>559</v>
      </c>
      <c r="C279" s="1406" t="s">
        <v>854</v>
      </c>
      <c r="D279" s="1407">
        <v>722.06646676970604</v>
      </c>
      <c r="E279" s="1406" t="s">
        <v>635</v>
      </c>
      <c r="F279" s="1408" t="s">
        <v>634</v>
      </c>
      <c r="O279" s="1383" t="s">
        <v>635</v>
      </c>
      <c r="Q279" s="1383" t="s">
        <v>78</v>
      </c>
    </row>
    <row r="280" spans="1:17" x14ac:dyDescent="0.3">
      <c r="A280" s="1405">
        <v>2010</v>
      </c>
      <c r="B280" s="1406" t="s">
        <v>559</v>
      </c>
      <c r="C280" s="1406" t="s">
        <v>855</v>
      </c>
      <c r="D280" s="1407">
        <v>734.20475467289702</v>
      </c>
      <c r="E280" s="1406" t="s">
        <v>635</v>
      </c>
      <c r="F280" s="1408" t="s">
        <v>634</v>
      </c>
      <c r="O280" s="1383" t="s">
        <v>635</v>
      </c>
      <c r="Q280" s="1383" t="s">
        <v>78</v>
      </c>
    </row>
    <row r="281" spans="1:17" x14ac:dyDescent="0.3">
      <c r="A281" s="1405">
        <v>2010</v>
      </c>
      <c r="B281" s="1406" t="s">
        <v>559</v>
      </c>
      <c r="C281" s="1406" t="s">
        <v>856</v>
      </c>
      <c r="D281" s="1407">
        <v>843.57085794655404</v>
      </c>
      <c r="E281" s="1406" t="s">
        <v>635</v>
      </c>
      <c r="F281" s="1408" t="s">
        <v>634</v>
      </c>
      <c r="O281" s="1383" t="s">
        <v>635</v>
      </c>
      <c r="Q281" s="1383" t="s">
        <v>78</v>
      </c>
    </row>
    <row r="282" spans="1:17" x14ac:dyDescent="0.3">
      <c r="A282" s="1405">
        <v>2010</v>
      </c>
      <c r="B282" s="1406" t="s">
        <v>559</v>
      </c>
      <c r="C282" s="1406" t="s">
        <v>857</v>
      </c>
      <c r="D282" s="1407">
        <v>798.04656651017206</v>
      </c>
      <c r="E282" s="1406" t="s">
        <v>635</v>
      </c>
      <c r="F282" s="1408" t="s">
        <v>634</v>
      </c>
      <c r="O282" s="1383" t="s">
        <v>635</v>
      </c>
      <c r="Q282" s="1383" t="s">
        <v>78</v>
      </c>
    </row>
    <row r="283" spans="1:17" x14ac:dyDescent="0.3">
      <c r="A283" s="1405">
        <v>2010</v>
      </c>
      <c r="B283" s="1406" t="s">
        <v>559</v>
      </c>
      <c r="C283" s="1406" t="s">
        <v>858</v>
      </c>
      <c r="D283" s="1407">
        <v>731.44974017321806</v>
      </c>
      <c r="E283" s="1406" t="s">
        <v>635</v>
      </c>
      <c r="F283" s="1408" t="s">
        <v>634</v>
      </c>
      <c r="O283" s="1383" t="s">
        <v>635</v>
      </c>
      <c r="Q283" s="1383" t="s">
        <v>78</v>
      </c>
    </row>
    <row r="284" spans="1:17" x14ac:dyDescent="0.3">
      <c r="A284" s="1405">
        <v>2010</v>
      </c>
      <c r="B284" s="1406" t="s">
        <v>559</v>
      </c>
      <c r="C284" s="1406" t="s">
        <v>859</v>
      </c>
      <c r="D284" s="1407">
        <v>781.69193405199701</v>
      </c>
      <c r="E284" s="1406" t="s">
        <v>635</v>
      </c>
      <c r="F284" s="1408" t="s">
        <v>634</v>
      </c>
      <c r="O284" s="1383" t="s">
        <v>635</v>
      </c>
      <c r="Q284" s="1383" t="s">
        <v>78</v>
      </c>
    </row>
    <row r="285" spans="1:17" x14ac:dyDescent="0.3">
      <c r="A285" s="1405">
        <v>2010</v>
      </c>
      <c r="B285" s="1406" t="s">
        <v>559</v>
      </c>
      <c r="C285" s="1406" t="s">
        <v>860</v>
      </c>
      <c r="D285" s="1407">
        <v>686.58771101573711</v>
      </c>
      <c r="E285" s="1406" t="s">
        <v>635</v>
      </c>
      <c r="F285" s="1408" t="s">
        <v>634</v>
      </c>
      <c r="O285" s="1383" t="s">
        <v>635</v>
      </c>
      <c r="Q285" s="1383" t="s">
        <v>78</v>
      </c>
    </row>
    <row r="286" spans="1:17" x14ac:dyDescent="0.3">
      <c r="A286" s="1405">
        <v>2010</v>
      </c>
      <c r="B286" s="1406" t="s">
        <v>559</v>
      </c>
      <c r="C286" s="1406" t="s">
        <v>861</v>
      </c>
      <c r="D286" s="1407">
        <v>764.05338265422301</v>
      </c>
      <c r="E286" s="1406" t="s">
        <v>635</v>
      </c>
      <c r="F286" s="1408" t="s">
        <v>634</v>
      </c>
      <c r="O286" s="1383" t="s">
        <v>635</v>
      </c>
      <c r="Q286" s="1383" t="s">
        <v>78</v>
      </c>
    </row>
    <row r="287" spans="1:17" x14ac:dyDescent="0.3">
      <c r="A287" s="1405">
        <v>2010</v>
      </c>
      <c r="B287" s="1406" t="s">
        <v>559</v>
      </c>
      <c r="C287" s="1406" t="s">
        <v>862</v>
      </c>
      <c r="D287" s="1407">
        <v>744.8308910162001</v>
      </c>
      <c r="E287" s="1406" t="s">
        <v>635</v>
      </c>
      <c r="F287" s="1408" t="s">
        <v>634</v>
      </c>
      <c r="O287" s="1383" t="s">
        <v>635</v>
      </c>
      <c r="Q287" s="1383" t="s">
        <v>78</v>
      </c>
    </row>
    <row r="288" spans="1:17" x14ac:dyDescent="0.3">
      <c r="A288" s="1405">
        <v>2010</v>
      </c>
      <c r="B288" s="1406" t="s">
        <v>559</v>
      </c>
      <c r="C288" s="1406" t="s">
        <v>863</v>
      </c>
      <c r="D288" s="1407">
        <v>790.00782199710613</v>
      </c>
      <c r="E288" s="1406" t="s">
        <v>635</v>
      </c>
      <c r="F288" s="1408" t="s">
        <v>634</v>
      </c>
      <c r="O288" s="1383" t="s">
        <v>635</v>
      </c>
      <c r="Q288" s="1383" t="s">
        <v>78</v>
      </c>
    </row>
    <row r="289" spans="1:17" x14ac:dyDescent="0.3">
      <c r="A289" s="1405">
        <v>2011</v>
      </c>
      <c r="B289" s="1406" t="s">
        <v>559</v>
      </c>
      <c r="C289" s="1406" t="s">
        <v>560</v>
      </c>
      <c r="D289" s="1407">
        <v>650.61652384020613</v>
      </c>
      <c r="E289" s="1406" t="s">
        <v>561</v>
      </c>
      <c r="F289" s="1408" t="s">
        <v>562</v>
      </c>
      <c r="O289" s="1383" t="s">
        <v>561</v>
      </c>
      <c r="Q289" s="1383" t="s">
        <v>64</v>
      </c>
    </row>
    <row r="290" spans="1:17" x14ac:dyDescent="0.3">
      <c r="A290" s="1405">
        <v>2011</v>
      </c>
      <c r="B290" s="1406" t="s">
        <v>559</v>
      </c>
      <c r="C290" s="1406" t="s">
        <v>567</v>
      </c>
      <c r="D290" s="1407">
        <v>752.07921781640403</v>
      </c>
      <c r="E290" s="1406" t="s">
        <v>561</v>
      </c>
      <c r="F290" s="1408" t="s">
        <v>562</v>
      </c>
      <c r="O290" s="1383" t="s">
        <v>561</v>
      </c>
      <c r="Q290" s="1383" t="s">
        <v>64</v>
      </c>
    </row>
    <row r="291" spans="1:17" x14ac:dyDescent="0.3">
      <c r="A291" s="1405">
        <v>2011</v>
      </c>
      <c r="B291" s="1406" t="s">
        <v>559</v>
      </c>
      <c r="C291" s="1406" t="s">
        <v>568</v>
      </c>
      <c r="D291" s="1407">
        <v>655.22608142493596</v>
      </c>
      <c r="E291" s="1406" t="s">
        <v>561</v>
      </c>
      <c r="F291" s="1408" t="s">
        <v>562</v>
      </c>
      <c r="O291" s="1383" t="s">
        <v>561</v>
      </c>
      <c r="Q291" s="1383" t="s">
        <v>64</v>
      </c>
    </row>
    <row r="292" spans="1:17" x14ac:dyDescent="0.3">
      <c r="A292" s="1405">
        <v>2011</v>
      </c>
      <c r="B292" s="1406" t="s">
        <v>559</v>
      </c>
      <c r="C292" s="1406" t="s">
        <v>569</v>
      </c>
      <c r="D292" s="1407">
        <v>652.8172632020121</v>
      </c>
      <c r="E292" s="1406" t="s">
        <v>561</v>
      </c>
      <c r="F292" s="1408" t="s">
        <v>562</v>
      </c>
      <c r="O292" s="1383" t="s">
        <v>561</v>
      </c>
      <c r="Q292" s="1383" t="s">
        <v>64</v>
      </c>
    </row>
    <row r="293" spans="1:17" x14ac:dyDescent="0.3">
      <c r="A293" s="1405">
        <v>2011</v>
      </c>
      <c r="B293" s="1406" t="s">
        <v>559</v>
      </c>
      <c r="C293" s="1406" t="s">
        <v>570</v>
      </c>
      <c r="D293" s="1407">
        <v>640.51091019417504</v>
      </c>
      <c r="E293" s="1406" t="s">
        <v>561</v>
      </c>
      <c r="F293" s="1408" t="s">
        <v>562</v>
      </c>
      <c r="O293" s="1383" t="s">
        <v>561</v>
      </c>
      <c r="Q293" s="1383" t="s">
        <v>64</v>
      </c>
    </row>
    <row r="294" spans="1:17" x14ac:dyDescent="0.3">
      <c r="A294" s="1405">
        <v>2011</v>
      </c>
      <c r="B294" s="1406" t="s">
        <v>559</v>
      </c>
      <c r="C294" s="1406" t="s">
        <v>571</v>
      </c>
      <c r="D294" s="1407">
        <v>681.57922362869203</v>
      </c>
      <c r="E294" s="1406" t="s">
        <v>561</v>
      </c>
      <c r="F294" s="1408" t="s">
        <v>562</v>
      </c>
      <c r="O294" s="1383" t="s">
        <v>561</v>
      </c>
      <c r="Q294" s="1383" t="s">
        <v>64</v>
      </c>
    </row>
    <row r="295" spans="1:17" x14ac:dyDescent="0.3">
      <c r="A295" s="1405">
        <v>2011</v>
      </c>
      <c r="B295" s="1406" t="s">
        <v>559</v>
      </c>
      <c r="C295" s="1406" t="s">
        <v>572</v>
      </c>
      <c r="D295" s="1407">
        <v>633.16027815699704</v>
      </c>
      <c r="E295" s="1406" t="s">
        <v>561</v>
      </c>
      <c r="F295" s="1408" t="s">
        <v>562</v>
      </c>
      <c r="O295" s="1383" t="s">
        <v>561</v>
      </c>
      <c r="Q295" s="1383" t="s">
        <v>64</v>
      </c>
    </row>
    <row r="296" spans="1:17" x14ac:dyDescent="0.3">
      <c r="A296" s="1405">
        <v>2011</v>
      </c>
      <c r="B296" s="1406" t="s">
        <v>559</v>
      </c>
      <c r="C296" s="1406" t="s">
        <v>574</v>
      </c>
      <c r="D296" s="1407">
        <v>694.35069775596105</v>
      </c>
      <c r="E296" s="1406" t="s">
        <v>561</v>
      </c>
      <c r="F296" s="1408" t="s">
        <v>562</v>
      </c>
      <c r="O296" s="1383" t="s">
        <v>561</v>
      </c>
      <c r="Q296" s="1383" t="s">
        <v>64</v>
      </c>
    </row>
    <row r="297" spans="1:17" x14ac:dyDescent="0.3">
      <c r="A297" s="1405">
        <v>2011</v>
      </c>
      <c r="B297" s="1406" t="s">
        <v>559</v>
      </c>
      <c r="C297" s="1406" t="s">
        <v>575</v>
      </c>
      <c r="D297" s="1407">
        <v>779.5895041582661</v>
      </c>
      <c r="E297" s="1406" t="s">
        <v>561</v>
      </c>
      <c r="F297" s="1408" t="s">
        <v>562</v>
      </c>
      <c r="O297" s="1383" t="s">
        <v>561</v>
      </c>
      <c r="Q297" s="1383" t="s">
        <v>64</v>
      </c>
    </row>
    <row r="298" spans="1:17" x14ac:dyDescent="0.3">
      <c r="A298" s="1405">
        <v>2011</v>
      </c>
      <c r="B298" s="1406" t="s">
        <v>559</v>
      </c>
      <c r="C298" s="1406" t="s">
        <v>576</v>
      </c>
      <c r="D298" s="1407">
        <v>761.07000392310704</v>
      </c>
      <c r="E298" s="1406" t="s">
        <v>561</v>
      </c>
      <c r="F298" s="1408" t="s">
        <v>562</v>
      </c>
      <c r="O298" s="1383" t="s">
        <v>561</v>
      </c>
      <c r="Q298" s="1383" t="s">
        <v>64</v>
      </c>
    </row>
    <row r="299" spans="1:17" x14ac:dyDescent="0.3">
      <c r="A299" s="1405">
        <v>2011</v>
      </c>
      <c r="B299" s="1406" t="s">
        <v>559</v>
      </c>
      <c r="C299" s="1406" t="s">
        <v>577</v>
      </c>
      <c r="D299" s="1407">
        <v>707.86566386554614</v>
      </c>
      <c r="E299" s="1406" t="s">
        <v>578</v>
      </c>
      <c r="F299" s="1408" t="s">
        <v>579</v>
      </c>
      <c r="O299" s="1383" t="s">
        <v>578</v>
      </c>
      <c r="Q299" s="1383" t="s">
        <v>63</v>
      </c>
    </row>
    <row r="300" spans="1:17" x14ac:dyDescent="0.3">
      <c r="A300" s="1405">
        <v>2011</v>
      </c>
      <c r="B300" s="1406" t="s">
        <v>559</v>
      </c>
      <c r="C300" s="1406" t="s">
        <v>580</v>
      </c>
      <c r="D300" s="1407">
        <v>672.19082064755412</v>
      </c>
      <c r="E300" s="1406" t="s">
        <v>578</v>
      </c>
      <c r="F300" s="1408" t="s">
        <v>579</v>
      </c>
      <c r="O300" s="1383" t="s">
        <v>578</v>
      </c>
      <c r="Q300" s="1383" t="s">
        <v>63</v>
      </c>
    </row>
    <row r="301" spans="1:17" x14ac:dyDescent="0.3">
      <c r="A301" s="1405">
        <v>2011</v>
      </c>
      <c r="B301" s="1406" t="s">
        <v>559</v>
      </c>
      <c r="C301" s="1406" t="s">
        <v>581</v>
      </c>
      <c r="D301" s="1407">
        <v>812.79486796895605</v>
      </c>
      <c r="E301" s="1406" t="s">
        <v>578</v>
      </c>
      <c r="F301" s="1408" t="s">
        <v>579</v>
      </c>
      <c r="O301" s="1383" t="s">
        <v>578</v>
      </c>
      <c r="Q301" s="1383" t="s">
        <v>63</v>
      </c>
    </row>
    <row r="302" spans="1:17" x14ac:dyDescent="0.3">
      <c r="A302" s="1405">
        <v>2011</v>
      </c>
      <c r="B302" s="1406" t="s">
        <v>559</v>
      </c>
      <c r="C302" s="1406" t="s">
        <v>582</v>
      </c>
      <c r="D302" s="1407">
        <v>672.34350713405013</v>
      </c>
      <c r="E302" s="1406" t="s">
        <v>578</v>
      </c>
      <c r="F302" s="1408" t="s">
        <v>579</v>
      </c>
      <c r="O302" s="1383" t="s">
        <v>578</v>
      </c>
      <c r="Q302" s="1383" t="s">
        <v>63</v>
      </c>
    </row>
    <row r="303" spans="1:17" x14ac:dyDescent="0.3">
      <c r="A303" s="1405">
        <v>2011</v>
      </c>
      <c r="B303" s="1406" t="s">
        <v>559</v>
      </c>
      <c r="C303" s="1406" t="s">
        <v>584</v>
      </c>
      <c r="D303" s="1407">
        <v>709.92277251184805</v>
      </c>
      <c r="E303" s="1406" t="s">
        <v>578</v>
      </c>
      <c r="F303" s="1408" t="s">
        <v>579</v>
      </c>
      <c r="O303" s="1383" t="s">
        <v>578</v>
      </c>
      <c r="Q303" s="1383" t="s">
        <v>63</v>
      </c>
    </row>
    <row r="304" spans="1:17" x14ac:dyDescent="0.3">
      <c r="A304" s="1405">
        <v>2011</v>
      </c>
      <c r="B304" s="1406" t="s">
        <v>559</v>
      </c>
      <c r="C304" s="1406" t="s">
        <v>585</v>
      </c>
      <c r="D304" s="1407">
        <v>666.2443688725491</v>
      </c>
      <c r="E304" s="1406" t="s">
        <v>578</v>
      </c>
      <c r="F304" s="1408" t="s">
        <v>579</v>
      </c>
      <c r="O304" s="1383" t="s">
        <v>578</v>
      </c>
      <c r="Q304" s="1383" t="s">
        <v>63</v>
      </c>
    </row>
    <row r="305" spans="1:17" x14ac:dyDescent="0.3">
      <c r="A305" s="1405">
        <v>2011</v>
      </c>
      <c r="B305" s="1406" t="s">
        <v>559</v>
      </c>
      <c r="C305" s="1406" t="s">
        <v>586</v>
      </c>
      <c r="D305" s="1407">
        <v>620.54761933681493</v>
      </c>
      <c r="E305" s="1406" t="s">
        <v>578</v>
      </c>
      <c r="F305" s="1408" t="s">
        <v>579</v>
      </c>
      <c r="O305" s="1383" t="s">
        <v>578</v>
      </c>
      <c r="Q305" s="1383" t="s">
        <v>63</v>
      </c>
    </row>
    <row r="306" spans="1:17" x14ac:dyDescent="0.3">
      <c r="A306" s="1405">
        <v>2011</v>
      </c>
      <c r="B306" s="1406" t="s">
        <v>559</v>
      </c>
      <c r="C306" s="1406" t="s">
        <v>587</v>
      </c>
      <c r="D306" s="1407">
        <v>709.33461713797305</v>
      </c>
      <c r="E306" s="1406" t="s">
        <v>578</v>
      </c>
      <c r="F306" s="1408" t="s">
        <v>579</v>
      </c>
      <c r="O306" s="1383" t="s">
        <v>578</v>
      </c>
      <c r="Q306" s="1383" t="s">
        <v>63</v>
      </c>
    </row>
    <row r="307" spans="1:17" x14ac:dyDescent="0.3">
      <c r="A307" s="1405">
        <v>2011</v>
      </c>
      <c r="B307" s="1406" t="s">
        <v>559</v>
      </c>
      <c r="C307" s="1406" t="s">
        <v>588</v>
      </c>
      <c r="D307" s="1407">
        <v>651.08474155960607</v>
      </c>
      <c r="E307" s="1406" t="s">
        <v>578</v>
      </c>
      <c r="F307" s="1408" t="s">
        <v>579</v>
      </c>
      <c r="O307" s="1383" t="s">
        <v>578</v>
      </c>
      <c r="Q307" s="1383" t="s">
        <v>63</v>
      </c>
    </row>
    <row r="308" spans="1:17" x14ac:dyDescent="0.3">
      <c r="A308" s="1405">
        <v>2011</v>
      </c>
      <c r="B308" s="1406" t="s">
        <v>559</v>
      </c>
      <c r="C308" s="1406" t="s">
        <v>589</v>
      </c>
      <c r="D308" s="1407">
        <v>693.17930950446805</v>
      </c>
      <c r="E308" s="1406" t="s">
        <v>578</v>
      </c>
      <c r="F308" s="1408" t="s">
        <v>579</v>
      </c>
      <c r="O308" s="1383" t="s">
        <v>578</v>
      </c>
      <c r="Q308" s="1383" t="s">
        <v>63</v>
      </c>
    </row>
    <row r="309" spans="1:17" x14ac:dyDescent="0.3">
      <c r="A309" s="1405">
        <v>2011</v>
      </c>
      <c r="B309" s="1406" t="s">
        <v>559</v>
      </c>
      <c r="C309" s="1406" t="s">
        <v>591</v>
      </c>
      <c r="D309" s="1407">
        <v>762.28767869359604</v>
      </c>
      <c r="E309" s="1406" t="s">
        <v>578</v>
      </c>
      <c r="F309" s="1408" t="s">
        <v>579</v>
      </c>
      <c r="O309" s="1383" t="s">
        <v>578</v>
      </c>
      <c r="Q309" s="1383" t="s">
        <v>63</v>
      </c>
    </row>
    <row r="310" spans="1:17" x14ac:dyDescent="0.3">
      <c r="A310" s="1405">
        <v>2011</v>
      </c>
      <c r="B310" s="1406" t="s">
        <v>559</v>
      </c>
      <c r="C310" s="1406" t="s">
        <v>592</v>
      </c>
      <c r="D310" s="1407">
        <v>616.454820598624</v>
      </c>
      <c r="E310" s="1406" t="s">
        <v>578</v>
      </c>
      <c r="F310" s="1408" t="s">
        <v>579</v>
      </c>
      <c r="O310" s="1383" t="s">
        <v>578</v>
      </c>
      <c r="Q310" s="1383" t="s">
        <v>63</v>
      </c>
    </row>
    <row r="311" spans="1:17" x14ac:dyDescent="0.3">
      <c r="A311" s="1405">
        <v>2011</v>
      </c>
      <c r="B311" s="1406" t="s">
        <v>559</v>
      </c>
      <c r="C311" s="1406" t="s">
        <v>593</v>
      </c>
      <c r="D311" s="1407">
        <v>708.55311733916415</v>
      </c>
      <c r="E311" s="1406" t="s">
        <v>594</v>
      </c>
      <c r="F311" s="1408" t="s">
        <v>595</v>
      </c>
      <c r="O311" s="1383" t="s">
        <v>594</v>
      </c>
      <c r="Q311" s="1383" t="s">
        <v>62</v>
      </c>
    </row>
    <row r="312" spans="1:17" x14ac:dyDescent="0.3">
      <c r="A312" s="1405">
        <v>2011</v>
      </c>
      <c r="B312" s="1406" t="s">
        <v>559</v>
      </c>
      <c r="C312" s="1406" t="s">
        <v>596</v>
      </c>
      <c r="D312" s="1407">
        <v>819.902699581923</v>
      </c>
      <c r="E312" s="1406" t="s">
        <v>594</v>
      </c>
      <c r="F312" s="1408" t="s">
        <v>595</v>
      </c>
      <c r="O312" s="1383" t="s">
        <v>594</v>
      </c>
      <c r="Q312" s="1383" t="s">
        <v>62</v>
      </c>
    </row>
    <row r="313" spans="1:17" x14ac:dyDescent="0.3">
      <c r="A313" s="1405">
        <v>2011</v>
      </c>
      <c r="B313" s="1406" t="s">
        <v>559</v>
      </c>
      <c r="C313" s="1406" t="s">
        <v>597</v>
      </c>
      <c r="D313" s="1407">
        <v>749.75563137445408</v>
      </c>
      <c r="E313" s="1406" t="s">
        <v>598</v>
      </c>
      <c r="F313" s="1408" t="s">
        <v>599</v>
      </c>
      <c r="O313" s="1383" t="s">
        <v>598</v>
      </c>
      <c r="Q313" s="1383" t="s">
        <v>61</v>
      </c>
    </row>
    <row r="314" spans="1:17" x14ac:dyDescent="0.3">
      <c r="A314" s="1405">
        <v>2011</v>
      </c>
      <c r="B314" s="1406" t="s">
        <v>559</v>
      </c>
      <c r="C314" s="1406" t="s">
        <v>600</v>
      </c>
      <c r="D314" s="1407">
        <v>741.78184142434714</v>
      </c>
      <c r="E314" s="1406" t="s">
        <v>594</v>
      </c>
      <c r="F314" s="1408" t="s">
        <v>595</v>
      </c>
      <c r="O314" s="1383" t="s">
        <v>594</v>
      </c>
      <c r="Q314" s="1383" t="s">
        <v>62</v>
      </c>
    </row>
    <row r="315" spans="1:17" x14ac:dyDescent="0.3">
      <c r="A315" s="1405">
        <v>2011</v>
      </c>
      <c r="B315" s="1406" t="s">
        <v>559</v>
      </c>
      <c r="C315" s="1406" t="s">
        <v>601</v>
      </c>
      <c r="D315" s="1407">
        <v>963.25968900990415</v>
      </c>
      <c r="E315" s="1406" t="s">
        <v>594</v>
      </c>
      <c r="F315" s="1408" t="s">
        <v>595</v>
      </c>
      <c r="O315" s="1383" t="s">
        <v>594</v>
      </c>
      <c r="Q315" s="1383" t="s">
        <v>62</v>
      </c>
    </row>
    <row r="316" spans="1:17" x14ac:dyDescent="0.3">
      <c r="A316" s="1405">
        <v>2011</v>
      </c>
      <c r="B316" s="1406" t="s">
        <v>559</v>
      </c>
      <c r="C316" s="1406" t="s">
        <v>602</v>
      </c>
      <c r="D316" s="1407">
        <v>945.66330168872707</v>
      </c>
      <c r="E316" s="1406" t="s">
        <v>594</v>
      </c>
      <c r="F316" s="1408" t="s">
        <v>595</v>
      </c>
      <c r="O316" s="1383" t="s">
        <v>594</v>
      </c>
      <c r="Q316" s="1383" t="s">
        <v>62</v>
      </c>
    </row>
    <row r="317" spans="1:17" x14ac:dyDescent="0.3">
      <c r="A317" s="1405">
        <v>2011</v>
      </c>
      <c r="B317" s="1406" t="s">
        <v>559</v>
      </c>
      <c r="C317" s="1406" t="s">
        <v>605</v>
      </c>
      <c r="D317" s="1407">
        <v>1060.6985375462298</v>
      </c>
      <c r="E317" s="1406" t="s">
        <v>594</v>
      </c>
      <c r="F317" s="1408" t="s">
        <v>595</v>
      </c>
      <c r="O317" s="1383" t="s">
        <v>594</v>
      </c>
      <c r="Q317" s="1383" t="s">
        <v>62</v>
      </c>
    </row>
    <row r="318" spans="1:17" x14ac:dyDescent="0.3">
      <c r="A318" s="1405">
        <v>2011</v>
      </c>
      <c r="B318" s="1406" t="s">
        <v>559</v>
      </c>
      <c r="C318" s="1406" t="s">
        <v>606</v>
      </c>
      <c r="D318" s="1407">
        <v>741.65309979838707</v>
      </c>
      <c r="E318" s="1406" t="s">
        <v>594</v>
      </c>
      <c r="F318" s="1408" t="s">
        <v>595</v>
      </c>
      <c r="O318" s="1383" t="s">
        <v>594</v>
      </c>
      <c r="Q318" s="1383" t="s">
        <v>62</v>
      </c>
    </row>
    <row r="319" spans="1:17" x14ac:dyDescent="0.3">
      <c r="A319" s="1405">
        <v>2011</v>
      </c>
      <c r="B319" s="1406" t="s">
        <v>559</v>
      </c>
      <c r="C319" s="1406" t="s">
        <v>609</v>
      </c>
      <c r="D319" s="1407">
        <v>757.40300917588502</v>
      </c>
      <c r="E319" s="1406" t="s">
        <v>594</v>
      </c>
      <c r="F319" s="1408" t="s">
        <v>595</v>
      </c>
      <c r="O319" s="1383" t="s">
        <v>594</v>
      </c>
      <c r="Q319" s="1383" t="s">
        <v>62</v>
      </c>
    </row>
    <row r="320" spans="1:17" x14ac:dyDescent="0.3">
      <c r="A320" s="1405">
        <v>2011</v>
      </c>
      <c r="B320" s="1406" t="s">
        <v>559</v>
      </c>
      <c r="C320" s="1406" t="s">
        <v>612</v>
      </c>
      <c r="D320" s="1407">
        <v>822.19573981541396</v>
      </c>
      <c r="E320" s="1406" t="s">
        <v>594</v>
      </c>
      <c r="F320" s="1408" t="s">
        <v>595</v>
      </c>
      <c r="O320" s="1383" t="s">
        <v>594</v>
      </c>
      <c r="Q320" s="1383" t="s">
        <v>62</v>
      </c>
    </row>
    <row r="321" spans="1:17" x14ac:dyDescent="0.3">
      <c r="A321" s="1405">
        <v>2011</v>
      </c>
      <c r="B321" s="1406" t="s">
        <v>559</v>
      </c>
      <c r="C321" s="1406" t="s">
        <v>615</v>
      </c>
      <c r="D321" s="1407">
        <v>873.17328096485005</v>
      </c>
      <c r="E321" s="1406" t="s">
        <v>594</v>
      </c>
      <c r="F321" s="1408" t="s">
        <v>595</v>
      </c>
      <c r="O321" s="1383" t="s">
        <v>594</v>
      </c>
      <c r="Q321" s="1383" t="s">
        <v>62</v>
      </c>
    </row>
    <row r="322" spans="1:17" x14ac:dyDescent="0.3">
      <c r="A322" s="1405">
        <v>2011</v>
      </c>
      <c r="B322" s="1406" t="s">
        <v>559</v>
      </c>
      <c r="C322" s="1406" t="s">
        <v>618</v>
      </c>
      <c r="D322" s="1407">
        <v>648.33366840731105</v>
      </c>
      <c r="E322" s="1406" t="s">
        <v>598</v>
      </c>
      <c r="F322" s="1408" t="s">
        <v>599</v>
      </c>
      <c r="O322" s="1383" t="s">
        <v>598</v>
      </c>
      <c r="Q322" s="1383" t="s">
        <v>61</v>
      </c>
    </row>
    <row r="323" spans="1:17" x14ac:dyDescent="0.3">
      <c r="A323" s="1405">
        <v>2011</v>
      </c>
      <c r="B323" s="1406" t="s">
        <v>559</v>
      </c>
      <c r="C323" s="1406" t="s">
        <v>621</v>
      </c>
      <c r="D323" s="1407">
        <v>628.22313063063109</v>
      </c>
      <c r="E323" s="1406" t="s">
        <v>578</v>
      </c>
      <c r="F323" s="1408" t="s">
        <v>579</v>
      </c>
      <c r="O323" s="1383" t="s">
        <v>578</v>
      </c>
      <c r="Q323" s="1383" t="s">
        <v>63</v>
      </c>
    </row>
    <row r="324" spans="1:17" x14ac:dyDescent="0.3">
      <c r="A324" s="1405">
        <v>2011</v>
      </c>
      <c r="B324" s="1406" t="s">
        <v>559</v>
      </c>
      <c r="C324" s="1406" t="s">
        <v>624</v>
      </c>
      <c r="D324" s="1407">
        <v>647.19031137724596</v>
      </c>
      <c r="E324" s="1406" t="s">
        <v>578</v>
      </c>
      <c r="F324" s="1408" t="s">
        <v>579</v>
      </c>
      <c r="O324" s="1383" t="s">
        <v>578</v>
      </c>
      <c r="Q324" s="1383" t="s">
        <v>63</v>
      </c>
    </row>
    <row r="325" spans="1:17" x14ac:dyDescent="0.3">
      <c r="A325" s="1405">
        <v>2011</v>
      </c>
      <c r="B325" s="1406" t="s">
        <v>559</v>
      </c>
      <c r="C325" s="1406" t="s">
        <v>627</v>
      </c>
      <c r="D325" s="1407">
        <v>721.98751104908104</v>
      </c>
      <c r="E325" s="1406" t="s">
        <v>594</v>
      </c>
      <c r="F325" s="1408" t="s">
        <v>595</v>
      </c>
      <c r="O325" s="1383" t="s">
        <v>594</v>
      </c>
      <c r="Q325" s="1383" t="s">
        <v>62</v>
      </c>
    </row>
    <row r="326" spans="1:17" x14ac:dyDescent="0.3">
      <c r="A326" s="1405">
        <v>2011</v>
      </c>
      <c r="B326" s="1406" t="s">
        <v>559</v>
      </c>
      <c r="C326" s="1406" t="s">
        <v>629</v>
      </c>
      <c r="D326" s="1407">
        <v>658.13516800000002</v>
      </c>
      <c r="E326" s="1406" t="s">
        <v>594</v>
      </c>
      <c r="F326" s="1408" t="s">
        <v>595</v>
      </c>
      <c r="O326" s="1383" t="s">
        <v>594</v>
      </c>
      <c r="Q326" s="1383" t="s">
        <v>62</v>
      </c>
    </row>
    <row r="327" spans="1:17" x14ac:dyDescent="0.3">
      <c r="A327" s="1405">
        <v>2011</v>
      </c>
      <c r="B327" s="1406" t="s">
        <v>559</v>
      </c>
      <c r="C327" s="1406" t="s">
        <v>632</v>
      </c>
      <c r="D327" s="1407">
        <v>612.67258457374805</v>
      </c>
      <c r="E327" s="1406" t="s">
        <v>594</v>
      </c>
      <c r="F327" s="1408" t="s">
        <v>595</v>
      </c>
      <c r="O327" s="1383" t="s">
        <v>594</v>
      </c>
      <c r="Q327" s="1383" t="s">
        <v>62</v>
      </c>
    </row>
    <row r="328" spans="1:17" x14ac:dyDescent="0.3">
      <c r="A328" s="1405">
        <v>2011</v>
      </c>
      <c r="B328" s="1406" t="s">
        <v>559</v>
      </c>
      <c r="C328" s="1406" t="s">
        <v>633</v>
      </c>
      <c r="D328" s="1407">
        <v>603.89602307154507</v>
      </c>
      <c r="E328" s="1406" t="s">
        <v>594</v>
      </c>
      <c r="F328" s="1408" t="s">
        <v>595</v>
      </c>
      <c r="O328" s="1383" t="s">
        <v>594</v>
      </c>
      <c r="Q328" s="1383" t="s">
        <v>62</v>
      </c>
    </row>
    <row r="329" spans="1:17" x14ac:dyDescent="0.3">
      <c r="A329" s="1405">
        <v>2011</v>
      </c>
      <c r="B329" s="1406" t="s">
        <v>559</v>
      </c>
      <c r="C329" s="1406" t="s">
        <v>636</v>
      </c>
      <c r="D329" s="1407">
        <v>665.28968166586913</v>
      </c>
      <c r="E329" s="1406" t="s">
        <v>594</v>
      </c>
      <c r="F329" s="1408" t="s">
        <v>595</v>
      </c>
      <c r="O329" s="1383" t="s">
        <v>594</v>
      </c>
      <c r="Q329" s="1383" t="s">
        <v>62</v>
      </c>
    </row>
    <row r="330" spans="1:17" x14ac:dyDescent="0.3">
      <c r="A330" s="1405">
        <v>2011</v>
      </c>
      <c r="B330" s="1406" t="s">
        <v>559</v>
      </c>
      <c r="C330" s="1406" t="s">
        <v>639</v>
      </c>
      <c r="D330" s="1407">
        <v>603.83090034103805</v>
      </c>
      <c r="E330" s="1406" t="s">
        <v>594</v>
      </c>
      <c r="F330" s="1408" t="s">
        <v>595</v>
      </c>
      <c r="O330" s="1383" t="s">
        <v>594</v>
      </c>
      <c r="Q330" s="1383" t="s">
        <v>62</v>
      </c>
    </row>
    <row r="331" spans="1:17" x14ac:dyDescent="0.3">
      <c r="A331" s="1405">
        <v>2011</v>
      </c>
      <c r="B331" s="1406" t="s">
        <v>559</v>
      </c>
      <c r="C331" s="1406" t="s">
        <v>640</v>
      </c>
      <c r="D331" s="1407">
        <v>686.22241801420603</v>
      </c>
      <c r="E331" s="1406" t="s">
        <v>594</v>
      </c>
      <c r="F331" s="1408" t="s">
        <v>595</v>
      </c>
      <c r="O331" s="1383" t="s">
        <v>594</v>
      </c>
      <c r="Q331" s="1383" t="s">
        <v>62</v>
      </c>
    </row>
    <row r="332" spans="1:17" x14ac:dyDescent="0.3">
      <c r="A332" s="1405">
        <v>2011</v>
      </c>
      <c r="B332" s="1406" t="s">
        <v>559</v>
      </c>
      <c r="C332" s="1406" t="s">
        <v>643</v>
      </c>
      <c r="D332" s="1407">
        <v>703.73394469526011</v>
      </c>
      <c r="E332" s="1406" t="s">
        <v>594</v>
      </c>
      <c r="F332" s="1408" t="s">
        <v>595</v>
      </c>
      <c r="O332" s="1383" t="s">
        <v>594</v>
      </c>
      <c r="Q332" s="1383" t="s">
        <v>62</v>
      </c>
    </row>
    <row r="333" spans="1:17" x14ac:dyDescent="0.3">
      <c r="A333" s="1405">
        <v>2011</v>
      </c>
      <c r="B333" s="1406" t="s">
        <v>559</v>
      </c>
      <c r="C333" s="1406" t="s">
        <v>646</v>
      </c>
      <c r="D333" s="1407">
        <v>607.62113907284811</v>
      </c>
      <c r="E333" s="1406" t="s">
        <v>642</v>
      </c>
      <c r="F333" s="1408" t="s">
        <v>641</v>
      </c>
      <c r="O333" s="1383" t="s">
        <v>642</v>
      </c>
      <c r="Q333" s="1383" t="s">
        <v>66</v>
      </c>
    </row>
    <row r="334" spans="1:17" x14ac:dyDescent="0.3">
      <c r="A334" s="1405">
        <v>2011</v>
      </c>
      <c r="B334" s="1406" t="s">
        <v>559</v>
      </c>
      <c r="C334" s="1406" t="s">
        <v>647</v>
      </c>
      <c r="D334" s="1407">
        <v>681.6633962264151</v>
      </c>
      <c r="E334" s="1406" t="s">
        <v>642</v>
      </c>
      <c r="F334" s="1408" t="s">
        <v>641</v>
      </c>
      <c r="O334" s="1383" t="s">
        <v>642</v>
      </c>
      <c r="Q334" s="1383" t="s">
        <v>66</v>
      </c>
    </row>
    <row r="335" spans="1:17" x14ac:dyDescent="0.3">
      <c r="A335" s="1405">
        <v>2011</v>
      </c>
      <c r="B335" s="1406" t="s">
        <v>559</v>
      </c>
      <c r="C335" s="1406" t="s">
        <v>648</v>
      </c>
      <c r="D335" s="1407">
        <v>619.76096802074301</v>
      </c>
      <c r="E335" s="1406" t="s">
        <v>645</v>
      </c>
      <c r="F335" s="1408" t="s">
        <v>644</v>
      </c>
      <c r="O335" s="1383" t="s">
        <v>645</v>
      </c>
      <c r="Q335" s="1383" t="s">
        <v>76</v>
      </c>
    </row>
    <row r="336" spans="1:17" x14ac:dyDescent="0.3">
      <c r="A336" s="1405">
        <v>2011</v>
      </c>
      <c r="B336" s="1406" t="s">
        <v>559</v>
      </c>
      <c r="C336" s="1406" t="s">
        <v>649</v>
      </c>
      <c r="D336" s="1407">
        <v>659.1257180500661</v>
      </c>
      <c r="E336" s="1406" t="s">
        <v>645</v>
      </c>
      <c r="F336" s="1408" t="s">
        <v>644</v>
      </c>
      <c r="O336" s="1383" t="s">
        <v>645</v>
      </c>
      <c r="Q336" s="1383" t="s">
        <v>76</v>
      </c>
    </row>
    <row r="337" spans="1:17" x14ac:dyDescent="0.3">
      <c r="A337" s="1405">
        <v>2011</v>
      </c>
      <c r="B337" s="1406" t="s">
        <v>559</v>
      </c>
      <c r="C337" s="1406" t="s">
        <v>650</v>
      </c>
      <c r="D337" s="1407">
        <v>644.96413655685399</v>
      </c>
      <c r="E337" s="1406" t="s">
        <v>598</v>
      </c>
      <c r="F337" s="1408" t="s">
        <v>599</v>
      </c>
      <c r="O337" s="1383" t="s">
        <v>598</v>
      </c>
      <c r="Q337" s="1383" t="s">
        <v>61</v>
      </c>
    </row>
    <row r="338" spans="1:17" x14ac:dyDescent="0.3">
      <c r="A338" s="1405">
        <v>2011</v>
      </c>
      <c r="B338" s="1406" t="s">
        <v>559</v>
      </c>
      <c r="C338" s="1406" t="s">
        <v>651</v>
      </c>
      <c r="D338" s="1407">
        <v>808.45473803940797</v>
      </c>
      <c r="E338" s="1406" t="s">
        <v>598</v>
      </c>
      <c r="F338" s="1408" t="s">
        <v>599</v>
      </c>
      <c r="O338" s="1383" t="s">
        <v>598</v>
      </c>
      <c r="Q338" s="1383" t="s">
        <v>61</v>
      </c>
    </row>
    <row r="339" spans="1:17" x14ac:dyDescent="0.3">
      <c r="A339" s="1405">
        <v>2011</v>
      </c>
      <c r="B339" s="1406" t="s">
        <v>559</v>
      </c>
      <c r="C339" s="1406" t="s">
        <v>652</v>
      </c>
      <c r="D339" s="1407">
        <v>797.02416241930007</v>
      </c>
      <c r="E339" s="1406" t="s">
        <v>598</v>
      </c>
      <c r="F339" s="1408" t="s">
        <v>599</v>
      </c>
      <c r="O339" s="1383" t="s">
        <v>598</v>
      </c>
      <c r="Q339" s="1383" t="s">
        <v>61</v>
      </c>
    </row>
    <row r="340" spans="1:17" x14ac:dyDescent="0.3">
      <c r="A340" s="1405">
        <v>2011</v>
      </c>
      <c r="B340" s="1406" t="s">
        <v>559</v>
      </c>
      <c r="C340" s="1406" t="s">
        <v>653</v>
      </c>
      <c r="D340" s="1407">
        <v>783.52814282650706</v>
      </c>
      <c r="E340" s="1406" t="s">
        <v>598</v>
      </c>
      <c r="F340" s="1408" t="s">
        <v>599</v>
      </c>
      <c r="O340" s="1383" t="s">
        <v>598</v>
      </c>
      <c r="Q340" s="1383" t="s">
        <v>61</v>
      </c>
    </row>
    <row r="341" spans="1:17" x14ac:dyDescent="0.3">
      <c r="A341" s="1405">
        <v>2011</v>
      </c>
      <c r="B341" s="1406" t="s">
        <v>559</v>
      </c>
      <c r="C341" s="1406" t="s">
        <v>654</v>
      </c>
      <c r="D341" s="1407">
        <v>854.95663263540405</v>
      </c>
      <c r="E341" s="1406" t="s">
        <v>598</v>
      </c>
      <c r="F341" s="1408" t="s">
        <v>599</v>
      </c>
      <c r="O341" s="1383" t="s">
        <v>598</v>
      </c>
      <c r="Q341" s="1383" t="s">
        <v>61</v>
      </c>
    </row>
    <row r="342" spans="1:17" x14ac:dyDescent="0.3">
      <c r="A342" s="1405">
        <v>2011</v>
      </c>
      <c r="B342" s="1406" t="s">
        <v>559</v>
      </c>
      <c r="C342" s="1406" t="s">
        <v>655</v>
      </c>
      <c r="D342" s="1407">
        <v>652.69606617647105</v>
      </c>
      <c r="E342" s="1406" t="s">
        <v>608</v>
      </c>
      <c r="F342" s="1408" t="s">
        <v>607</v>
      </c>
      <c r="O342" s="1383" t="s">
        <v>608</v>
      </c>
      <c r="Q342" s="1383" t="s">
        <v>65</v>
      </c>
    </row>
    <row r="343" spans="1:17" x14ac:dyDescent="0.3">
      <c r="A343" s="1405">
        <v>2011</v>
      </c>
      <c r="B343" s="1406" t="s">
        <v>559</v>
      </c>
      <c r="C343" s="1406" t="s">
        <v>656</v>
      </c>
      <c r="D343" s="1407">
        <v>628.52284722222203</v>
      </c>
      <c r="E343" s="1406" t="s">
        <v>608</v>
      </c>
      <c r="F343" s="1408" t="s">
        <v>607</v>
      </c>
      <c r="O343" s="1383" t="s">
        <v>608</v>
      </c>
      <c r="Q343" s="1383" t="s">
        <v>65</v>
      </c>
    </row>
    <row r="344" spans="1:17" x14ac:dyDescent="0.3">
      <c r="A344" s="1405">
        <v>2011</v>
      </c>
      <c r="B344" s="1406" t="s">
        <v>559</v>
      </c>
      <c r="C344" s="1406" t="s">
        <v>657</v>
      </c>
      <c r="D344" s="1407">
        <v>906.12143192488304</v>
      </c>
      <c r="E344" s="1406" t="s">
        <v>608</v>
      </c>
      <c r="F344" s="1408" t="s">
        <v>607</v>
      </c>
      <c r="O344" s="1383" t="s">
        <v>608</v>
      </c>
      <c r="Q344" s="1383" t="s">
        <v>65</v>
      </c>
    </row>
    <row r="345" spans="1:17" x14ac:dyDescent="0.3">
      <c r="A345" s="1405">
        <v>2011</v>
      </c>
      <c r="B345" s="1406" t="s">
        <v>559</v>
      </c>
      <c r="C345" s="1406" t="s">
        <v>658</v>
      </c>
      <c r="D345" s="1407">
        <v>654.20581264108409</v>
      </c>
      <c r="E345" s="1406" t="s">
        <v>608</v>
      </c>
      <c r="F345" s="1408" t="s">
        <v>607</v>
      </c>
      <c r="O345" s="1383" t="s">
        <v>608</v>
      </c>
      <c r="Q345" s="1383" t="s">
        <v>65</v>
      </c>
    </row>
    <row r="346" spans="1:17" x14ac:dyDescent="0.3">
      <c r="A346" s="1405">
        <v>2011</v>
      </c>
      <c r="B346" s="1406" t="s">
        <v>559</v>
      </c>
      <c r="C346" s="1406" t="s">
        <v>659</v>
      </c>
      <c r="D346" s="1407">
        <v>715.34565499351504</v>
      </c>
      <c r="E346" s="1406" t="s">
        <v>623</v>
      </c>
      <c r="F346" s="1408" t="s">
        <v>622</v>
      </c>
      <c r="O346" s="1383" t="s">
        <v>623</v>
      </c>
      <c r="Q346" s="1383" t="s">
        <v>75</v>
      </c>
    </row>
    <row r="347" spans="1:17" x14ac:dyDescent="0.3">
      <c r="A347" s="1405">
        <v>2011</v>
      </c>
      <c r="B347" s="1406" t="s">
        <v>559</v>
      </c>
      <c r="C347" s="1406" t="s">
        <v>660</v>
      </c>
      <c r="D347" s="1407">
        <v>748.37851432378397</v>
      </c>
      <c r="E347" s="1406" t="s">
        <v>642</v>
      </c>
      <c r="F347" s="1408" t="s">
        <v>641</v>
      </c>
      <c r="O347" s="1383" t="s">
        <v>642</v>
      </c>
      <c r="Q347" s="1383" t="s">
        <v>66</v>
      </c>
    </row>
    <row r="348" spans="1:17" x14ac:dyDescent="0.3">
      <c r="A348" s="1405">
        <v>2011</v>
      </c>
      <c r="B348" s="1406" t="s">
        <v>559</v>
      </c>
      <c r="C348" s="1406" t="s">
        <v>661</v>
      </c>
      <c r="D348" s="1407">
        <v>636.28048387096806</v>
      </c>
      <c r="E348" s="1406" t="s">
        <v>642</v>
      </c>
      <c r="F348" s="1408" t="s">
        <v>641</v>
      </c>
      <c r="O348" s="1383" t="s">
        <v>642</v>
      </c>
      <c r="Q348" s="1383" t="s">
        <v>66</v>
      </c>
    </row>
    <row r="349" spans="1:17" x14ac:dyDescent="0.3">
      <c r="A349" s="1405">
        <v>2011</v>
      </c>
      <c r="B349" s="1406" t="s">
        <v>559</v>
      </c>
      <c r="C349" s="1406" t="s">
        <v>662</v>
      </c>
      <c r="D349" s="1407">
        <v>753.67828900709208</v>
      </c>
      <c r="E349" s="1406" t="s">
        <v>642</v>
      </c>
      <c r="F349" s="1408" t="s">
        <v>641</v>
      </c>
      <c r="O349" s="1383" t="s">
        <v>642</v>
      </c>
      <c r="Q349" s="1383" t="s">
        <v>66</v>
      </c>
    </row>
    <row r="350" spans="1:17" x14ac:dyDescent="0.3">
      <c r="A350" s="1405">
        <v>2011</v>
      </c>
      <c r="B350" s="1406" t="s">
        <v>559</v>
      </c>
      <c r="C350" s="1406" t="s">
        <v>663</v>
      </c>
      <c r="D350" s="1407">
        <v>849.94382887700499</v>
      </c>
      <c r="E350" s="1406" t="s">
        <v>642</v>
      </c>
      <c r="F350" s="1408" t="s">
        <v>641</v>
      </c>
      <c r="O350" s="1383" t="s">
        <v>642</v>
      </c>
      <c r="Q350" s="1383" t="s">
        <v>66</v>
      </c>
    </row>
    <row r="351" spans="1:17" x14ac:dyDescent="0.3">
      <c r="A351" s="1405">
        <v>2011</v>
      </c>
      <c r="B351" s="1406" t="s">
        <v>559</v>
      </c>
      <c r="C351" s="1406" t="s">
        <v>664</v>
      </c>
      <c r="D351" s="1407">
        <v>644.26491712707207</v>
      </c>
      <c r="E351" s="1406" t="s">
        <v>642</v>
      </c>
      <c r="F351" s="1408" t="s">
        <v>641</v>
      </c>
      <c r="O351" s="1383" t="s">
        <v>642</v>
      </c>
      <c r="Q351" s="1383" t="s">
        <v>66</v>
      </c>
    </row>
    <row r="352" spans="1:17" x14ac:dyDescent="0.3">
      <c r="A352" s="1405">
        <v>2011</v>
      </c>
      <c r="B352" s="1406" t="s">
        <v>559</v>
      </c>
      <c r="C352" s="1406" t="s">
        <v>665</v>
      </c>
      <c r="D352" s="1407">
        <v>759.53282488648904</v>
      </c>
      <c r="E352" s="1406" t="s">
        <v>642</v>
      </c>
      <c r="F352" s="1408" t="s">
        <v>641</v>
      </c>
      <c r="O352" s="1383" t="s">
        <v>642</v>
      </c>
      <c r="Q352" s="1383" t="s">
        <v>66</v>
      </c>
    </row>
    <row r="353" spans="1:17" x14ac:dyDescent="0.3">
      <c r="A353" s="1405">
        <v>2011</v>
      </c>
      <c r="B353" s="1406" t="s">
        <v>559</v>
      </c>
      <c r="C353" s="1406" t="s">
        <v>666</v>
      </c>
      <c r="D353" s="1407">
        <v>640.04168275862105</v>
      </c>
      <c r="E353" s="1406" t="s">
        <v>645</v>
      </c>
      <c r="F353" s="1408" t="s">
        <v>644</v>
      </c>
      <c r="O353" s="1383" t="s">
        <v>645</v>
      </c>
      <c r="Q353" s="1383" t="s">
        <v>76</v>
      </c>
    </row>
    <row r="354" spans="1:17" x14ac:dyDescent="0.3">
      <c r="A354" s="1405">
        <v>2011</v>
      </c>
      <c r="B354" s="1406" t="s">
        <v>559</v>
      </c>
      <c r="C354" s="1406" t="s">
        <v>667</v>
      </c>
      <c r="D354" s="1407">
        <v>694.01260416666707</v>
      </c>
      <c r="E354" s="1406" t="s">
        <v>645</v>
      </c>
      <c r="F354" s="1408" t="s">
        <v>644</v>
      </c>
      <c r="O354" s="1383" t="s">
        <v>645</v>
      </c>
      <c r="Q354" s="1383" t="s">
        <v>76</v>
      </c>
    </row>
    <row r="355" spans="1:17" x14ac:dyDescent="0.3">
      <c r="A355" s="1405">
        <v>2011</v>
      </c>
      <c r="B355" s="1406" t="s">
        <v>559</v>
      </c>
      <c r="C355" s="1406" t="s">
        <v>668</v>
      </c>
      <c r="D355" s="1407">
        <v>639.43888439773605</v>
      </c>
      <c r="E355" s="1406" t="s">
        <v>645</v>
      </c>
      <c r="F355" s="1408" t="s">
        <v>644</v>
      </c>
      <c r="O355" s="1383" t="s">
        <v>645</v>
      </c>
      <c r="Q355" s="1383" t="s">
        <v>76</v>
      </c>
    </row>
    <row r="356" spans="1:17" x14ac:dyDescent="0.3">
      <c r="A356" s="1405">
        <v>2011</v>
      </c>
      <c r="B356" s="1406" t="s">
        <v>559</v>
      </c>
      <c r="C356" s="1406" t="s">
        <v>669</v>
      </c>
      <c r="D356" s="1407">
        <v>670.27271111111099</v>
      </c>
      <c r="E356" s="1406" t="s">
        <v>645</v>
      </c>
      <c r="F356" s="1408" t="s">
        <v>644</v>
      </c>
      <c r="O356" s="1383" t="s">
        <v>645</v>
      </c>
      <c r="Q356" s="1383" t="s">
        <v>76</v>
      </c>
    </row>
    <row r="357" spans="1:17" x14ac:dyDescent="0.3">
      <c r="A357" s="1405">
        <v>2011</v>
      </c>
      <c r="B357" s="1406" t="s">
        <v>559</v>
      </c>
      <c r="C357" s="1406" t="s">
        <v>670</v>
      </c>
      <c r="D357" s="1407">
        <v>721.08672346002606</v>
      </c>
      <c r="E357" s="1406" t="s">
        <v>645</v>
      </c>
      <c r="F357" s="1408" t="s">
        <v>644</v>
      </c>
      <c r="O357" s="1383" t="s">
        <v>645</v>
      </c>
      <c r="Q357" s="1383" t="s">
        <v>76</v>
      </c>
    </row>
    <row r="358" spans="1:17" x14ac:dyDescent="0.3">
      <c r="A358" s="1405">
        <v>2011</v>
      </c>
      <c r="B358" s="1406" t="s">
        <v>559</v>
      </c>
      <c r="C358" s="1406" t="s">
        <v>671</v>
      </c>
      <c r="D358" s="1407">
        <v>599.82785837651102</v>
      </c>
      <c r="E358" s="1406" t="s">
        <v>645</v>
      </c>
      <c r="F358" s="1408" t="s">
        <v>644</v>
      </c>
      <c r="O358" s="1383" t="s">
        <v>645</v>
      </c>
      <c r="Q358" s="1383" t="s">
        <v>76</v>
      </c>
    </row>
    <row r="359" spans="1:17" x14ac:dyDescent="0.3">
      <c r="A359" s="1405">
        <v>2011</v>
      </c>
      <c r="B359" s="1406" t="s">
        <v>559</v>
      </c>
      <c r="C359" s="1406" t="s">
        <v>672</v>
      </c>
      <c r="D359" s="1407">
        <v>697.25211087420007</v>
      </c>
      <c r="E359" s="1406" t="s">
        <v>645</v>
      </c>
      <c r="F359" s="1408" t="s">
        <v>644</v>
      </c>
      <c r="O359" s="1383" t="s">
        <v>645</v>
      </c>
      <c r="Q359" s="1383" t="s">
        <v>76</v>
      </c>
    </row>
    <row r="360" spans="1:17" x14ac:dyDescent="0.3">
      <c r="A360" s="1405">
        <v>2011</v>
      </c>
      <c r="B360" s="1406" t="s">
        <v>559</v>
      </c>
      <c r="C360" s="1406" t="s">
        <v>673</v>
      </c>
      <c r="D360" s="1407">
        <v>696.89054234062814</v>
      </c>
      <c r="E360" s="1406" t="s">
        <v>645</v>
      </c>
      <c r="F360" s="1408" t="s">
        <v>644</v>
      </c>
      <c r="O360" s="1383" t="s">
        <v>645</v>
      </c>
      <c r="Q360" s="1383" t="s">
        <v>76</v>
      </c>
    </row>
    <row r="361" spans="1:17" x14ac:dyDescent="0.3">
      <c r="A361" s="1405">
        <v>2011</v>
      </c>
      <c r="B361" s="1406" t="s">
        <v>559</v>
      </c>
      <c r="C361" s="1406" t="s">
        <v>674</v>
      </c>
      <c r="D361" s="1407">
        <v>639.19319905213308</v>
      </c>
      <c r="E361" s="1406" t="s">
        <v>608</v>
      </c>
      <c r="F361" s="1408" t="s">
        <v>607</v>
      </c>
      <c r="O361" s="1383" t="s">
        <v>608</v>
      </c>
      <c r="Q361" s="1383" t="s">
        <v>65</v>
      </c>
    </row>
    <row r="362" spans="1:17" x14ac:dyDescent="0.3">
      <c r="A362" s="1405">
        <v>2011</v>
      </c>
      <c r="B362" s="1406" t="s">
        <v>559</v>
      </c>
      <c r="C362" s="1406" t="s">
        <v>675</v>
      </c>
      <c r="D362" s="1407">
        <v>727.09702091254803</v>
      </c>
      <c r="E362" s="1406" t="s">
        <v>608</v>
      </c>
      <c r="F362" s="1408" t="s">
        <v>607</v>
      </c>
      <c r="O362" s="1383" t="s">
        <v>608</v>
      </c>
      <c r="Q362" s="1383" t="s">
        <v>65</v>
      </c>
    </row>
    <row r="363" spans="1:17" x14ac:dyDescent="0.3">
      <c r="A363" s="1405">
        <v>2011</v>
      </c>
      <c r="B363" s="1406" t="s">
        <v>559</v>
      </c>
      <c r="C363" s="1406" t="s">
        <v>676</v>
      </c>
      <c r="D363" s="1407">
        <v>681.412501503307</v>
      </c>
      <c r="E363" s="1406" t="s">
        <v>608</v>
      </c>
      <c r="F363" s="1408" t="s">
        <v>607</v>
      </c>
      <c r="O363" s="1383" t="s">
        <v>608</v>
      </c>
      <c r="Q363" s="1383" t="s">
        <v>65</v>
      </c>
    </row>
    <row r="364" spans="1:17" x14ac:dyDescent="0.3">
      <c r="A364" s="1405">
        <v>2011</v>
      </c>
      <c r="B364" s="1406" t="s">
        <v>559</v>
      </c>
      <c r="C364" s="1406" t="s">
        <v>677</v>
      </c>
      <c r="D364" s="1407">
        <v>682.81160356347402</v>
      </c>
      <c r="E364" s="1406" t="s">
        <v>608</v>
      </c>
      <c r="F364" s="1408" t="s">
        <v>607</v>
      </c>
      <c r="O364" s="1383" t="s">
        <v>608</v>
      </c>
      <c r="Q364" s="1383" t="s">
        <v>65</v>
      </c>
    </row>
    <row r="365" spans="1:17" x14ac:dyDescent="0.3">
      <c r="A365" s="1405">
        <v>2011</v>
      </c>
      <c r="B365" s="1406" t="s">
        <v>559</v>
      </c>
      <c r="C365" s="1406" t="s">
        <v>678</v>
      </c>
      <c r="D365" s="1407">
        <v>693.86640060241007</v>
      </c>
      <c r="E365" s="1406" t="s">
        <v>608</v>
      </c>
      <c r="F365" s="1408" t="s">
        <v>607</v>
      </c>
      <c r="O365" s="1383" t="s">
        <v>608</v>
      </c>
      <c r="Q365" s="1383" t="s">
        <v>65</v>
      </c>
    </row>
    <row r="366" spans="1:17" x14ac:dyDescent="0.3">
      <c r="A366" s="1405">
        <v>2011</v>
      </c>
      <c r="B366" s="1406" t="s">
        <v>559</v>
      </c>
      <c r="C366" s="1406" t="s">
        <v>679</v>
      </c>
      <c r="D366" s="1407">
        <v>656.23108545034597</v>
      </c>
      <c r="E366" s="1406" t="s">
        <v>608</v>
      </c>
      <c r="F366" s="1408" t="s">
        <v>607</v>
      </c>
      <c r="O366" s="1383" t="s">
        <v>608</v>
      </c>
      <c r="Q366" s="1383" t="s">
        <v>65</v>
      </c>
    </row>
    <row r="367" spans="1:17" x14ac:dyDescent="0.3">
      <c r="A367" s="1405">
        <v>2011</v>
      </c>
      <c r="B367" s="1406" t="s">
        <v>559</v>
      </c>
      <c r="C367" s="1406" t="s">
        <v>680</v>
      </c>
      <c r="D367" s="1407">
        <v>608.74461318051601</v>
      </c>
      <c r="E367" s="1406" t="s">
        <v>608</v>
      </c>
      <c r="F367" s="1408" t="s">
        <v>607</v>
      </c>
      <c r="O367" s="1383" t="s">
        <v>608</v>
      </c>
      <c r="Q367" s="1383" t="s">
        <v>65</v>
      </c>
    </row>
    <row r="368" spans="1:17" x14ac:dyDescent="0.3">
      <c r="A368" s="1405">
        <v>2011</v>
      </c>
      <c r="B368" s="1406" t="s">
        <v>559</v>
      </c>
      <c r="C368" s="1406" t="s">
        <v>681</v>
      </c>
      <c r="D368" s="1407">
        <v>627.35094339622606</v>
      </c>
      <c r="E368" s="1406" t="s">
        <v>608</v>
      </c>
      <c r="F368" s="1408" t="s">
        <v>607</v>
      </c>
      <c r="O368" s="1383" t="s">
        <v>608</v>
      </c>
      <c r="Q368" s="1383" t="s">
        <v>65</v>
      </c>
    </row>
    <row r="369" spans="1:17" x14ac:dyDescent="0.3">
      <c r="A369" s="1405">
        <v>2011</v>
      </c>
      <c r="B369" s="1406" t="s">
        <v>559</v>
      </c>
      <c r="C369" s="1406" t="s">
        <v>682</v>
      </c>
      <c r="D369" s="1407">
        <v>618.16530985915506</v>
      </c>
      <c r="E369" s="1406" t="s">
        <v>642</v>
      </c>
      <c r="F369" s="1408" t="s">
        <v>641</v>
      </c>
      <c r="O369" s="1383" t="s">
        <v>642</v>
      </c>
      <c r="Q369" s="1383" t="s">
        <v>66</v>
      </c>
    </row>
    <row r="370" spans="1:17" x14ac:dyDescent="0.3">
      <c r="A370" s="1405">
        <v>2011</v>
      </c>
      <c r="B370" s="1406" t="s">
        <v>559</v>
      </c>
      <c r="C370" s="1406" t="s">
        <v>683</v>
      </c>
      <c r="D370" s="1407">
        <v>703.68720346973407</v>
      </c>
      <c r="E370" s="1406" t="s">
        <v>642</v>
      </c>
      <c r="F370" s="1408" t="s">
        <v>641</v>
      </c>
      <c r="O370" s="1383" t="s">
        <v>642</v>
      </c>
      <c r="Q370" s="1383" t="s">
        <v>66</v>
      </c>
    </row>
    <row r="371" spans="1:17" x14ac:dyDescent="0.3">
      <c r="A371" s="1405">
        <v>2011</v>
      </c>
      <c r="B371" s="1406" t="s">
        <v>559</v>
      </c>
      <c r="C371" s="1406" t="s">
        <v>684</v>
      </c>
      <c r="D371" s="1407">
        <v>654.02202127659609</v>
      </c>
      <c r="E371" s="1406" t="s">
        <v>642</v>
      </c>
      <c r="F371" s="1408" t="s">
        <v>641</v>
      </c>
      <c r="O371" s="1383" t="s">
        <v>642</v>
      </c>
      <c r="Q371" s="1383" t="s">
        <v>66</v>
      </c>
    </row>
    <row r="372" spans="1:17" x14ac:dyDescent="0.3">
      <c r="A372" s="1405">
        <v>2011</v>
      </c>
      <c r="B372" s="1406" t="s">
        <v>559</v>
      </c>
      <c r="C372" s="1406" t="s">
        <v>685</v>
      </c>
      <c r="D372" s="1407">
        <v>651.64314393939401</v>
      </c>
      <c r="E372" s="1406" t="s">
        <v>642</v>
      </c>
      <c r="F372" s="1408" t="s">
        <v>641</v>
      </c>
      <c r="O372" s="1383" t="s">
        <v>642</v>
      </c>
      <c r="Q372" s="1383" t="s">
        <v>66</v>
      </c>
    </row>
    <row r="373" spans="1:17" x14ac:dyDescent="0.3">
      <c r="A373" s="1405">
        <v>2011</v>
      </c>
      <c r="B373" s="1406" t="s">
        <v>559</v>
      </c>
      <c r="C373" s="1406" t="s">
        <v>686</v>
      </c>
      <c r="D373" s="1407">
        <v>639.95605987055001</v>
      </c>
      <c r="E373" s="1406" t="s">
        <v>642</v>
      </c>
      <c r="F373" s="1408" t="s">
        <v>641</v>
      </c>
      <c r="O373" s="1383" t="s">
        <v>642</v>
      </c>
      <c r="Q373" s="1383" t="s">
        <v>66</v>
      </c>
    </row>
    <row r="374" spans="1:17" x14ac:dyDescent="0.3">
      <c r="A374" s="1405">
        <v>2011</v>
      </c>
      <c r="B374" s="1406" t="s">
        <v>559</v>
      </c>
      <c r="C374" s="1406" t="s">
        <v>687</v>
      </c>
      <c r="D374" s="1407">
        <v>648.66236009732404</v>
      </c>
      <c r="E374" s="1406" t="s">
        <v>642</v>
      </c>
      <c r="F374" s="1408" t="s">
        <v>641</v>
      </c>
      <c r="O374" s="1383" t="s">
        <v>642</v>
      </c>
      <c r="Q374" s="1383" t="s">
        <v>66</v>
      </c>
    </row>
    <row r="375" spans="1:17" x14ac:dyDescent="0.3">
      <c r="A375" s="1405">
        <v>2011</v>
      </c>
      <c r="B375" s="1406" t="s">
        <v>559</v>
      </c>
      <c r="C375" s="1406" t="s">
        <v>688</v>
      </c>
      <c r="D375" s="1407">
        <v>777.00424119731008</v>
      </c>
      <c r="E375" s="1406" t="s">
        <v>620</v>
      </c>
      <c r="F375" s="1408" t="s">
        <v>619</v>
      </c>
      <c r="O375" s="1383" t="s">
        <v>620</v>
      </c>
      <c r="Q375" s="1383" t="s">
        <v>73</v>
      </c>
    </row>
    <row r="376" spans="1:17" x14ac:dyDescent="0.3">
      <c r="A376" s="1405">
        <v>2011</v>
      </c>
      <c r="B376" s="1406" t="s">
        <v>559</v>
      </c>
      <c r="C376" s="1406" t="s">
        <v>689</v>
      </c>
      <c r="D376" s="1407">
        <v>656.40508771929808</v>
      </c>
      <c r="E376" s="1406" t="s">
        <v>620</v>
      </c>
      <c r="F376" s="1408" t="s">
        <v>619</v>
      </c>
      <c r="O376" s="1383" t="s">
        <v>620</v>
      </c>
      <c r="Q376" s="1383" t="s">
        <v>73</v>
      </c>
    </row>
    <row r="377" spans="1:17" x14ac:dyDescent="0.3">
      <c r="A377" s="1405">
        <v>2011</v>
      </c>
      <c r="B377" s="1406" t="s">
        <v>559</v>
      </c>
      <c r="C377" s="1406" t="s">
        <v>690</v>
      </c>
      <c r="D377" s="1407">
        <v>649.85497744360907</v>
      </c>
      <c r="E377" s="1406" t="s">
        <v>620</v>
      </c>
      <c r="F377" s="1408" t="s">
        <v>619</v>
      </c>
      <c r="O377" s="1383" t="s">
        <v>620</v>
      </c>
      <c r="Q377" s="1383" t="s">
        <v>73</v>
      </c>
    </row>
    <row r="378" spans="1:17" x14ac:dyDescent="0.3">
      <c r="A378" s="1405">
        <v>2011</v>
      </c>
      <c r="B378" s="1406" t="s">
        <v>559</v>
      </c>
      <c r="C378" s="1406" t="s">
        <v>691</v>
      </c>
      <c r="D378" s="1407">
        <v>726.79643654822303</v>
      </c>
      <c r="E378" s="1406" t="s">
        <v>620</v>
      </c>
      <c r="F378" s="1408" t="s">
        <v>619</v>
      </c>
      <c r="O378" s="1383" t="s">
        <v>620</v>
      </c>
      <c r="Q378" s="1383" t="s">
        <v>73</v>
      </c>
    </row>
    <row r="379" spans="1:17" x14ac:dyDescent="0.3">
      <c r="A379" s="1405">
        <v>2011</v>
      </c>
      <c r="B379" s="1406" t="s">
        <v>559</v>
      </c>
      <c r="C379" s="1406" t="s">
        <v>692</v>
      </c>
      <c r="D379" s="1407">
        <v>852.58230038265299</v>
      </c>
      <c r="E379" s="1406" t="s">
        <v>620</v>
      </c>
      <c r="F379" s="1408" t="s">
        <v>619</v>
      </c>
      <c r="O379" s="1383" t="s">
        <v>620</v>
      </c>
      <c r="Q379" s="1383" t="s">
        <v>73</v>
      </c>
    </row>
    <row r="380" spans="1:17" x14ac:dyDescent="0.3">
      <c r="A380" s="1405">
        <v>2011</v>
      </c>
      <c r="B380" s="1406" t="s">
        <v>559</v>
      </c>
      <c r="C380" s="1406" t="s">
        <v>693</v>
      </c>
      <c r="D380" s="1407">
        <v>829.89869519614001</v>
      </c>
      <c r="E380" s="1406" t="s">
        <v>620</v>
      </c>
      <c r="F380" s="1408" t="s">
        <v>619</v>
      </c>
      <c r="O380" s="1383" t="s">
        <v>620</v>
      </c>
      <c r="Q380" s="1383" t="s">
        <v>73</v>
      </c>
    </row>
    <row r="381" spans="1:17" x14ac:dyDescent="0.3">
      <c r="A381" s="1405">
        <v>2011</v>
      </c>
      <c r="B381" s="1406" t="s">
        <v>559</v>
      </c>
      <c r="C381" s="1406" t="s">
        <v>694</v>
      </c>
      <c r="D381" s="1407">
        <v>761.01711360966601</v>
      </c>
      <c r="E381" s="1406" t="s">
        <v>620</v>
      </c>
      <c r="F381" s="1408" t="s">
        <v>619</v>
      </c>
      <c r="O381" s="1383" t="s">
        <v>620</v>
      </c>
      <c r="Q381" s="1383" t="s">
        <v>73</v>
      </c>
    </row>
    <row r="382" spans="1:17" x14ac:dyDescent="0.3">
      <c r="A382" s="1405">
        <v>2011</v>
      </c>
      <c r="B382" s="1406" t="s">
        <v>559</v>
      </c>
      <c r="C382" s="1406" t="s">
        <v>695</v>
      </c>
      <c r="D382" s="1407">
        <v>811.05066897727909</v>
      </c>
      <c r="E382" s="1406" t="s">
        <v>620</v>
      </c>
      <c r="F382" s="1408" t="s">
        <v>619</v>
      </c>
      <c r="O382" s="1383" t="s">
        <v>620</v>
      </c>
      <c r="Q382" s="1383" t="s">
        <v>73</v>
      </c>
    </row>
    <row r="383" spans="1:17" x14ac:dyDescent="0.3">
      <c r="A383" s="1405">
        <v>2011</v>
      </c>
      <c r="B383" s="1406" t="s">
        <v>559</v>
      </c>
      <c r="C383" s="1406" t="s">
        <v>696</v>
      </c>
      <c r="D383" s="1407">
        <v>671.24436699857813</v>
      </c>
      <c r="E383" s="1406" t="s">
        <v>620</v>
      </c>
      <c r="F383" s="1408" t="s">
        <v>619</v>
      </c>
      <c r="O383" s="1383" t="s">
        <v>620</v>
      </c>
      <c r="Q383" s="1383" t="s">
        <v>73</v>
      </c>
    </row>
    <row r="384" spans="1:17" x14ac:dyDescent="0.3">
      <c r="A384" s="1405">
        <v>2011</v>
      </c>
      <c r="B384" s="1406" t="s">
        <v>559</v>
      </c>
      <c r="C384" s="1406" t="s">
        <v>697</v>
      </c>
      <c r="D384" s="1407">
        <v>755.81513417521705</v>
      </c>
      <c r="E384" s="1406" t="s">
        <v>620</v>
      </c>
      <c r="F384" s="1408" t="s">
        <v>619</v>
      </c>
      <c r="O384" s="1383" t="s">
        <v>620</v>
      </c>
      <c r="Q384" s="1383" t="s">
        <v>73</v>
      </c>
    </row>
    <row r="385" spans="1:17" x14ac:dyDescent="0.3">
      <c r="A385" s="1405">
        <v>2011</v>
      </c>
      <c r="B385" s="1406" t="s">
        <v>559</v>
      </c>
      <c r="C385" s="1406" t="s">
        <v>698</v>
      </c>
      <c r="D385" s="1407">
        <v>787.29453213262411</v>
      </c>
      <c r="E385" s="1406" t="s">
        <v>620</v>
      </c>
      <c r="F385" s="1408" t="s">
        <v>619</v>
      </c>
      <c r="O385" s="1383" t="s">
        <v>620</v>
      </c>
      <c r="Q385" s="1383" t="s">
        <v>73</v>
      </c>
    </row>
    <row r="386" spans="1:17" x14ac:dyDescent="0.3">
      <c r="A386" s="1405">
        <v>2011</v>
      </c>
      <c r="B386" s="1406" t="s">
        <v>559</v>
      </c>
      <c r="C386" s="1406" t="s">
        <v>699</v>
      </c>
      <c r="D386" s="1407">
        <v>782.73165144596715</v>
      </c>
      <c r="E386" s="1406" t="s">
        <v>620</v>
      </c>
      <c r="F386" s="1408" t="s">
        <v>619</v>
      </c>
      <c r="O386" s="1383" t="s">
        <v>620</v>
      </c>
      <c r="Q386" s="1383" t="s">
        <v>73</v>
      </c>
    </row>
    <row r="387" spans="1:17" x14ac:dyDescent="0.3">
      <c r="A387" s="1405">
        <v>2011</v>
      </c>
      <c r="B387" s="1406" t="s">
        <v>559</v>
      </c>
      <c r="C387" s="1406" t="s">
        <v>700</v>
      </c>
      <c r="D387" s="1407">
        <v>769.30243390867406</v>
      </c>
      <c r="E387" s="1406" t="s">
        <v>620</v>
      </c>
      <c r="F387" s="1408" t="s">
        <v>619</v>
      </c>
      <c r="O387" s="1383" t="s">
        <v>620</v>
      </c>
      <c r="Q387" s="1383" t="s">
        <v>73</v>
      </c>
    </row>
    <row r="388" spans="1:17" x14ac:dyDescent="0.3">
      <c r="A388" s="1405">
        <v>2011</v>
      </c>
      <c r="B388" s="1406" t="s">
        <v>559</v>
      </c>
      <c r="C388" s="1406" t="s">
        <v>701</v>
      </c>
      <c r="D388" s="1407">
        <v>713.154477091633</v>
      </c>
      <c r="E388" s="1406" t="s">
        <v>620</v>
      </c>
      <c r="F388" s="1408" t="s">
        <v>619</v>
      </c>
      <c r="O388" s="1383" t="s">
        <v>620</v>
      </c>
      <c r="Q388" s="1383" t="s">
        <v>73</v>
      </c>
    </row>
    <row r="389" spans="1:17" x14ac:dyDescent="0.3">
      <c r="A389" s="1405">
        <v>2011</v>
      </c>
      <c r="B389" s="1406" t="s">
        <v>559</v>
      </c>
      <c r="C389" s="1406" t="s">
        <v>702</v>
      </c>
      <c r="D389" s="1407">
        <v>780.21194043321304</v>
      </c>
      <c r="E389" s="1406" t="s">
        <v>620</v>
      </c>
      <c r="F389" s="1408" t="s">
        <v>619</v>
      </c>
      <c r="O389" s="1383" t="s">
        <v>620</v>
      </c>
      <c r="Q389" s="1383" t="s">
        <v>73</v>
      </c>
    </row>
    <row r="390" spans="1:17" x14ac:dyDescent="0.3">
      <c r="A390" s="1405">
        <v>2011</v>
      </c>
      <c r="B390" s="1406" t="s">
        <v>559</v>
      </c>
      <c r="C390" s="1406" t="s">
        <v>703</v>
      </c>
      <c r="D390" s="1407">
        <v>731.38096385542201</v>
      </c>
      <c r="E390" s="1406" t="s">
        <v>620</v>
      </c>
      <c r="F390" s="1408" t="s">
        <v>619</v>
      </c>
      <c r="O390" s="1383" t="s">
        <v>620</v>
      </c>
      <c r="Q390" s="1383" t="s">
        <v>73</v>
      </c>
    </row>
    <row r="391" spans="1:17" x14ac:dyDescent="0.3">
      <c r="A391" s="1405">
        <v>2011</v>
      </c>
      <c r="B391" s="1406" t="s">
        <v>559</v>
      </c>
      <c r="C391" s="1406" t="s">
        <v>704</v>
      </c>
      <c r="D391" s="1407">
        <v>687.49916545718395</v>
      </c>
      <c r="E391" s="1406" t="s">
        <v>611</v>
      </c>
      <c r="F391" s="1408" t="s">
        <v>610</v>
      </c>
      <c r="O391" s="1383" t="s">
        <v>611</v>
      </c>
      <c r="Q391" s="1383" t="s">
        <v>74</v>
      </c>
    </row>
    <row r="392" spans="1:17" x14ac:dyDescent="0.3">
      <c r="A392" s="1405">
        <v>2011</v>
      </c>
      <c r="B392" s="1406" t="s">
        <v>559</v>
      </c>
      <c r="C392" s="1406" t="s">
        <v>705</v>
      </c>
      <c r="D392" s="1407">
        <v>712.70346816658696</v>
      </c>
      <c r="E392" s="1406" t="s">
        <v>611</v>
      </c>
      <c r="F392" s="1408" t="s">
        <v>610</v>
      </c>
      <c r="O392" s="1383" t="s">
        <v>611</v>
      </c>
      <c r="Q392" s="1383" t="s">
        <v>74</v>
      </c>
    </row>
    <row r="393" spans="1:17" x14ac:dyDescent="0.3">
      <c r="A393" s="1405">
        <v>2011</v>
      </c>
      <c r="B393" s="1406" t="s">
        <v>559</v>
      </c>
      <c r="C393" s="1406" t="s">
        <v>706</v>
      </c>
      <c r="D393" s="1407">
        <v>679.31160532851698</v>
      </c>
      <c r="E393" s="1406" t="s">
        <v>611</v>
      </c>
      <c r="F393" s="1408" t="s">
        <v>610</v>
      </c>
      <c r="O393" s="1383" t="s">
        <v>611</v>
      </c>
      <c r="Q393" s="1383" t="s">
        <v>74</v>
      </c>
    </row>
    <row r="394" spans="1:17" x14ac:dyDescent="0.3">
      <c r="A394" s="1405">
        <v>2011</v>
      </c>
      <c r="B394" s="1406" t="s">
        <v>559</v>
      </c>
      <c r="C394" s="1406" t="s">
        <v>707</v>
      </c>
      <c r="D394" s="1407">
        <v>741.14468639576012</v>
      </c>
      <c r="E394" s="1406" t="s">
        <v>626</v>
      </c>
      <c r="F394" s="1408" t="s">
        <v>625</v>
      </c>
      <c r="O394" s="1383" t="s">
        <v>626</v>
      </c>
      <c r="Q394" s="1383" t="s">
        <v>59</v>
      </c>
    </row>
    <row r="395" spans="1:17" x14ac:dyDescent="0.3">
      <c r="A395" s="1405">
        <v>2011</v>
      </c>
      <c r="B395" s="1406" t="s">
        <v>559</v>
      </c>
      <c r="C395" s="1406" t="s">
        <v>708</v>
      </c>
      <c r="D395" s="1407">
        <v>702.74529474243207</v>
      </c>
      <c r="E395" s="1406" t="s">
        <v>626</v>
      </c>
      <c r="F395" s="1408" t="s">
        <v>625</v>
      </c>
      <c r="O395" s="1383" t="s">
        <v>626</v>
      </c>
      <c r="Q395" s="1383" t="s">
        <v>59</v>
      </c>
    </row>
    <row r="396" spans="1:17" x14ac:dyDescent="0.3">
      <c r="A396" s="1405">
        <v>2011</v>
      </c>
      <c r="B396" s="1406" t="s">
        <v>559</v>
      </c>
      <c r="C396" s="1406" t="s">
        <v>709</v>
      </c>
      <c r="D396" s="1407">
        <v>756.22299340004304</v>
      </c>
      <c r="E396" s="1406" t="s">
        <v>626</v>
      </c>
      <c r="F396" s="1408" t="s">
        <v>625</v>
      </c>
      <c r="O396" s="1383" t="s">
        <v>626</v>
      </c>
      <c r="Q396" s="1383" t="s">
        <v>59</v>
      </c>
    </row>
    <row r="397" spans="1:17" x14ac:dyDescent="0.3">
      <c r="A397" s="1405">
        <v>2011</v>
      </c>
      <c r="B397" s="1406" t="s">
        <v>559</v>
      </c>
      <c r="C397" s="1406" t="s">
        <v>710</v>
      </c>
      <c r="D397" s="1407">
        <v>698.88895437262408</v>
      </c>
      <c r="E397" s="1406" t="s">
        <v>626</v>
      </c>
      <c r="F397" s="1408" t="s">
        <v>625</v>
      </c>
      <c r="O397" s="1383" t="s">
        <v>626</v>
      </c>
      <c r="Q397" s="1383" t="s">
        <v>59</v>
      </c>
    </row>
    <row r="398" spans="1:17" x14ac:dyDescent="0.3">
      <c r="A398" s="1405">
        <v>2011</v>
      </c>
      <c r="B398" s="1406" t="s">
        <v>559</v>
      </c>
      <c r="C398" s="1406" t="s">
        <v>711</v>
      </c>
      <c r="D398" s="1407">
        <v>810.18349258649107</v>
      </c>
      <c r="E398" s="1406" t="s">
        <v>626</v>
      </c>
      <c r="F398" s="1408" t="s">
        <v>625</v>
      </c>
      <c r="O398" s="1383" t="s">
        <v>626</v>
      </c>
      <c r="Q398" s="1383" t="s">
        <v>59</v>
      </c>
    </row>
    <row r="399" spans="1:17" x14ac:dyDescent="0.3">
      <c r="A399" s="1405">
        <v>2011</v>
      </c>
      <c r="B399" s="1406" t="s">
        <v>559</v>
      </c>
      <c r="C399" s="1406" t="s">
        <v>712</v>
      </c>
      <c r="D399" s="1407">
        <v>732.41283947736804</v>
      </c>
      <c r="E399" s="1406" t="s">
        <v>626</v>
      </c>
      <c r="F399" s="1408" t="s">
        <v>625</v>
      </c>
      <c r="O399" s="1383" t="s">
        <v>626</v>
      </c>
      <c r="Q399" s="1383" t="s">
        <v>59</v>
      </c>
    </row>
    <row r="400" spans="1:17" x14ac:dyDescent="0.3">
      <c r="A400" s="1405">
        <v>2011</v>
      </c>
      <c r="B400" s="1406" t="s">
        <v>559</v>
      </c>
      <c r="C400" s="1406" t="s">
        <v>527</v>
      </c>
      <c r="D400" s="1407">
        <v>853.94127625375108</v>
      </c>
      <c r="E400" s="1406" t="s">
        <v>519</v>
      </c>
      <c r="F400" s="1408" t="s">
        <v>628</v>
      </c>
      <c r="O400" s="1383" t="s">
        <v>519</v>
      </c>
      <c r="Q400" s="1383" t="s">
        <v>58</v>
      </c>
    </row>
    <row r="401" spans="1:17" x14ac:dyDescent="0.3">
      <c r="A401" s="1405">
        <v>2011</v>
      </c>
      <c r="B401" s="1406" t="s">
        <v>559</v>
      </c>
      <c r="C401" s="1406" t="s">
        <v>528</v>
      </c>
      <c r="D401" s="1407">
        <v>822.77510746385303</v>
      </c>
      <c r="E401" s="1406" t="s">
        <v>519</v>
      </c>
      <c r="F401" s="1408" t="s">
        <v>628</v>
      </c>
      <c r="O401" s="1383" t="s">
        <v>519</v>
      </c>
      <c r="Q401" s="1383" t="s">
        <v>58</v>
      </c>
    </row>
    <row r="402" spans="1:17" x14ac:dyDescent="0.3">
      <c r="A402" s="1405">
        <v>2011</v>
      </c>
      <c r="B402" s="1406" t="s">
        <v>559</v>
      </c>
      <c r="C402" s="1406" t="s">
        <v>530</v>
      </c>
      <c r="D402" s="1407">
        <v>701.64921208530802</v>
      </c>
      <c r="E402" s="1406" t="s">
        <v>519</v>
      </c>
      <c r="F402" s="1408" t="s">
        <v>628</v>
      </c>
      <c r="O402" s="1383" t="s">
        <v>519</v>
      </c>
      <c r="Q402" s="1383" t="s">
        <v>58</v>
      </c>
    </row>
    <row r="403" spans="1:17" x14ac:dyDescent="0.3">
      <c r="A403" s="1405">
        <v>2011</v>
      </c>
      <c r="B403" s="1406" t="s">
        <v>559</v>
      </c>
      <c r="C403" s="1406" t="s">
        <v>534</v>
      </c>
      <c r="D403" s="1407">
        <v>695.84456485587611</v>
      </c>
      <c r="E403" s="1406" t="s">
        <v>519</v>
      </c>
      <c r="F403" s="1408" t="s">
        <v>628</v>
      </c>
      <c r="O403" s="1383" t="s">
        <v>519</v>
      </c>
      <c r="Q403" s="1383" t="s">
        <v>58</v>
      </c>
    </row>
    <row r="404" spans="1:17" x14ac:dyDescent="0.3">
      <c r="A404" s="1405">
        <v>2011</v>
      </c>
      <c r="B404" s="1406" t="s">
        <v>559</v>
      </c>
      <c r="C404" s="1406" t="s">
        <v>538</v>
      </c>
      <c r="D404" s="1407">
        <v>694.84816109422502</v>
      </c>
      <c r="E404" s="1406" t="s">
        <v>519</v>
      </c>
      <c r="F404" s="1408" t="s">
        <v>628</v>
      </c>
      <c r="O404" s="1383" t="s">
        <v>519</v>
      </c>
      <c r="Q404" s="1383" t="s">
        <v>58</v>
      </c>
    </row>
    <row r="405" spans="1:17" x14ac:dyDescent="0.3">
      <c r="A405" s="1405">
        <v>2011</v>
      </c>
      <c r="B405" s="1406" t="s">
        <v>559</v>
      </c>
      <c r="C405" s="1406" t="s">
        <v>539</v>
      </c>
      <c r="D405" s="1407">
        <v>771.19463863771409</v>
      </c>
      <c r="E405" s="1406" t="s">
        <v>519</v>
      </c>
      <c r="F405" s="1408" t="s">
        <v>628</v>
      </c>
      <c r="O405" s="1383" t="s">
        <v>519</v>
      </c>
      <c r="Q405" s="1383" t="s">
        <v>58</v>
      </c>
    </row>
    <row r="406" spans="1:17" x14ac:dyDescent="0.3">
      <c r="A406" s="1405">
        <v>2011</v>
      </c>
      <c r="B406" s="1406" t="s">
        <v>559</v>
      </c>
      <c r="C406" s="1406" t="s">
        <v>713</v>
      </c>
      <c r="D406" s="1407">
        <v>798.01102958382114</v>
      </c>
      <c r="E406" s="1406" t="s">
        <v>635</v>
      </c>
      <c r="F406" s="1408" t="s">
        <v>634</v>
      </c>
      <c r="O406" s="1383" t="s">
        <v>635</v>
      </c>
      <c r="Q406" s="1383" t="s">
        <v>78</v>
      </c>
    </row>
    <row r="407" spans="1:17" x14ac:dyDescent="0.3">
      <c r="A407" s="1405">
        <v>2011</v>
      </c>
      <c r="B407" s="1406" t="s">
        <v>559</v>
      </c>
      <c r="C407" s="1406" t="s">
        <v>714</v>
      </c>
      <c r="D407" s="1407">
        <v>804.53537219278303</v>
      </c>
      <c r="E407" s="1406" t="s">
        <v>635</v>
      </c>
      <c r="F407" s="1408" t="s">
        <v>634</v>
      </c>
      <c r="O407" s="1383" t="s">
        <v>635</v>
      </c>
      <c r="Q407" s="1383" t="s">
        <v>78</v>
      </c>
    </row>
    <row r="408" spans="1:17" x14ac:dyDescent="0.3">
      <c r="A408" s="1405">
        <v>2011</v>
      </c>
      <c r="B408" s="1406" t="s">
        <v>559</v>
      </c>
      <c r="C408" s="1406" t="s">
        <v>715</v>
      </c>
      <c r="D408" s="1407">
        <v>923.34793253536509</v>
      </c>
      <c r="E408" s="1406" t="s">
        <v>635</v>
      </c>
      <c r="F408" s="1408" t="s">
        <v>634</v>
      </c>
      <c r="O408" s="1383" t="s">
        <v>635</v>
      </c>
      <c r="Q408" s="1383" t="s">
        <v>78</v>
      </c>
    </row>
    <row r="409" spans="1:17" x14ac:dyDescent="0.3">
      <c r="A409" s="1405">
        <v>2011</v>
      </c>
      <c r="B409" s="1406" t="s">
        <v>559</v>
      </c>
      <c r="C409" s="1406" t="s">
        <v>716</v>
      </c>
      <c r="D409" s="1407">
        <v>838.65525887143701</v>
      </c>
      <c r="E409" s="1406" t="s">
        <v>635</v>
      </c>
      <c r="F409" s="1408" t="s">
        <v>634</v>
      </c>
      <c r="O409" s="1383" t="s">
        <v>635</v>
      </c>
      <c r="Q409" s="1383" t="s">
        <v>78</v>
      </c>
    </row>
    <row r="410" spans="1:17" x14ac:dyDescent="0.3">
      <c r="A410" s="1405">
        <v>2011</v>
      </c>
      <c r="B410" s="1406" t="s">
        <v>559</v>
      </c>
      <c r="C410" s="1406" t="s">
        <v>717</v>
      </c>
      <c r="D410" s="1407">
        <v>649.17885517241405</v>
      </c>
      <c r="E410" s="1406" t="s">
        <v>635</v>
      </c>
      <c r="F410" s="1408" t="s">
        <v>634</v>
      </c>
      <c r="O410" s="1383" t="s">
        <v>635</v>
      </c>
      <c r="Q410" s="1383" t="s">
        <v>78</v>
      </c>
    </row>
    <row r="411" spans="1:17" x14ac:dyDescent="0.3">
      <c r="A411" s="1405">
        <v>2011</v>
      </c>
      <c r="B411" s="1406" t="s">
        <v>559</v>
      </c>
      <c r="C411" s="1406" t="s">
        <v>718</v>
      </c>
      <c r="D411" s="1407">
        <v>638.45316425120814</v>
      </c>
      <c r="E411" s="1406" t="s">
        <v>635</v>
      </c>
      <c r="F411" s="1408" t="s">
        <v>634</v>
      </c>
      <c r="O411" s="1383" t="s">
        <v>635</v>
      </c>
      <c r="Q411" s="1383" t="s">
        <v>78</v>
      </c>
    </row>
    <row r="412" spans="1:17" x14ac:dyDescent="0.3">
      <c r="A412" s="1405">
        <v>2011</v>
      </c>
      <c r="B412" s="1406" t="s">
        <v>559</v>
      </c>
      <c r="C412" s="1406" t="s">
        <v>719</v>
      </c>
      <c r="D412" s="1407">
        <v>758.71586636466611</v>
      </c>
      <c r="E412" s="1406" t="s">
        <v>635</v>
      </c>
      <c r="F412" s="1408" t="s">
        <v>634</v>
      </c>
      <c r="O412" s="1383" t="s">
        <v>635</v>
      </c>
      <c r="Q412" s="1383" t="s">
        <v>78</v>
      </c>
    </row>
    <row r="413" spans="1:17" x14ac:dyDescent="0.3">
      <c r="A413" s="1405">
        <v>2011</v>
      </c>
      <c r="B413" s="1406" t="s">
        <v>559</v>
      </c>
      <c r="C413" s="1406" t="s">
        <v>720</v>
      </c>
      <c r="D413" s="1407">
        <v>802.40111189303309</v>
      </c>
      <c r="E413" s="1406" t="s">
        <v>635</v>
      </c>
      <c r="F413" s="1408" t="s">
        <v>634</v>
      </c>
      <c r="O413" s="1383" t="s">
        <v>635</v>
      </c>
      <c r="Q413" s="1383" t="s">
        <v>78</v>
      </c>
    </row>
    <row r="414" spans="1:17" x14ac:dyDescent="0.3">
      <c r="A414" s="1405">
        <v>2011</v>
      </c>
      <c r="B414" s="1406" t="s">
        <v>559</v>
      </c>
      <c r="C414" s="1406" t="s">
        <v>721</v>
      </c>
      <c r="D414" s="1407">
        <v>689.39958415841602</v>
      </c>
      <c r="E414" s="1406" t="s">
        <v>635</v>
      </c>
      <c r="F414" s="1408" t="s">
        <v>634</v>
      </c>
      <c r="O414" s="1383" t="s">
        <v>635</v>
      </c>
      <c r="Q414" s="1383" t="s">
        <v>78</v>
      </c>
    </row>
    <row r="415" spans="1:17" x14ac:dyDescent="0.3">
      <c r="A415" s="1405">
        <v>2011</v>
      </c>
      <c r="B415" s="1406" t="s">
        <v>559</v>
      </c>
      <c r="C415" s="1406" t="s">
        <v>722</v>
      </c>
      <c r="D415" s="1407">
        <v>740.03403500977402</v>
      </c>
      <c r="E415" s="1406" t="s">
        <v>635</v>
      </c>
      <c r="F415" s="1408" t="s">
        <v>634</v>
      </c>
      <c r="O415" s="1383" t="s">
        <v>635</v>
      </c>
      <c r="Q415" s="1383" t="s">
        <v>78</v>
      </c>
    </row>
    <row r="416" spans="1:17" x14ac:dyDescent="0.3">
      <c r="A416" s="1405">
        <v>2011</v>
      </c>
      <c r="B416" s="1406" t="s">
        <v>559</v>
      </c>
      <c r="C416" s="1406" t="s">
        <v>723</v>
      </c>
      <c r="D416" s="1407">
        <v>799.967993321932</v>
      </c>
      <c r="E416" s="1406" t="s">
        <v>598</v>
      </c>
      <c r="F416" s="1408" t="s">
        <v>599</v>
      </c>
      <c r="O416" s="1383" t="s">
        <v>598</v>
      </c>
      <c r="Q416" s="1383" t="s">
        <v>61</v>
      </c>
    </row>
    <row r="417" spans="1:17" x14ac:dyDescent="0.3">
      <c r="A417" s="1405">
        <v>2011</v>
      </c>
      <c r="B417" s="1406" t="s">
        <v>559</v>
      </c>
      <c r="C417" s="1406" t="s">
        <v>724</v>
      </c>
      <c r="D417" s="1407">
        <v>787.694724294813</v>
      </c>
      <c r="E417" s="1406" t="s">
        <v>598</v>
      </c>
      <c r="F417" s="1408" t="s">
        <v>599</v>
      </c>
      <c r="O417" s="1383" t="s">
        <v>598</v>
      </c>
      <c r="Q417" s="1383" t="s">
        <v>61</v>
      </c>
    </row>
    <row r="418" spans="1:17" x14ac:dyDescent="0.3">
      <c r="A418" s="1405">
        <v>2011</v>
      </c>
      <c r="B418" s="1406" t="s">
        <v>559</v>
      </c>
      <c r="C418" s="1406" t="s">
        <v>725</v>
      </c>
      <c r="D418" s="1407">
        <v>773.03552613118211</v>
      </c>
      <c r="E418" s="1406" t="s">
        <v>598</v>
      </c>
      <c r="F418" s="1408" t="s">
        <v>599</v>
      </c>
      <c r="O418" s="1383" t="s">
        <v>598</v>
      </c>
      <c r="Q418" s="1383" t="s">
        <v>61</v>
      </c>
    </row>
    <row r="419" spans="1:17" x14ac:dyDescent="0.3">
      <c r="A419" s="1405">
        <v>2011</v>
      </c>
      <c r="B419" s="1406" t="s">
        <v>559</v>
      </c>
      <c r="C419" s="1406" t="s">
        <v>726</v>
      </c>
      <c r="D419" s="1407">
        <v>916.83190213203204</v>
      </c>
      <c r="E419" s="1406" t="s">
        <v>598</v>
      </c>
      <c r="F419" s="1408" t="s">
        <v>599</v>
      </c>
      <c r="O419" s="1383" t="s">
        <v>598</v>
      </c>
      <c r="Q419" s="1383" t="s">
        <v>61</v>
      </c>
    </row>
    <row r="420" spans="1:17" x14ac:dyDescent="0.3">
      <c r="A420" s="1405">
        <v>2011</v>
      </c>
      <c r="B420" s="1406" t="s">
        <v>559</v>
      </c>
      <c r="C420" s="1406" t="s">
        <v>727</v>
      </c>
      <c r="D420" s="1407">
        <v>854.874854388431</v>
      </c>
      <c r="E420" s="1406" t="s">
        <v>598</v>
      </c>
      <c r="F420" s="1408" t="s">
        <v>599</v>
      </c>
      <c r="O420" s="1383" t="s">
        <v>598</v>
      </c>
      <c r="Q420" s="1383" t="s">
        <v>61</v>
      </c>
    </row>
    <row r="421" spans="1:17" x14ac:dyDescent="0.3">
      <c r="A421" s="1405">
        <v>2011</v>
      </c>
      <c r="B421" s="1406" t="s">
        <v>559</v>
      </c>
      <c r="C421" s="1406" t="s">
        <v>728</v>
      </c>
      <c r="D421" s="1407">
        <v>848.96426935035208</v>
      </c>
      <c r="E421" s="1406" t="s">
        <v>598</v>
      </c>
      <c r="F421" s="1408" t="s">
        <v>599</v>
      </c>
      <c r="O421" s="1383" t="s">
        <v>598</v>
      </c>
      <c r="Q421" s="1383" t="s">
        <v>61</v>
      </c>
    </row>
    <row r="422" spans="1:17" x14ac:dyDescent="0.3">
      <c r="A422" s="1405">
        <v>2011</v>
      </c>
      <c r="B422" s="1406" t="s">
        <v>559</v>
      </c>
      <c r="C422" s="1406" t="s">
        <v>729</v>
      </c>
      <c r="D422" s="1407">
        <v>744.09155281134997</v>
      </c>
      <c r="E422" s="1406" t="s">
        <v>598</v>
      </c>
      <c r="F422" s="1408" t="s">
        <v>599</v>
      </c>
      <c r="O422" s="1383" t="s">
        <v>598</v>
      </c>
      <c r="Q422" s="1383" t="s">
        <v>61</v>
      </c>
    </row>
    <row r="423" spans="1:17" x14ac:dyDescent="0.3">
      <c r="A423" s="1405">
        <v>2011</v>
      </c>
      <c r="B423" s="1406" t="s">
        <v>559</v>
      </c>
      <c r="C423" s="1406" t="s">
        <v>730</v>
      </c>
      <c r="D423" s="1407">
        <v>673.2963698049191</v>
      </c>
      <c r="E423" s="1406" t="s">
        <v>598</v>
      </c>
      <c r="F423" s="1408" t="s">
        <v>599</v>
      </c>
      <c r="O423" s="1383" t="s">
        <v>598</v>
      </c>
      <c r="Q423" s="1383" t="s">
        <v>61</v>
      </c>
    </row>
    <row r="424" spans="1:17" x14ac:dyDescent="0.3">
      <c r="A424" s="1405">
        <v>2011</v>
      </c>
      <c r="B424" s="1406" t="s">
        <v>559</v>
      </c>
      <c r="C424" s="1406" t="s">
        <v>731</v>
      </c>
      <c r="D424" s="1407">
        <v>808.82002217704712</v>
      </c>
      <c r="E424" s="1406" t="s">
        <v>598</v>
      </c>
      <c r="F424" s="1408" t="s">
        <v>599</v>
      </c>
      <c r="O424" s="1383" t="s">
        <v>598</v>
      </c>
      <c r="Q424" s="1383" t="s">
        <v>61</v>
      </c>
    </row>
    <row r="425" spans="1:17" x14ac:dyDescent="0.3">
      <c r="A425" s="1405">
        <v>2011</v>
      </c>
      <c r="B425" s="1406" t="s">
        <v>559</v>
      </c>
      <c r="C425" s="1406" t="s">
        <v>732</v>
      </c>
      <c r="D425" s="1407">
        <v>764.72828336755606</v>
      </c>
      <c r="E425" s="1406" t="s">
        <v>598</v>
      </c>
      <c r="F425" s="1408" t="s">
        <v>599</v>
      </c>
      <c r="O425" s="1383" t="s">
        <v>598</v>
      </c>
      <c r="Q425" s="1383" t="s">
        <v>61</v>
      </c>
    </row>
    <row r="426" spans="1:17" x14ac:dyDescent="0.3">
      <c r="A426" s="1405">
        <v>2011</v>
      </c>
      <c r="B426" s="1406" t="s">
        <v>559</v>
      </c>
      <c r="C426" s="1406" t="s">
        <v>733</v>
      </c>
      <c r="D426" s="1407">
        <v>758.71299599198403</v>
      </c>
      <c r="E426" s="1406" t="s">
        <v>598</v>
      </c>
      <c r="F426" s="1408" t="s">
        <v>599</v>
      </c>
      <c r="O426" s="1383" t="s">
        <v>598</v>
      </c>
      <c r="Q426" s="1383" t="s">
        <v>61</v>
      </c>
    </row>
    <row r="427" spans="1:17" x14ac:dyDescent="0.3">
      <c r="A427" s="1405">
        <v>2011</v>
      </c>
      <c r="B427" s="1406" t="s">
        <v>559</v>
      </c>
      <c r="C427" s="1406" t="s">
        <v>734</v>
      </c>
      <c r="D427" s="1407">
        <v>733.20854100445013</v>
      </c>
      <c r="E427" s="1406" t="s">
        <v>598</v>
      </c>
      <c r="F427" s="1408" t="s">
        <v>599</v>
      </c>
      <c r="O427" s="1383" t="s">
        <v>598</v>
      </c>
      <c r="Q427" s="1383" t="s">
        <v>61</v>
      </c>
    </row>
    <row r="428" spans="1:17" x14ac:dyDescent="0.3">
      <c r="A428" s="1405">
        <v>2011</v>
      </c>
      <c r="B428" s="1406" t="s">
        <v>559</v>
      </c>
      <c r="C428" s="1406" t="s">
        <v>735</v>
      </c>
      <c r="D428" s="1407">
        <v>793.17930547466506</v>
      </c>
      <c r="E428" s="1406" t="s">
        <v>614</v>
      </c>
      <c r="F428" s="1408" t="s">
        <v>613</v>
      </c>
      <c r="O428" s="1383" t="s">
        <v>614</v>
      </c>
      <c r="Q428" s="1383" t="s">
        <v>60</v>
      </c>
    </row>
    <row r="429" spans="1:17" x14ac:dyDescent="0.3">
      <c r="A429" s="1405">
        <v>2011</v>
      </c>
      <c r="B429" s="1406" t="s">
        <v>559</v>
      </c>
      <c r="C429" s="1406" t="s">
        <v>736</v>
      </c>
      <c r="D429" s="1407">
        <v>877.68858204022513</v>
      </c>
      <c r="E429" s="1406" t="s">
        <v>614</v>
      </c>
      <c r="F429" s="1408" t="s">
        <v>613</v>
      </c>
      <c r="O429" s="1383" t="s">
        <v>614</v>
      </c>
      <c r="Q429" s="1383" t="s">
        <v>60</v>
      </c>
    </row>
    <row r="430" spans="1:17" x14ac:dyDescent="0.3">
      <c r="A430" s="1405">
        <v>2011</v>
      </c>
      <c r="B430" s="1406" t="s">
        <v>559</v>
      </c>
      <c r="C430" s="1406" t="s">
        <v>737</v>
      </c>
      <c r="D430" s="1407">
        <v>742.31192991115506</v>
      </c>
      <c r="E430" s="1406" t="s">
        <v>614</v>
      </c>
      <c r="F430" s="1408" t="s">
        <v>613</v>
      </c>
      <c r="O430" s="1383" t="s">
        <v>614</v>
      </c>
      <c r="Q430" s="1383" t="s">
        <v>60</v>
      </c>
    </row>
    <row r="431" spans="1:17" x14ac:dyDescent="0.3">
      <c r="A431" s="1405">
        <v>2011</v>
      </c>
      <c r="B431" s="1406" t="s">
        <v>559</v>
      </c>
      <c r="C431" s="1406" t="s">
        <v>738</v>
      </c>
      <c r="D431" s="1407">
        <v>891.09675499388504</v>
      </c>
      <c r="E431" s="1406" t="s">
        <v>614</v>
      </c>
      <c r="F431" s="1408" t="s">
        <v>613</v>
      </c>
      <c r="O431" s="1383" t="s">
        <v>614</v>
      </c>
      <c r="Q431" s="1383" t="s">
        <v>60</v>
      </c>
    </row>
    <row r="432" spans="1:17" x14ac:dyDescent="0.3">
      <c r="A432" s="1405">
        <v>2011</v>
      </c>
      <c r="B432" s="1406" t="s">
        <v>559</v>
      </c>
      <c r="C432" s="1406" t="s">
        <v>739</v>
      </c>
      <c r="D432" s="1407">
        <v>699.23288504464301</v>
      </c>
      <c r="E432" s="1406" t="s">
        <v>614</v>
      </c>
      <c r="F432" s="1408" t="s">
        <v>613</v>
      </c>
      <c r="O432" s="1383" t="s">
        <v>614</v>
      </c>
      <c r="Q432" s="1383" t="s">
        <v>60</v>
      </c>
    </row>
    <row r="433" spans="1:17" x14ac:dyDescent="0.3">
      <c r="A433" s="1405">
        <v>2011</v>
      </c>
      <c r="B433" s="1406" t="s">
        <v>559</v>
      </c>
      <c r="C433" s="1406" t="s">
        <v>740</v>
      </c>
      <c r="D433" s="1407">
        <v>667.02790912084311</v>
      </c>
      <c r="E433" s="1406" t="s">
        <v>614</v>
      </c>
      <c r="F433" s="1408" t="s">
        <v>613</v>
      </c>
      <c r="O433" s="1383" t="s">
        <v>614</v>
      </c>
      <c r="Q433" s="1383" t="s">
        <v>60</v>
      </c>
    </row>
    <row r="434" spans="1:17" x14ac:dyDescent="0.3">
      <c r="A434" s="1405">
        <v>2011</v>
      </c>
      <c r="B434" s="1406" t="s">
        <v>559</v>
      </c>
      <c r="C434" s="1406" t="s">
        <v>741</v>
      </c>
      <c r="D434" s="1407">
        <v>685.65274445893101</v>
      </c>
      <c r="E434" s="1406" t="s">
        <v>614</v>
      </c>
      <c r="F434" s="1408" t="s">
        <v>613</v>
      </c>
      <c r="O434" s="1383" t="s">
        <v>614</v>
      </c>
      <c r="Q434" s="1383" t="s">
        <v>60</v>
      </c>
    </row>
    <row r="435" spans="1:17" x14ac:dyDescent="0.3">
      <c r="A435" s="1405">
        <v>2011</v>
      </c>
      <c r="B435" s="1406" t="s">
        <v>559</v>
      </c>
      <c r="C435" s="1406" t="s">
        <v>742</v>
      </c>
      <c r="D435" s="1407">
        <v>688.44408681842208</v>
      </c>
      <c r="E435" s="1406" t="s">
        <v>614</v>
      </c>
      <c r="F435" s="1408" t="s">
        <v>613</v>
      </c>
      <c r="O435" s="1383" t="s">
        <v>614</v>
      </c>
      <c r="Q435" s="1383" t="s">
        <v>60</v>
      </c>
    </row>
    <row r="436" spans="1:17" x14ac:dyDescent="0.3">
      <c r="A436" s="1405">
        <v>2011</v>
      </c>
      <c r="B436" s="1406" t="s">
        <v>559</v>
      </c>
      <c r="C436" s="1406" t="s">
        <v>743</v>
      </c>
      <c r="D436" s="1407">
        <v>755.40674999999999</v>
      </c>
      <c r="E436" s="1406" t="s">
        <v>626</v>
      </c>
      <c r="F436" s="1408" t="s">
        <v>625</v>
      </c>
      <c r="O436" s="1383" t="s">
        <v>626</v>
      </c>
      <c r="Q436" s="1383" t="s">
        <v>59</v>
      </c>
    </row>
    <row r="437" spans="1:17" x14ac:dyDescent="0.3">
      <c r="A437" s="1405">
        <v>2011</v>
      </c>
      <c r="B437" s="1406" t="s">
        <v>559</v>
      </c>
      <c r="C437" s="1406" t="s">
        <v>744</v>
      </c>
      <c r="D437" s="1407">
        <v>819.0694547856001</v>
      </c>
      <c r="E437" s="1406" t="s">
        <v>626</v>
      </c>
      <c r="F437" s="1408" t="s">
        <v>625</v>
      </c>
      <c r="O437" s="1383" t="s">
        <v>626</v>
      </c>
      <c r="Q437" s="1383" t="s">
        <v>59</v>
      </c>
    </row>
    <row r="438" spans="1:17" x14ac:dyDescent="0.3">
      <c r="A438" s="1405">
        <v>2011</v>
      </c>
      <c r="B438" s="1406" t="s">
        <v>559</v>
      </c>
      <c r="C438" s="1406" t="s">
        <v>745</v>
      </c>
      <c r="D438" s="1407">
        <v>933.12032852218908</v>
      </c>
      <c r="E438" s="1406" t="s">
        <v>626</v>
      </c>
      <c r="F438" s="1408" t="s">
        <v>625</v>
      </c>
      <c r="O438" s="1383" t="s">
        <v>626</v>
      </c>
      <c r="Q438" s="1383" t="s">
        <v>59</v>
      </c>
    </row>
    <row r="439" spans="1:17" x14ac:dyDescent="0.3">
      <c r="A439" s="1405">
        <v>2011</v>
      </c>
      <c r="B439" s="1406" t="s">
        <v>559</v>
      </c>
      <c r="C439" s="1406" t="s">
        <v>746</v>
      </c>
      <c r="D439" s="1407">
        <v>753.08975197294296</v>
      </c>
      <c r="E439" s="1406" t="s">
        <v>626</v>
      </c>
      <c r="F439" s="1408" t="s">
        <v>625</v>
      </c>
      <c r="O439" s="1383" t="s">
        <v>626</v>
      </c>
      <c r="Q439" s="1383" t="s">
        <v>59</v>
      </c>
    </row>
    <row r="440" spans="1:17" x14ac:dyDescent="0.3">
      <c r="A440" s="1405">
        <v>2011</v>
      </c>
      <c r="B440" s="1406" t="s">
        <v>559</v>
      </c>
      <c r="C440" s="1406" t="s">
        <v>747</v>
      </c>
      <c r="D440" s="1407">
        <v>784.278596149686</v>
      </c>
      <c r="E440" s="1406" t="s">
        <v>626</v>
      </c>
      <c r="F440" s="1408" t="s">
        <v>625</v>
      </c>
      <c r="O440" s="1383" t="s">
        <v>626</v>
      </c>
      <c r="Q440" s="1383" t="s">
        <v>59</v>
      </c>
    </row>
    <row r="441" spans="1:17" x14ac:dyDescent="0.3">
      <c r="A441" s="1405">
        <v>2011</v>
      </c>
      <c r="B441" s="1406" t="s">
        <v>559</v>
      </c>
      <c r="C441" s="1406" t="s">
        <v>748</v>
      </c>
      <c r="D441" s="1407">
        <v>669.49459681561405</v>
      </c>
      <c r="E441" s="1406" t="s">
        <v>614</v>
      </c>
      <c r="F441" s="1408" t="s">
        <v>613</v>
      </c>
      <c r="O441" s="1383" t="s">
        <v>614</v>
      </c>
      <c r="Q441" s="1383" t="s">
        <v>60</v>
      </c>
    </row>
    <row r="442" spans="1:17" x14ac:dyDescent="0.3">
      <c r="A442" s="1405">
        <v>2011</v>
      </c>
      <c r="B442" s="1406" t="s">
        <v>559</v>
      </c>
      <c r="C442" s="1406" t="s">
        <v>749</v>
      </c>
      <c r="D442" s="1407">
        <v>608.02738791423008</v>
      </c>
      <c r="E442" s="1406" t="s">
        <v>614</v>
      </c>
      <c r="F442" s="1408" t="s">
        <v>613</v>
      </c>
      <c r="O442" s="1383" t="s">
        <v>614</v>
      </c>
      <c r="Q442" s="1383" t="s">
        <v>60</v>
      </c>
    </row>
    <row r="443" spans="1:17" x14ac:dyDescent="0.3">
      <c r="A443" s="1405">
        <v>2011</v>
      </c>
      <c r="B443" s="1406" t="s">
        <v>559</v>
      </c>
      <c r="C443" s="1406" t="s">
        <v>750</v>
      </c>
      <c r="D443" s="1407">
        <v>731.44871539792405</v>
      </c>
      <c r="E443" s="1406" t="s">
        <v>614</v>
      </c>
      <c r="F443" s="1408" t="s">
        <v>613</v>
      </c>
      <c r="O443" s="1383" t="s">
        <v>614</v>
      </c>
      <c r="Q443" s="1383" t="s">
        <v>60</v>
      </c>
    </row>
    <row r="444" spans="1:17" x14ac:dyDescent="0.3">
      <c r="A444" s="1405">
        <v>2011</v>
      </c>
      <c r="B444" s="1406" t="s">
        <v>559</v>
      </c>
      <c r="C444" s="1406" t="s">
        <v>751</v>
      </c>
      <c r="D444" s="1407">
        <v>655.32318430656903</v>
      </c>
      <c r="E444" s="1406" t="s">
        <v>614</v>
      </c>
      <c r="F444" s="1408" t="s">
        <v>613</v>
      </c>
      <c r="O444" s="1383" t="s">
        <v>614</v>
      </c>
      <c r="Q444" s="1383" t="s">
        <v>60</v>
      </c>
    </row>
    <row r="445" spans="1:17" x14ac:dyDescent="0.3">
      <c r="A445" s="1405">
        <v>2011</v>
      </c>
      <c r="B445" s="1406" t="s">
        <v>559</v>
      </c>
      <c r="C445" s="1406" t="s">
        <v>752</v>
      </c>
      <c r="D445" s="1407">
        <v>655.22337845459697</v>
      </c>
      <c r="E445" s="1406" t="s">
        <v>614</v>
      </c>
      <c r="F445" s="1408" t="s">
        <v>613</v>
      </c>
      <c r="O445" s="1383" t="s">
        <v>614</v>
      </c>
      <c r="Q445" s="1383" t="s">
        <v>60</v>
      </c>
    </row>
    <row r="446" spans="1:17" x14ac:dyDescent="0.3">
      <c r="A446" s="1405">
        <v>2011</v>
      </c>
      <c r="B446" s="1406" t="s">
        <v>559</v>
      </c>
      <c r="C446" s="1406" t="s">
        <v>753</v>
      </c>
      <c r="D446" s="1407">
        <v>634.166756198347</v>
      </c>
      <c r="E446" s="1406" t="s">
        <v>614</v>
      </c>
      <c r="F446" s="1408" t="s">
        <v>613</v>
      </c>
      <c r="O446" s="1383" t="s">
        <v>614</v>
      </c>
      <c r="Q446" s="1383" t="s">
        <v>60</v>
      </c>
    </row>
    <row r="447" spans="1:17" x14ac:dyDescent="0.3">
      <c r="A447" s="1405">
        <v>2011</v>
      </c>
      <c r="B447" s="1406" t="s">
        <v>559</v>
      </c>
      <c r="C447" s="1406" t="s">
        <v>754</v>
      </c>
      <c r="D447" s="1407">
        <v>687.51631468531502</v>
      </c>
      <c r="E447" s="1406" t="s">
        <v>614</v>
      </c>
      <c r="F447" s="1408" t="s">
        <v>613</v>
      </c>
      <c r="O447" s="1383" t="s">
        <v>614</v>
      </c>
      <c r="Q447" s="1383" t="s">
        <v>60</v>
      </c>
    </row>
    <row r="448" spans="1:17" x14ac:dyDescent="0.3">
      <c r="A448" s="1405">
        <v>2011</v>
      </c>
      <c r="B448" s="1406" t="s">
        <v>559</v>
      </c>
      <c r="C448" s="1406" t="s">
        <v>755</v>
      </c>
      <c r="D448" s="1407">
        <v>624.34246907924899</v>
      </c>
      <c r="E448" s="1406" t="s">
        <v>614</v>
      </c>
      <c r="F448" s="1408" t="s">
        <v>613</v>
      </c>
      <c r="O448" s="1383" t="s">
        <v>614</v>
      </c>
      <c r="Q448" s="1383" t="s">
        <v>60</v>
      </c>
    </row>
    <row r="449" spans="1:17" x14ac:dyDescent="0.3">
      <c r="A449" s="1405">
        <v>2011</v>
      </c>
      <c r="B449" s="1406" t="s">
        <v>559</v>
      </c>
      <c r="C449" s="1406" t="s">
        <v>756</v>
      </c>
      <c r="D449" s="1407">
        <v>694.51979577464806</v>
      </c>
      <c r="E449" s="1406" t="s">
        <v>614</v>
      </c>
      <c r="F449" s="1408" t="s">
        <v>613</v>
      </c>
      <c r="O449" s="1383" t="s">
        <v>614</v>
      </c>
      <c r="Q449" s="1383" t="s">
        <v>60</v>
      </c>
    </row>
    <row r="450" spans="1:17" x14ac:dyDescent="0.3">
      <c r="A450" s="1405">
        <v>2011</v>
      </c>
      <c r="B450" s="1406" t="s">
        <v>559</v>
      </c>
      <c r="C450" s="1406" t="s">
        <v>757</v>
      </c>
      <c r="D450" s="1407">
        <v>643.40961845607808</v>
      </c>
      <c r="E450" s="1406" t="s">
        <v>626</v>
      </c>
      <c r="F450" s="1408" t="s">
        <v>625</v>
      </c>
      <c r="O450" s="1383" t="s">
        <v>626</v>
      </c>
      <c r="Q450" s="1383" t="s">
        <v>59</v>
      </c>
    </row>
    <row r="451" spans="1:17" x14ac:dyDescent="0.3">
      <c r="A451" s="1405">
        <v>2011</v>
      </c>
      <c r="B451" s="1406" t="s">
        <v>559</v>
      </c>
      <c r="C451" s="1406" t="s">
        <v>758</v>
      </c>
      <c r="D451" s="1407">
        <v>687.74146870379502</v>
      </c>
      <c r="E451" s="1406" t="s">
        <v>626</v>
      </c>
      <c r="F451" s="1408" t="s">
        <v>625</v>
      </c>
      <c r="O451" s="1383" t="s">
        <v>626</v>
      </c>
      <c r="Q451" s="1383" t="s">
        <v>59</v>
      </c>
    </row>
    <row r="452" spans="1:17" x14ac:dyDescent="0.3">
      <c r="A452" s="1405">
        <v>2011</v>
      </c>
      <c r="B452" s="1406" t="s">
        <v>559</v>
      </c>
      <c r="C452" s="1406" t="s">
        <v>759</v>
      </c>
      <c r="D452" s="1407">
        <v>701.78029154519004</v>
      </c>
      <c r="E452" s="1406" t="s">
        <v>626</v>
      </c>
      <c r="F452" s="1408" t="s">
        <v>625</v>
      </c>
      <c r="O452" s="1383" t="s">
        <v>626</v>
      </c>
      <c r="Q452" s="1383" t="s">
        <v>59</v>
      </c>
    </row>
    <row r="453" spans="1:17" x14ac:dyDescent="0.3">
      <c r="A453" s="1405">
        <v>2011</v>
      </c>
      <c r="B453" s="1406" t="s">
        <v>559</v>
      </c>
      <c r="C453" s="1406" t="s">
        <v>760</v>
      </c>
      <c r="D453" s="1407">
        <v>680.58296735905003</v>
      </c>
      <c r="E453" s="1406" t="s">
        <v>626</v>
      </c>
      <c r="F453" s="1408" t="s">
        <v>625</v>
      </c>
      <c r="O453" s="1383" t="s">
        <v>626</v>
      </c>
      <c r="Q453" s="1383" t="s">
        <v>59</v>
      </c>
    </row>
    <row r="454" spans="1:17" x14ac:dyDescent="0.3">
      <c r="A454" s="1405">
        <v>2011</v>
      </c>
      <c r="B454" s="1406" t="s">
        <v>559</v>
      </c>
      <c r="C454" s="1406" t="s">
        <v>761</v>
      </c>
      <c r="D454" s="1407">
        <v>668.65126410835205</v>
      </c>
      <c r="E454" s="1406" t="s">
        <v>626</v>
      </c>
      <c r="F454" s="1408" t="s">
        <v>625</v>
      </c>
      <c r="O454" s="1383" t="s">
        <v>626</v>
      </c>
      <c r="Q454" s="1383" t="s">
        <v>59</v>
      </c>
    </row>
    <row r="455" spans="1:17" x14ac:dyDescent="0.3">
      <c r="A455" s="1405">
        <v>2011</v>
      </c>
      <c r="B455" s="1406" t="s">
        <v>559</v>
      </c>
      <c r="C455" s="1406" t="s">
        <v>762</v>
      </c>
      <c r="D455" s="1407">
        <v>598.52992395437298</v>
      </c>
      <c r="E455" s="1406" t="s">
        <v>623</v>
      </c>
      <c r="F455" s="1408" t="s">
        <v>622</v>
      </c>
      <c r="O455" s="1383" t="s">
        <v>623</v>
      </c>
      <c r="Q455" s="1383" t="s">
        <v>75</v>
      </c>
    </row>
    <row r="456" spans="1:17" x14ac:dyDescent="0.3">
      <c r="A456" s="1405">
        <v>2011</v>
      </c>
      <c r="B456" s="1406" t="s">
        <v>559</v>
      </c>
      <c r="C456" s="1406" t="s">
        <v>763</v>
      </c>
      <c r="D456" s="1407">
        <v>712.56998564249807</v>
      </c>
      <c r="E456" s="1406" t="s">
        <v>645</v>
      </c>
      <c r="F456" s="1408" t="s">
        <v>644</v>
      </c>
      <c r="O456" s="1383" t="s">
        <v>645</v>
      </c>
      <c r="Q456" s="1383" t="s">
        <v>76</v>
      </c>
    </row>
    <row r="457" spans="1:17" x14ac:dyDescent="0.3">
      <c r="A457" s="1405">
        <v>2011</v>
      </c>
      <c r="B457" s="1406" t="s">
        <v>559</v>
      </c>
      <c r="C457" s="1406" t="s">
        <v>764</v>
      </c>
      <c r="D457" s="1407">
        <v>636.26142678347901</v>
      </c>
      <c r="E457" s="1406" t="s">
        <v>645</v>
      </c>
      <c r="F457" s="1408" t="s">
        <v>644</v>
      </c>
      <c r="O457" s="1383" t="s">
        <v>645</v>
      </c>
      <c r="Q457" s="1383" t="s">
        <v>76</v>
      </c>
    </row>
    <row r="458" spans="1:17" x14ac:dyDescent="0.3">
      <c r="A458" s="1405">
        <v>2011</v>
      </c>
      <c r="B458" s="1406" t="s">
        <v>559</v>
      </c>
      <c r="C458" s="1406" t="s">
        <v>765</v>
      </c>
      <c r="D458" s="1407">
        <v>736.09946370880914</v>
      </c>
      <c r="E458" s="1406" t="s">
        <v>645</v>
      </c>
      <c r="F458" s="1408" t="s">
        <v>644</v>
      </c>
      <c r="O458" s="1383" t="s">
        <v>645</v>
      </c>
      <c r="Q458" s="1383" t="s">
        <v>76</v>
      </c>
    </row>
    <row r="459" spans="1:17" x14ac:dyDescent="0.3">
      <c r="A459" s="1405">
        <v>2011</v>
      </c>
      <c r="B459" s="1406" t="s">
        <v>559</v>
      </c>
      <c r="C459" s="1406" t="s">
        <v>766</v>
      </c>
      <c r="D459" s="1407">
        <v>730.49755771567402</v>
      </c>
      <c r="E459" s="1406" t="s">
        <v>645</v>
      </c>
      <c r="F459" s="1408" t="s">
        <v>644</v>
      </c>
      <c r="O459" s="1383" t="s">
        <v>645</v>
      </c>
      <c r="Q459" s="1383" t="s">
        <v>76</v>
      </c>
    </row>
    <row r="460" spans="1:17" x14ac:dyDescent="0.3">
      <c r="A460" s="1405">
        <v>2011</v>
      </c>
      <c r="B460" s="1406" t="s">
        <v>559</v>
      </c>
      <c r="C460" s="1406" t="s">
        <v>767</v>
      </c>
      <c r="D460" s="1407">
        <v>788.70677888611806</v>
      </c>
      <c r="E460" s="1406" t="s">
        <v>645</v>
      </c>
      <c r="F460" s="1408" t="s">
        <v>644</v>
      </c>
      <c r="O460" s="1383" t="s">
        <v>645</v>
      </c>
      <c r="Q460" s="1383" t="s">
        <v>76</v>
      </c>
    </row>
    <row r="461" spans="1:17" x14ac:dyDescent="0.3">
      <c r="A461" s="1405">
        <v>2011</v>
      </c>
      <c r="B461" s="1406" t="s">
        <v>559</v>
      </c>
      <c r="C461" s="1406" t="s">
        <v>768</v>
      </c>
      <c r="D461" s="1407">
        <v>936.15318534961204</v>
      </c>
      <c r="E461" s="1406" t="s">
        <v>645</v>
      </c>
      <c r="F461" s="1408" t="s">
        <v>644</v>
      </c>
      <c r="O461" s="1383" t="s">
        <v>645</v>
      </c>
      <c r="Q461" s="1383" t="s">
        <v>76</v>
      </c>
    </row>
    <row r="462" spans="1:17" x14ac:dyDescent="0.3">
      <c r="A462" s="1405">
        <v>2011</v>
      </c>
      <c r="B462" s="1406" t="s">
        <v>559</v>
      </c>
      <c r="C462" s="1406" t="s">
        <v>769</v>
      </c>
      <c r="D462" s="1407">
        <v>655.35192166462707</v>
      </c>
      <c r="E462" s="1406" t="s">
        <v>645</v>
      </c>
      <c r="F462" s="1408" t="s">
        <v>644</v>
      </c>
      <c r="O462" s="1383" t="s">
        <v>645</v>
      </c>
      <c r="Q462" s="1383" t="s">
        <v>76</v>
      </c>
    </row>
    <row r="463" spans="1:17" x14ac:dyDescent="0.3">
      <c r="A463" s="1405">
        <v>2011</v>
      </c>
      <c r="B463" s="1406" t="s">
        <v>559</v>
      </c>
      <c r="C463" s="1406" t="s">
        <v>770</v>
      </c>
      <c r="D463" s="1407">
        <v>734.43203216374309</v>
      </c>
      <c r="E463" s="1406" t="s">
        <v>645</v>
      </c>
      <c r="F463" s="1408" t="s">
        <v>644</v>
      </c>
      <c r="O463" s="1383" t="s">
        <v>645</v>
      </c>
      <c r="Q463" s="1383" t="s">
        <v>76</v>
      </c>
    </row>
    <row r="464" spans="1:17" x14ac:dyDescent="0.3">
      <c r="A464" s="1405">
        <v>2011</v>
      </c>
      <c r="B464" s="1406" t="s">
        <v>559</v>
      </c>
      <c r="C464" s="1406" t="s">
        <v>771</v>
      </c>
      <c r="D464" s="1407">
        <v>624.31990570485607</v>
      </c>
      <c r="E464" s="1406" t="s">
        <v>645</v>
      </c>
      <c r="F464" s="1408" t="s">
        <v>644</v>
      </c>
      <c r="O464" s="1383" t="s">
        <v>645</v>
      </c>
      <c r="Q464" s="1383" t="s">
        <v>76</v>
      </c>
    </row>
    <row r="465" spans="1:17" x14ac:dyDescent="0.3">
      <c r="A465" s="1405">
        <v>2011</v>
      </c>
      <c r="B465" s="1406" t="s">
        <v>559</v>
      </c>
      <c r="C465" s="1406" t="s">
        <v>772</v>
      </c>
      <c r="D465" s="1407">
        <v>591.91129720853905</v>
      </c>
      <c r="E465" s="1406" t="s">
        <v>645</v>
      </c>
      <c r="F465" s="1408" t="s">
        <v>644</v>
      </c>
      <c r="O465" s="1383" t="s">
        <v>645</v>
      </c>
      <c r="Q465" s="1383" t="s">
        <v>76</v>
      </c>
    </row>
    <row r="466" spans="1:17" x14ac:dyDescent="0.3">
      <c r="A466" s="1405">
        <v>2011</v>
      </c>
      <c r="B466" s="1406" t="s">
        <v>559</v>
      </c>
      <c r="C466" s="1406" t="s">
        <v>773</v>
      </c>
      <c r="D466" s="1407">
        <v>769.24930558550807</v>
      </c>
      <c r="E466" s="1406" t="s">
        <v>645</v>
      </c>
      <c r="F466" s="1408" t="s">
        <v>644</v>
      </c>
      <c r="O466" s="1383" t="s">
        <v>645</v>
      </c>
      <c r="Q466" s="1383" t="s">
        <v>76</v>
      </c>
    </row>
    <row r="467" spans="1:17" x14ac:dyDescent="0.3">
      <c r="A467" s="1405">
        <v>2011</v>
      </c>
      <c r="B467" s="1406" t="s">
        <v>559</v>
      </c>
      <c r="C467" s="1406" t="s">
        <v>774</v>
      </c>
      <c r="D467" s="1407">
        <v>620.09961852860999</v>
      </c>
      <c r="E467" s="1406" t="s">
        <v>645</v>
      </c>
      <c r="F467" s="1408" t="s">
        <v>644</v>
      </c>
      <c r="O467" s="1383" t="s">
        <v>645</v>
      </c>
      <c r="Q467" s="1383" t="s">
        <v>76</v>
      </c>
    </row>
    <row r="468" spans="1:17" x14ac:dyDescent="0.3">
      <c r="A468" s="1405">
        <v>2011</v>
      </c>
      <c r="B468" s="1406" t="s">
        <v>559</v>
      </c>
      <c r="C468" s="1406" t="s">
        <v>775</v>
      </c>
      <c r="D468" s="1407">
        <v>751.88766650074706</v>
      </c>
      <c r="E468" s="1406" t="s">
        <v>645</v>
      </c>
      <c r="F468" s="1408" t="s">
        <v>644</v>
      </c>
      <c r="O468" s="1383" t="s">
        <v>645</v>
      </c>
      <c r="Q468" s="1383" t="s">
        <v>76</v>
      </c>
    </row>
    <row r="469" spans="1:17" x14ac:dyDescent="0.3">
      <c r="A469" s="1405">
        <v>2011</v>
      </c>
      <c r="B469" s="1406" t="s">
        <v>559</v>
      </c>
      <c r="C469" s="1406" t="s">
        <v>776</v>
      </c>
      <c r="D469" s="1407">
        <v>660.22333333333302</v>
      </c>
      <c r="E469" s="1406" t="s">
        <v>645</v>
      </c>
      <c r="F469" s="1408" t="s">
        <v>644</v>
      </c>
      <c r="O469" s="1383" t="s">
        <v>645</v>
      </c>
      <c r="Q469" s="1383" t="s">
        <v>76</v>
      </c>
    </row>
    <row r="470" spans="1:17" x14ac:dyDescent="0.3">
      <c r="A470" s="1405">
        <v>2011</v>
      </c>
      <c r="B470" s="1406" t="s">
        <v>559</v>
      </c>
      <c r="C470" s="1406" t="s">
        <v>777</v>
      </c>
      <c r="D470" s="1407">
        <v>629.45323019802004</v>
      </c>
      <c r="E470" s="1406" t="s">
        <v>611</v>
      </c>
      <c r="F470" s="1408" t="s">
        <v>610</v>
      </c>
      <c r="O470" s="1383" t="s">
        <v>611</v>
      </c>
      <c r="Q470" s="1383" t="s">
        <v>74</v>
      </c>
    </row>
    <row r="471" spans="1:17" x14ac:dyDescent="0.3">
      <c r="A471" s="1405">
        <v>2011</v>
      </c>
      <c r="B471" s="1406" t="s">
        <v>559</v>
      </c>
      <c r="C471" s="1406" t="s">
        <v>778</v>
      </c>
      <c r="D471" s="1407">
        <v>653.06088557213911</v>
      </c>
      <c r="E471" s="1406" t="s">
        <v>611</v>
      </c>
      <c r="F471" s="1408" t="s">
        <v>610</v>
      </c>
      <c r="O471" s="1383" t="s">
        <v>611</v>
      </c>
      <c r="Q471" s="1383" t="s">
        <v>74</v>
      </c>
    </row>
    <row r="472" spans="1:17" x14ac:dyDescent="0.3">
      <c r="A472" s="1405">
        <v>2011</v>
      </c>
      <c r="B472" s="1406" t="s">
        <v>559</v>
      </c>
      <c r="C472" s="1406" t="s">
        <v>779</v>
      </c>
      <c r="D472" s="1407">
        <v>654.18862973760906</v>
      </c>
      <c r="E472" s="1406" t="s">
        <v>611</v>
      </c>
      <c r="F472" s="1408" t="s">
        <v>610</v>
      </c>
      <c r="O472" s="1383" t="s">
        <v>611</v>
      </c>
      <c r="Q472" s="1383" t="s">
        <v>74</v>
      </c>
    </row>
    <row r="473" spans="1:17" x14ac:dyDescent="0.3">
      <c r="A473" s="1405">
        <v>2011</v>
      </c>
      <c r="B473" s="1406" t="s">
        <v>559</v>
      </c>
      <c r="C473" s="1406" t="s">
        <v>780</v>
      </c>
      <c r="D473" s="1407">
        <v>611.84847328244314</v>
      </c>
      <c r="E473" s="1406" t="s">
        <v>611</v>
      </c>
      <c r="F473" s="1408" t="s">
        <v>610</v>
      </c>
      <c r="O473" s="1383" t="s">
        <v>611</v>
      </c>
      <c r="Q473" s="1383" t="s">
        <v>74</v>
      </c>
    </row>
    <row r="474" spans="1:17" x14ac:dyDescent="0.3">
      <c r="A474" s="1405">
        <v>2011</v>
      </c>
      <c r="B474" s="1406" t="s">
        <v>559</v>
      </c>
      <c r="C474" s="1406" t="s">
        <v>781</v>
      </c>
      <c r="D474" s="1407">
        <v>653.16106815869807</v>
      </c>
      <c r="E474" s="1406" t="s">
        <v>635</v>
      </c>
      <c r="F474" s="1408" t="s">
        <v>634</v>
      </c>
      <c r="O474" s="1383" t="s">
        <v>635</v>
      </c>
      <c r="Q474" s="1383" t="s">
        <v>78</v>
      </c>
    </row>
    <row r="475" spans="1:17" x14ac:dyDescent="0.3">
      <c r="A475" s="1405">
        <v>2011</v>
      </c>
      <c r="B475" s="1406" t="s">
        <v>559</v>
      </c>
      <c r="C475" s="1406" t="s">
        <v>782</v>
      </c>
      <c r="D475" s="1407">
        <v>602.87847972973009</v>
      </c>
      <c r="E475" s="1406" t="s">
        <v>623</v>
      </c>
      <c r="F475" s="1408" t="s">
        <v>622</v>
      </c>
      <c r="O475" s="1383" t="s">
        <v>623</v>
      </c>
      <c r="Q475" s="1383" t="s">
        <v>75</v>
      </c>
    </row>
    <row r="476" spans="1:17" x14ac:dyDescent="0.3">
      <c r="A476" s="1405">
        <v>2011</v>
      </c>
      <c r="B476" s="1406" t="s">
        <v>559</v>
      </c>
      <c r="C476" s="1406" t="s">
        <v>783</v>
      </c>
      <c r="D476" s="1407">
        <v>657.70180661577604</v>
      </c>
      <c r="E476" s="1406" t="s">
        <v>623</v>
      </c>
      <c r="F476" s="1408" t="s">
        <v>622</v>
      </c>
      <c r="O476" s="1383" t="s">
        <v>623</v>
      </c>
      <c r="Q476" s="1383" t="s">
        <v>75</v>
      </c>
    </row>
    <row r="477" spans="1:17" x14ac:dyDescent="0.3">
      <c r="A477" s="1405">
        <v>2011</v>
      </c>
      <c r="B477" s="1406" t="s">
        <v>559</v>
      </c>
      <c r="C477" s="1406" t="s">
        <v>784</v>
      </c>
      <c r="D477" s="1407">
        <v>675.59168012503312</v>
      </c>
      <c r="E477" s="1406" t="s">
        <v>623</v>
      </c>
      <c r="F477" s="1408" t="s">
        <v>622</v>
      </c>
      <c r="O477" s="1383" t="s">
        <v>623</v>
      </c>
      <c r="Q477" s="1383" t="s">
        <v>75</v>
      </c>
    </row>
    <row r="478" spans="1:17" x14ac:dyDescent="0.3">
      <c r="A478" s="1405">
        <v>2011</v>
      </c>
      <c r="B478" s="1406" t="s">
        <v>559</v>
      </c>
      <c r="C478" s="1406" t="s">
        <v>785</v>
      </c>
      <c r="D478" s="1407">
        <v>637.40185141509403</v>
      </c>
      <c r="E478" s="1406" t="s">
        <v>623</v>
      </c>
      <c r="F478" s="1408" t="s">
        <v>622</v>
      </c>
      <c r="O478" s="1383" t="s">
        <v>623</v>
      </c>
      <c r="Q478" s="1383" t="s">
        <v>75</v>
      </c>
    </row>
    <row r="479" spans="1:17" x14ac:dyDescent="0.3">
      <c r="A479" s="1405">
        <v>2011</v>
      </c>
      <c r="B479" s="1406" t="s">
        <v>559</v>
      </c>
      <c r="C479" s="1406" t="s">
        <v>786</v>
      </c>
      <c r="D479" s="1407">
        <v>618.13401005025105</v>
      </c>
      <c r="E479" s="1406" t="s">
        <v>623</v>
      </c>
      <c r="F479" s="1408" t="s">
        <v>622</v>
      </c>
      <c r="O479" s="1383" t="s">
        <v>623</v>
      </c>
      <c r="Q479" s="1383" t="s">
        <v>75</v>
      </c>
    </row>
    <row r="480" spans="1:17" x14ac:dyDescent="0.3">
      <c r="A480" s="1405">
        <v>2011</v>
      </c>
      <c r="B480" s="1406" t="s">
        <v>559</v>
      </c>
      <c r="C480" s="1406" t="s">
        <v>787</v>
      </c>
      <c r="D480" s="1407">
        <v>764.48221216041406</v>
      </c>
      <c r="E480" s="1406" t="s">
        <v>623</v>
      </c>
      <c r="F480" s="1408" t="s">
        <v>622</v>
      </c>
      <c r="O480" s="1383" t="s">
        <v>623</v>
      </c>
      <c r="Q480" s="1383" t="s">
        <v>75</v>
      </c>
    </row>
    <row r="481" spans="1:17" x14ac:dyDescent="0.3">
      <c r="A481" s="1405">
        <v>2011</v>
      </c>
      <c r="B481" s="1406" t="s">
        <v>559</v>
      </c>
      <c r="C481" s="1406" t="s">
        <v>788</v>
      </c>
      <c r="D481" s="1407">
        <v>739.25561701584104</v>
      </c>
      <c r="E481" s="1406" t="s">
        <v>623</v>
      </c>
      <c r="F481" s="1408" t="s">
        <v>622</v>
      </c>
      <c r="O481" s="1383" t="s">
        <v>623</v>
      </c>
      <c r="Q481" s="1383" t="s">
        <v>75</v>
      </c>
    </row>
    <row r="482" spans="1:17" x14ac:dyDescent="0.3">
      <c r="A482" s="1405">
        <v>2011</v>
      </c>
      <c r="B482" s="1406" t="s">
        <v>559</v>
      </c>
      <c r="C482" s="1406" t="s">
        <v>789</v>
      </c>
      <c r="D482" s="1407">
        <v>651.75136986301402</v>
      </c>
      <c r="E482" s="1406" t="s">
        <v>623</v>
      </c>
      <c r="F482" s="1408" t="s">
        <v>622</v>
      </c>
      <c r="O482" s="1383" t="s">
        <v>623</v>
      </c>
      <c r="Q482" s="1383" t="s">
        <v>75</v>
      </c>
    </row>
    <row r="483" spans="1:17" x14ac:dyDescent="0.3">
      <c r="A483" s="1405">
        <v>2011</v>
      </c>
      <c r="B483" s="1406" t="s">
        <v>559</v>
      </c>
      <c r="C483" s="1406" t="s">
        <v>790</v>
      </c>
      <c r="D483" s="1407">
        <v>640.12238007380097</v>
      </c>
      <c r="E483" s="1406" t="s">
        <v>623</v>
      </c>
      <c r="F483" s="1408" t="s">
        <v>622</v>
      </c>
      <c r="O483" s="1383" t="s">
        <v>623</v>
      </c>
      <c r="Q483" s="1383" t="s">
        <v>75</v>
      </c>
    </row>
    <row r="484" spans="1:17" x14ac:dyDescent="0.3">
      <c r="A484" s="1405">
        <v>2011</v>
      </c>
      <c r="B484" s="1406" t="s">
        <v>559</v>
      </c>
      <c r="C484" s="1406" t="s">
        <v>791</v>
      </c>
      <c r="D484" s="1407">
        <v>645.068406091371</v>
      </c>
      <c r="E484" s="1406" t="s">
        <v>623</v>
      </c>
      <c r="F484" s="1408" t="s">
        <v>622</v>
      </c>
      <c r="O484" s="1383" t="s">
        <v>623</v>
      </c>
      <c r="Q484" s="1383" t="s">
        <v>75</v>
      </c>
    </row>
    <row r="485" spans="1:17" x14ac:dyDescent="0.3">
      <c r="A485" s="1405">
        <v>2011</v>
      </c>
      <c r="B485" s="1406" t="s">
        <v>559</v>
      </c>
      <c r="C485" s="1406" t="s">
        <v>792</v>
      </c>
      <c r="D485" s="1407">
        <v>633.15770750988099</v>
      </c>
      <c r="E485" s="1406" t="s">
        <v>623</v>
      </c>
      <c r="F485" s="1408" t="s">
        <v>622</v>
      </c>
      <c r="O485" s="1383" t="s">
        <v>623</v>
      </c>
      <c r="Q485" s="1383" t="s">
        <v>75</v>
      </c>
    </row>
    <row r="486" spans="1:17" x14ac:dyDescent="0.3">
      <c r="A486" s="1405">
        <v>2011</v>
      </c>
      <c r="B486" s="1406" t="s">
        <v>559</v>
      </c>
      <c r="C486" s="1406" t="s">
        <v>793</v>
      </c>
      <c r="D486" s="1407">
        <v>705.26762055837605</v>
      </c>
      <c r="E486" s="1406" t="s">
        <v>623</v>
      </c>
      <c r="F486" s="1408" t="s">
        <v>622</v>
      </c>
      <c r="O486" s="1383" t="s">
        <v>623</v>
      </c>
      <c r="Q486" s="1383" t="s">
        <v>75</v>
      </c>
    </row>
    <row r="487" spans="1:17" x14ac:dyDescent="0.3">
      <c r="A487" s="1405">
        <v>2011</v>
      </c>
      <c r="B487" s="1406" t="s">
        <v>559</v>
      </c>
      <c r="C487" s="1406" t="s">
        <v>794</v>
      </c>
      <c r="D487" s="1407">
        <v>734.143917666569</v>
      </c>
      <c r="E487" s="1406" t="s">
        <v>611</v>
      </c>
      <c r="F487" s="1408" t="s">
        <v>610</v>
      </c>
      <c r="O487" s="1383" t="s">
        <v>611</v>
      </c>
      <c r="Q487" s="1383" t="s">
        <v>74</v>
      </c>
    </row>
    <row r="488" spans="1:17" x14ac:dyDescent="0.3">
      <c r="A488" s="1405">
        <v>2011</v>
      </c>
      <c r="B488" s="1406" t="s">
        <v>559</v>
      </c>
      <c r="C488" s="1406" t="s">
        <v>795</v>
      </c>
      <c r="D488" s="1407">
        <v>658.54600753295711</v>
      </c>
      <c r="E488" s="1406" t="s">
        <v>611</v>
      </c>
      <c r="F488" s="1408" t="s">
        <v>610</v>
      </c>
      <c r="O488" s="1383" t="s">
        <v>611</v>
      </c>
      <c r="Q488" s="1383" t="s">
        <v>74</v>
      </c>
    </row>
    <row r="489" spans="1:17" x14ac:dyDescent="0.3">
      <c r="A489" s="1405">
        <v>2011</v>
      </c>
      <c r="B489" s="1406" t="s">
        <v>559</v>
      </c>
      <c r="C489" s="1406" t="s">
        <v>796</v>
      </c>
      <c r="D489" s="1407">
        <v>628.60108655616898</v>
      </c>
      <c r="E489" s="1406" t="s">
        <v>611</v>
      </c>
      <c r="F489" s="1408" t="s">
        <v>610</v>
      </c>
      <c r="O489" s="1383" t="s">
        <v>611</v>
      </c>
      <c r="Q489" s="1383" t="s">
        <v>74</v>
      </c>
    </row>
    <row r="490" spans="1:17" x14ac:dyDescent="0.3">
      <c r="A490" s="1405">
        <v>2011</v>
      </c>
      <c r="B490" s="1406" t="s">
        <v>559</v>
      </c>
      <c r="C490" s="1406" t="s">
        <v>797</v>
      </c>
      <c r="D490" s="1407">
        <v>902.91631329113909</v>
      </c>
      <c r="E490" s="1406" t="s">
        <v>611</v>
      </c>
      <c r="F490" s="1408" t="s">
        <v>610</v>
      </c>
      <c r="O490" s="1383" t="s">
        <v>611</v>
      </c>
      <c r="Q490" s="1383" t="s">
        <v>74</v>
      </c>
    </row>
    <row r="491" spans="1:17" x14ac:dyDescent="0.3">
      <c r="A491" s="1405">
        <v>2011</v>
      </c>
      <c r="B491" s="1406" t="s">
        <v>559</v>
      </c>
      <c r="C491" s="1406" t="s">
        <v>531</v>
      </c>
      <c r="D491" s="1407">
        <v>993.37460918424415</v>
      </c>
      <c r="E491" s="1406" t="s">
        <v>519</v>
      </c>
      <c r="F491" s="1408" t="s">
        <v>628</v>
      </c>
      <c r="O491" s="1383" t="s">
        <v>519</v>
      </c>
      <c r="Q491" s="1383" t="s">
        <v>58</v>
      </c>
    </row>
    <row r="492" spans="1:17" x14ac:dyDescent="0.3">
      <c r="A492" s="1405">
        <v>2011</v>
      </c>
      <c r="B492" s="1406" t="s">
        <v>559</v>
      </c>
      <c r="C492" s="1406" t="s">
        <v>532</v>
      </c>
      <c r="D492" s="1407">
        <v>1286.84622598021</v>
      </c>
      <c r="E492" s="1406" t="s">
        <v>519</v>
      </c>
      <c r="F492" s="1408" t="s">
        <v>628</v>
      </c>
      <c r="O492" s="1383" t="s">
        <v>519</v>
      </c>
      <c r="Q492" s="1383" t="s">
        <v>58</v>
      </c>
    </row>
    <row r="493" spans="1:17" x14ac:dyDescent="0.3">
      <c r="A493" s="1405">
        <v>2011</v>
      </c>
      <c r="B493" s="1406" t="s">
        <v>559</v>
      </c>
      <c r="C493" s="1406" t="s">
        <v>533</v>
      </c>
      <c r="D493" s="1407">
        <v>933.16066311237807</v>
      </c>
      <c r="E493" s="1406" t="s">
        <v>519</v>
      </c>
      <c r="F493" s="1408" t="s">
        <v>628</v>
      </c>
      <c r="O493" s="1383" t="s">
        <v>519</v>
      </c>
      <c r="Q493" s="1383" t="s">
        <v>58</v>
      </c>
    </row>
    <row r="494" spans="1:17" x14ac:dyDescent="0.3">
      <c r="A494" s="1405">
        <v>2011</v>
      </c>
      <c r="B494" s="1406" t="s">
        <v>559</v>
      </c>
      <c r="C494" s="1406" t="s">
        <v>535</v>
      </c>
      <c r="D494" s="1407">
        <v>739.5785892323031</v>
      </c>
      <c r="E494" s="1406" t="s">
        <v>519</v>
      </c>
      <c r="F494" s="1408" t="s">
        <v>628</v>
      </c>
      <c r="O494" s="1383" t="s">
        <v>519</v>
      </c>
      <c r="Q494" s="1383" t="s">
        <v>58</v>
      </c>
    </row>
    <row r="495" spans="1:17" x14ac:dyDescent="0.3">
      <c r="A495" s="1405">
        <v>2011</v>
      </c>
      <c r="B495" s="1406" t="s">
        <v>559</v>
      </c>
      <c r="C495" s="1406" t="s">
        <v>536</v>
      </c>
      <c r="D495" s="1407">
        <v>1436.69569350189</v>
      </c>
      <c r="E495" s="1406" t="s">
        <v>519</v>
      </c>
      <c r="F495" s="1408" t="s">
        <v>628</v>
      </c>
      <c r="O495" s="1383" t="s">
        <v>519</v>
      </c>
      <c r="Q495" s="1383" t="s">
        <v>58</v>
      </c>
    </row>
    <row r="496" spans="1:17" x14ac:dyDescent="0.3">
      <c r="A496" s="1405">
        <v>2011</v>
      </c>
      <c r="B496" s="1406" t="s">
        <v>559</v>
      </c>
      <c r="C496" s="1406" t="s">
        <v>537</v>
      </c>
      <c r="D496" s="1407">
        <v>985.42811348826706</v>
      </c>
      <c r="E496" s="1406" t="s">
        <v>519</v>
      </c>
      <c r="F496" s="1408" t="s">
        <v>628</v>
      </c>
      <c r="O496" s="1383" t="s">
        <v>519</v>
      </c>
      <c r="Q496" s="1383" t="s">
        <v>58</v>
      </c>
    </row>
    <row r="497" spans="1:17" x14ac:dyDescent="0.3">
      <c r="A497" s="1405">
        <v>2011</v>
      </c>
      <c r="B497" s="1406" t="s">
        <v>559</v>
      </c>
      <c r="C497" s="1406" t="s">
        <v>540</v>
      </c>
      <c r="D497" s="1407">
        <v>954.173039277729</v>
      </c>
      <c r="E497" s="1406" t="s">
        <v>519</v>
      </c>
      <c r="F497" s="1408" t="s">
        <v>628</v>
      </c>
      <c r="O497" s="1383" t="s">
        <v>519</v>
      </c>
      <c r="Q497" s="1383" t="s">
        <v>58</v>
      </c>
    </row>
    <row r="498" spans="1:17" x14ac:dyDescent="0.3">
      <c r="A498" s="1405">
        <v>2011</v>
      </c>
      <c r="B498" s="1406" t="s">
        <v>559</v>
      </c>
      <c r="C498" s="1406" t="s">
        <v>541</v>
      </c>
      <c r="D498" s="1407">
        <v>1087.4259051814599</v>
      </c>
      <c r="E498" s="1406" t="s">
        <v>519</v>
      </c>
      <c r="F498" s="1408" t="s">
        <v>628</v>
      </c>
      <c r="O498" s="1383" t="s">
        <v>519</v>
      </c>
      <c r="Q498" s="1383" t="s">
        <v>58</v>
      </c>
    </row>
    <row r="499" spans="1:17" x14ac:dyDescent="0.3">
      <c r="A499" s="1405">
        <v>2011</v>
      </c>
      <c r="B499" s="1406" t="s">
        <v>559</v>
      </c>
      <c r="C499" s="1406" t="s">
        <v>542</v>
      </c>
      <c r="D499" s="1407">
        <v>776.25444289284098</v>
      </c>
      <c r="E499" s="1406" t="s">
        <v>519</v>
      </c>
      <c r="F499" s="1408" t="s">
        <v>628</v>
      </c>
      <c r="O499" s="1383" t="s">
        <v>519</v>
      </c>
      <c r="Q499" s="1383" t="s">
        <v>58</v>
      </c>
    </row>
    <row r="500" spans="1:17" x14ac:dyDescent="0.3">
      <c r="A500" s="1405">
        <v>2011</v>
      </c>
      <c r="B500" s="1406" t="s">
        <v>559</v>
      </c>
      <c r="C500" s="1406" t="s">
        <v>798</v>
      </c>
      <c r="D500" s="1407">
        <v>1517.68881980743</v>
      </c>
      <c r="E500" s="1406" t="s">
        <v>638</v>
      </c>
      <c r="F500" s="1408" t="s">
        <v>637</v>
      </c>
      <c r="O500" s="1383" t="s">
        <v>638</v>
      </c>
      <c r="Q500" s="1383" t="s">
        <v>57</v>
      </c>
    </row>
    <row r="501" spans="1:17" x14ac:dyDescent="0.3">
      <c r="A501" s="1405">
        <v>2011</v>
      </c>
      <c r="B501" s="1406" t="s">
        <v>559</v>
      </c>
      <c r="C501" s="1406" t="s">
        <v>799</v>
      </c>
      <c r="D501" s="1407">
        <v>881.19670508508113</v>
      </c>
      <c r="E501" s="1406" t="s">
        <v>638</v>
      </c>
      <c r="F501" s="1408" t="s">
        <v>637</v>
      </c>
      <c r="O501" s="1383" t="s">
        <v>638</v>
      </c>
      <c r="Q501" s="1383" t="s">
        <v>57</v>
      </c>
    </row>
    <row r="502" spans="1:17" x14ac:dyDescent="0.3">
      <c r="A502" s="1405">
        <v>2011</v>
      </c>
      <c r="B502" s="1406" t="s">
        <v>559</v>
      </c>
      <c r="C502" s="1406" t="s">
        <v>800</v>
      </c>
      <c r="D502" s="1407">
        <v>847.07514336519205</v>
      </c>
      <c r="E502" s="1406" t="s">
        <v>638</v>
      </c>
      <c r="F502" s="1408" t="s">
        <v>637</v>
      </c>
      <c r="O502" s="1383" t="s">
        <v>638</v>
      </c>
      <c r="Q502" s="1383" t="s">
        <v>57</v>
      </c>
    </row>
    <row r="503" spans="1:17" x14ac:dyDescent="0.3">
      <c r="A503" s="1405">
        <v>2011</v>
      </c>
      <c r="B503" s="1406" t="s">
        <v>559</v>
      </c>
      <c r="C503" s="1406" t="s">
        <v>801</v>
      </c>
      <c r="D503" s="1407">
        <v>808.68733240223503</v>
      </c>
      <c r="E503" s="1406" t="s">
        <v>638</v>
      </c>
      <c r="F503" s="1408" t="s">
        <v>637</v>
      </c>
      <c r="O503" s="1383" t="s">
        <v>638</v>
      </c>
      <c r="Q503" s="1383" t="s">
        <v>57</v>
      </c>
    </row>
    <row r="504" spans="1:17" x14ac:dyDescent="0.3">
      <c r="A504" s="1405">
        <v>2011</v>
      </c>
      <c r="B504" s="1406" t="s">
        <v>559</v>
      </c>
      <c r="C504" s="1406" t="s">
        <v>802</v>
      </c>
      <c r="D504" s="1407">
        <v>799.14964930244514</v>
      </c>
      <c r="E504" s="1406" t="s">
        <v>638</v>
      </c>
      <c r="F504" s="1408" t="s">
        <v>637</v>
      </c>
      <c r="O504" s="1383" t="s">
        <v>638</v>
      </c>
      <c r="Q504" s="1383" t="s">
        <v>57</v>
      </c>
    </row>
    <row r="505" spans="1:17" x14ac:dyDescent="0.3">
      <c r="A505" s="1405">
        <v>2011</v>
      </c>
      <c r="B505" s="1406" t="s">
        <v>559</v>
      </c>
      <c r="C505" s="1406" t="s">
        <v>803</v>
      </c>
      <c r="D505" s="1407">
        <v>1014.78165907685</v>
      </c>
      <c r="E505" s="1406" t="s">
        <v>638</v>
      </c>
      <c r="F505" s="1408" t="s">
        <v>637</v>
      </c>
      <c r="O505" s="1383" t="s">
        <v>638</v>
      </c>
      <c r="Q505" s="1383" t="s">
        <v>57</v>
      </c>
    </row>
    <row r="506" spans="1:17" x14ac:dyDescent="0.3">
      <c r="A506" s="1405">
        <v>2011</v>
      </c>
      <c r="B506" s="1406" t="s">
        <v>559</v>
      </c>
      <c r="C506" s="1406" t="s">
        <v>804</v>
      </c>
      <c r="D506" s="1407">
        <v>980.457802379589</v>
      </c>
      <c r="E506" s="1406" t="s">
        <v>638</v>
      </c>
      <c r="F506" s="1408" t="s">
        <v>637</v>
      </c>
      <c r="O506" s="1383" t="s">
        <v>638</v>
      </c>
      <c r="Q506" s="1383" t="s">
        <v>57</v>
      </c>
    </row>
    <row r="507" spans="1:17" x14ac:dyDescent="0.3">
      <c r="A507" s="1405">
        <v>2011</v>
      </c>
      <c r="B507" s="1406" t="s">
        <v>559</v>
      </c>
      <c r="C507" s="1406" t="s">
        <v>805</v>
      </c>
      <c r="D507" s="1407">
        <v>788.36501907588001</v>
      </c>
      <c r="E507" s="1406" t="s">
        <v>638</v>
      </c>
      <c r="F507" s="1408" t="s">
        <v>637</v>
      </c>
      <c r="O507" s="1383" t="s">
        <v>638</v>
      </c>
      <c r="Q507" s="1383" t="s">
        <v>57</v>
      </c>
    </row>
    <row r="508" spans="1:17" x14ac:dyDescent="0.3">
      <c r="A508" s="1405">
        <v>2011</v>
      </c>
      <c r="B508" s="1406" t="s">
        <v>559</v>
      </c>
      <c r="C508" s="1406" t="s">
        <v>806</v>
      </c>
      <c r="D508" s="1407">
        <v>961.62147221399698</v>
      </c>
      <c r="E508" s="1406" t="s">
        <v>638</v>
      </c>
      <c r="F508" s="1408" t="s">
        <v>637</v>
      </c>
      <c r="O508" s="1383" t="s">
        <v>638</v>
      </c>
      <c r="Q508" s="1383" t="s">
        <v>57</v>
      </c>
    </row>
    <row r="509" spans="1:17" x14ac:dyDescent="0.3">
      <c r="A509" s="1405">
        <v>2011</v>
      </c>
      <c r="B509" s="1406" t="s">
        <v>559</v>
      </c>
      <c r="C509" s="1406" t="s">
        <v>807</v>
      </c>
      <c r="D509" s="1407">
        <v>696.010933470861</v>
      </c>
      <c r="E509" s="1406" t="s">
        <v>604</v>
      </c>
      <c r="F509" s="1408" t="s">
        <v>603</v>
      </c>
      <c r="O509" s="1383" t="s">
        <v>604</v>
      </c>
      <c r="Q509" s="1383" t="s">
        <v>54</v>
      </c>
    </row>
    <row r="510" spans="1:17" x14ac:dyDescent="0.3">
      <c r="A510" s="1405">
        <v>2011</v>
      </c>
      <c r="B510" s="1406" t="s">
        <v>559</v>
      </c>
      <c r="C510" s="1406" t="s">
        <v>808</v>
      </c>
      <c r="D510" s="1407">
        <v>729.80263243243201</v>
      </c>
      <c r="E510" s="1406" t="s">
        <v>638</v>
      </c>
      <c r="F510" s="1408" t="s">
        <v>637</v>
      </c>
      <c r="O510" s="1383" t="s">
        <v>638</v>
      </c>
      <c r="Q510" s="1383" t="s">
        <v>57</v>
      </c>
    </row>
    <row r="511" spans="1:17" x14ac:dyDescent="0.3">
      <c r="A511" s="1405">
        <v>2011</v>
      </c>
      <c r="B511" s="1406" t="s">
        <v>559</v>
      </c>
      <c r="C511" s="1406" t="s">
        <v>809</v>
      </c>
      <c r="D511" s="1407">
        <v>731.07297385620905</v>
      </c>
      <c r="E511" s="1406" t="s">
        <v>638</v>
      </c>
      <c r="F511" s="1408" t="s">
        <v>637</v>
      </c>
      <c r="O511" s="1383" t="s">
        <v>638</v>
      </c>
      <c r="Q511" s="1383" t="s">
        <v>57</v>
      </c>
    </row>
    <row r="512" spans="1:17" x14ac:dyDescent="0.3">
      <c r="A512" s="1405">
        <v>2011</v>
      </c>
      <c r="B512" s="1406" t="s">
        <v>559</v>
      </c>
      <c r="C512" s="1406" t="s">
        <v>810</v>
      </c>
      <c r="D512" s="1407">
        <v>734.9304892280071</v>
      </c>
      <c r="E512" s="1406" t="s">
        <v>638</v>
      </c>
      <c r="F512" s="1408" t="s">
        <v>637</v>
      </c>
      <c r="O512" s="1383" t="s">
        <v>638</v>
      </c>
      <c r="Q512" s="1383" t="s">
        <v>57</v>
      </c>
    </row>
    <row r="513" spans="1:17" x14ac:dyDescent="0.3">
      <c r="A513" s="1405">
        <v>2011</v>
      </c>
      <c r="B513" s="1406" t="s">
        <v>559</v>
      </c>
      <c r="C513" s="1406" t="s">
        <v>811</v>
      </c>
      <c r="D513" s="1407">
        <v>1221.1968084154003</v>
      </c>
      <c r="E513" s="1406" t="s">
        <v>638</v>
      </c>
      <c r="F513" s="1408" t="s">
        <v>637</v>
      </c>
      <c r="O513" s="1383" t="s">
        <v>638</v>
      </c>
      <c r="Q513" s="1383" t="s">
        <v>57</v>
      </c>
    </row>
    <row r="514" spans="1:17" x14ac:dyDescent="0.3">
      <c r="A514" s="1405">
        <v>2011</v>
      </c>
      <c r="B514" s="1406" t="s">
        <v>559</v>
      </c>
      <c r="C514" s="1406" t="s">
        <v>812</v>
      </c>
      <c r="D514" s="1407">
        <v>705.73937921727406</v>
      </c>
      <c r="E514" s="1406" t="s">
        <v>617</v>
      </c>
      <c r="F514" s="1408" t="s">
        <v>616</v>
      </c>
      <c r="O514" s="1383" t="s">
        <v>617</v>
      </c>
      <c r="Q514" s="1383" t="s">
        <v>55</v>
      </c>
    </row>
    <row r="515" spans="1:17" x14ac:dyDescent="0.3">
      <c r="A515" s="1405">
        <v>2011</v>
      </c>
      <c r="B515" s="1406" t="s">
        <v>559</v>
      </c>
      <c r="C515" s="1406" t="s">
        <v>813</v>
      </c>
      <c r="D515" s="1407">
        <v>692.03848214285699</v>
      </c>
      <c r="E515" s="1406" t="s">
        <v>631</v>
      </c>
      <c r="F515" s="1408" t="s">
        <v>630</v>
      </c>
      <c r="O515" s="1383" t="s">
        <v>631</v>
      </c>
      <c r="Q515" s="1383" t="s">
        <v>56</v>
      </c>
    </row>
    <row r="516" spans="1:17" x14ac:dyDescent="0.3">
      <c r="A516" s="1405">
        <v>2011</v>
      </c>
      <c r="B516" s="1406" t="s">
        <v>559</v>
      </c>
      <c r="C516" s="1406" t="s">
        <v>814</v>
      </c>
      <c r="D516" s="1407">
        <v>632.85593373494009</v>
      </c>
      <c r="E516" s="1406" t="s">
        <v>631</v>
      </c>
      <c r="F516" s="1408" t="s">
        <v>630</v>
      </c>
      <c r="O516" s="1383" t="s">
        <v>631</v>
      </c>
      <c r="Q516" s="1383" t="s">
        <v>56</v>
      </c>
    </row>
    <row r="517" spans="1:17" x14ac:dyDescent="0.3">
      <c r="A517" s="1405">
        <v>2011</v>
      </c>
      <c r="B517" s="1406" t="s">
        <v>559</v>
      </c>
      <c r="C517" s="1406" t="s">
        <v>815</v>
      </c>
      <c r="D517" s="1407">
        <v>686.158694444444</v>
      </c>
      <c r="E517" s="1406" t="s">
        <v>631</v>
      </c>
      <c r="F517" s="1408" t="s">
        <v>630</v>
      </c>
      <c r="O517" s="1383" t="s">
        <v>631</v>
      </c>
      <c r="Q517" s="1383" t="s">
        <v>56</v>
      </c>
    </row>
    <row r="518" spans="1:17" x14ac:dyDescent="0.3">
      <c r="A518" s="1405">
        <v>2011</v>
      </c>
      <c r="B518" s="1406" t="s">
        <v>559</v>
      </c>
      <c r="C518" s="1406" t="s">
        <v>816</v>
      </c>
      <c r="D518" s="1407">
        <v>909.42644418872305</v>
      </c>
      <c r="E518" s="1406" t="s">
        <v>631</v>
      </c>
      <c r="F518" s="1408" t="s">
        <v>630</v>
      </c>
      <c r="O518" s="1383" t="s">
        <v>631</v>
      </c>
      <c r="Q518" s="1383" t="s">
        <v>56</v>
      </c>
    </row>
    <row r="519" spans="1:17" x14ac:dyDescent="0.3">
      <c r="A519" s="1405">
        <v>2011</v>
      </c>
      <c r="B519" s="1406" t="s">
        <v>559</v>
      </c>
      <c r="C519" s="1406" t="s">
        <v>817</v>
      </c>
      <c r="D519" s="1407">
        <v>669.19397540983596</v>
      </c>
      <c r="E519" s="1406" t="s">
        <v>631</v>
      </c>
      <c r="F519" s="1408" t="s">
        <v>630</v>
      </c>
      <c r="O519" s="1383" t="s">
        <v>631</v>
      </c>
      <c r="Q519" s="1383" t="s">
        <v>56</v>
      </c>
    </row>
    <row r="520" spans="1:17" x14ac:dyDescent="0.3">
      <c r="A520" s="1405">
        <v>2011</v>
      </c>
      <c r="B520" s="1406" t="s">
        <v>559</v>
      </c>
      <c r="C520" s="1406" t="s">
        <v>818</v>
      </c>
      <c r="D520" s="1407">
        <v>640.25289954337904</v>
      </c>
      <c r="E520" s="1406" t="s">
        <v>631</v>
      </c>
      <c r="F520" s="1408" t="s">
        <v>630</v>
      </c>
      <c r="O520" s="1383" t="s">
        <v>631</v>
      </c>
      <c r="Q520" s="1383" t="s">
        <v>56</v>
      </c>
    </row>
    <row r="521" spans="1:17" x14ac:dyDescent="0.3">
      <c r="A521" s="1405">
        <v>2011</v>
      </c>
      <c r="B521" s="1406" t="s">
        <v>559</v>
      </c>
      <c r="C521" s="1406" t="s">
        <v>819</v>
      </c>
      <c r="D521" s="1407">
        <v>696.71478629459602</v>
      </c>
      <c r="E521" s="1406" t="s">
        <v>631</v>
      </c>
      <c r="F521" s="1408" t="s">
        <v>630</v>
      </c>
      <c r="O521" s="1383" t="s">
        <v>631</v>
      </c>
      <c r="Q521" s="1383" t="s">
        <v>56</v>
      </c>
    </row>
    <row r="522" spans="1:17" x14ac:dyDescent="0.3">
      <c r="A522" s="1405">
        <v>2011</v>
      </c>
      <c r="B522" s="1406" t="s">
        <v>559</v>
      </c>
      <c r="C522" s="1406" t="s">
        <v>820</v>
      </c>
      <c r="D522" s="1407">
        <v>684.78210743801708</v>
      </c>
      <c r="E522" s="1406" t="s">
        <v>631</v>
      </c>
      <c r="F522" s="1408" t="s">
        <v>630</v>
      </c>
      <c r="O522" s="1383" t="s">
        <v>631</v>
      </c>
      <c r="Q522" s="1383" t="s">
        <v>56</v>
      </c>
    </row>
    <row r="523" spans="1:17" x14ac:dyDescent="0.3">
      <c r="A523" s="1405">
        <v>2011</v>
      </c>
      <c r="B523" s="1406" t="s">
        <v>559</v>
      </c>
      <c r="C523" s="1406" t="s">
        <v>821</v>
      </c>
      <c r="D523" s="1407">
        <v>660.48303278688502</v>
      </c>
      <c r="E523" s="1406" t="s">
        <v>631</v>
      </c>
      <c r="F523" s="1408" t="s">
        <v>630</v>
      </c>
      <c r="O523" s="1383" t="s">
        <v>631</v>
      </c>
      <c r="Q523" s="1383" t="s">
        <v>56</v>
      </c>
    </row>
    <row r="524" spans="1:17" x14ac:dyDescent="0.3">
      <c r="A524" s="1405">
        <v>2011</v>
      </c>
      <c r="B524" s="1406" t="s">
        <v>559</v>
      </c>
      <c r="C524" s="1406" t="s">
        <v>822</v>
      </c>
      <c r="D524" s="1407">
        <v>627.88002976190501</v>
      </c>
      <c r="E524" s="1406" t="s">
        <v>631</v>
      </c>
      <c r="F524" s="1408" t="s">
        <v>630</v>
      </c>
      <c r="O524" s="1383" t="s">
        <v>631</v>
      </c>
      <c r="Q524" s="1383" t="s">
        <v>56</v>
      </c>
    </row>
    <row r="525" spans="1:17" x14ac:dyDescent="0.3">
      <c r="A525" s="1405">
        <v>2011</v>
      </c>
      <c r="B525" s="1406" t="s">
        <v>559</v>
      </c>
      <c r="C525" s="1406" t="s">
        <v>823</v>
      </c>
      <c r="D525" s="1407">
        <v>724.90773536895711</v>
      </c>
      <c r="E525" s="1406" t="s">
        <v>631</v>
      </c>
      <c r="F525" s="1408" t="s">
        <v>630</v>
      </c>
      <c r="O525" s="1383" t="s">
        <v>631</v>
      </c>
      <c r="Q525" s="1383" t="s">
        <v>56</v>
      </c>
    </row>
    <row r="526" spans="1:17" x14ac:dyDescent="0.3">
      <c r="A526" s="1405">
        <v>2011</v>
      </c>
      <c r="B526" s="1406" t="s">
        <v>559</v>
      </c>
      <c r="C526" s="1406" t="s">
        <v>824</v>
      </c>
      <c r="D526" s="1407">
        <v>655.287253164557</v>
      </c>
      <c r="E526" s="1406" t="s">
        <v>631</v>
      </c>
      <c r="F526" s="1408" t="s">
        <v>630</v>
      </c>
      <c r="O526" s="1383" t="s">
        <v>631</v>
      </c>
      <c r="Q526" s="1383" t="s">
        <v>56</v>
      </c>
    </row>
    <row r="527" spans="1:17" x14ac:dyDescent="0.3">
      <c r="A527" s="1405">
        <v>2011</v>
      </c>
      <c r="B527" s="1406" t="s">
        <v>559</v>
      </c>
      <c r="C527" s="1406" t="s">
        <v>825</v>
      </c>
      <c r="D527" s="1407">
        <v>778.97355269008403</v>
      </c>
      <c r="E527" s="1406" t="s">
        <v>631</v>
      </c>
      <c r="F527" s="1408" t="s">
        <v>630</v>
      </c>
      <c r="O527" s="1383" t="s">
        <v>631</v>
      </c>
      <c r="Q527" s="1383" t="s">
        <v>56</v>
      </c>
    </row>
    <row r="528" spans="1:17" x14ac:dyDescent="0.3">
      <c r="A528" s="1405">
        <v>2011</v>
      </c>
      <c r="B528" s="1406" t="s">
        <v>559</v>
      </c>
      <c r="C528" s="1406" t="s">
        <v>826</v>
      </c>
      <c r="D528" s="1407">
        <v>776.39652617801005</v>
      </c>
      <c r="E528" s="1406" t="s">
        <v>631</v>
      </c>
      <c r="F528" s="1408" t="s">
        <v>630</v>
      </c>
      <c r="O528" s="1383" t="s">
        <v>631</v>
      </c>
      <c r="Q528" s="1383" t="s">
        <v>56</v>
      </c>
    </row>
    <row r="529" spans="1:17" x14ac:dyDescent="0.3">
      <c r="A529" s="1405">
        <v>2011</v>
      </c>
      <c r="B529" s="1406" t="s">
        <v>559</v>
      </c>
      <c r="C529" s="1406" t="s">
        <v>827</v>
      </c>
      <c r="D529" s="1407">
        <v>620.629611650485</v>
      </c>
      <c r="E529" s="1406" t="s">
        <v>617</v>
      </c>
      <c r="F529" s="1408" t="s">
        <v>616</v>
      </c>
      <c r="O529" s="1383" t="s">
        <v>617</v>
      </c>
      <c r="Q529" s="1383" t="s">
        <v>55</v>
      </c>
    </row>
    <row r="530" spans="1:17" x14ac:dyDescent="0.3">
      <c r="A530" s="1405">
        <v>2011</v>
      </c>
      <c r="B530" s="1406" t="s">
        <v>559</v>
      </c>
      <c r="C530" s="1406" t="s">
        <v>828</v>
      </c>
      <c r="D530" s="1407">
        <v>716.97638356164407</v>
      </c>
      <c r="E530" s="1406" t="s">
        <v>617</v>
      </c>
      <c r="F530" s="1408" t="s">
        <v>616</v>
      </c>
      <c r="O530" s="1383" t="s">
        <v>617</v>
      </c>
      <c r="Q530" s="1383" t="s">
        <v>55</v>
      </c>
    </row>
    <row r="531" spans="1:17" x14ac:dyDescent="0.3">
      <c r="A531" s="1405">
        <v>2011</v>
      </c>
      <c r="B531" s="1406" t="s">
        <v>559</v>
      </c>
      <c r="C531" s="1406" t="s">
        <v>829</v>
      </c>
      <c r="D531" s="1407">
        <v>751.88040992448805</v>
      </c>
      <c r="E531" s="1406" t="s">
        <v>617</v>
      </c>
      <c r="F531" s="1408" t="s">
        <v>616</v>
      </c>
      <c r="O531" s="1383" t="s">
        <v>617</v>
      </c>
      <c r="Q531" s="1383" t="s">
        <v>55</v>
      </c>
    </row>
    <row r="532" spans="1:17" x14ac:dyDescent="0.3">
      <c r="A532" s="1405">
        <v>2011</v>
      </c>
      <c r="B532" s="1406" t="s">
        <v>559</v>
      </c>
      <c r="C532" s="1406" t="s">
        <v>830</v>
      </c>
      <c r="D532" s="1407">
        <v>713.04310389610396</v>
      </c>
      <c r="E532" s="1406" t="s">
        <v>617</v>
      </c>
      <c r="F532" s="1408" t="s">
        <v>616</v>
      </c>
      <c r="O532" s="1383" t="s">
        <v>617</v>
      </c>
      <c r="Q532" s="1383" t="s">
        <v>55</v>
      </c>
    </row>
    <row r="533" spans="1:17" x14ac:dyDescent="0.3">
      <c r="A533" s="1405">
        <v>2011</v>
      </c>
      <c r="B533" s="1406" t="s">
        <v>559</v>
      </c>
      <c r="C533" s="1406" t="s">
        <v>831</v>
      </c>
      <c r="D533" s="1407">
        <v>823.86068808458708</v>
      </c>
      <c r="E533" s="1406" t="s">
        <v>617</v>
      </c>
      <c r="F533" s="1408" t="s">
        <v>616</v>
      </c>
      <c r="O533" s="1383" t="s">
        <v>617</v>
      </c>
      <c r="Q533" s="1383" t="s">
        <v>55</v>
      </c>
    </row>
    <row r="534" spans="1:17" x14ac:dyDescent="0.3">
      <c r="A534" s="1405">
        <v>2011</v>
      </c>
      <c r="B534" s="1406" t="s">
        <v>559</v>
      </c>
      <c r="C534" s="1406" t="s">
        <v>832</v>
      </c>
      <c r="D534" s="1407">
        <v>737.46386505076998</v>
      </c>
      <c r="E534" s="1406" t="s">
        <v>617</v>
      </c>
      <c r="F534" s="1408" t="s">
        <v>616</v>
      </c>
      <c r="O534" s="1383" t="s">
        <v>617</v>
      </c>
      <c r="Q534" s="1383" t="s">
        <v>55</v>
      </c>
    </row>
    <row r="535" spans="1:17" x14ac:dyDescent="0.3">
      <c r="A535" s="1405">
        <v>2011</v>
      </c>
      <c r="B535" s="1406" t="s">
        <v>559</v>
      </c>
      <c r="C535" s="1406" t="s">
        <v>833</v>
      </c>
      <c r="D535" s="1407">
        <v>685.11626262626305</v>
      </c>
      <c r="E535" s="1406" t="s">
        <v>617</v>
      </c>
      <c r="F535" s="1408" t="s">
        <v>616</v>
      </c>
      <c r="O535" s="1383" t="s">
        <v>617</v>
      </c>
      <c r="Q535" s="1383" t="s">
        <v>55</v>
      </c>
    </row>
    <row r="536" spans="1:17" x14ac:dyDescent="0.3">
      <c r="A536" s="1405">
        <v>2011</v>
      </c>
      <c r="B536" s="1406" t="s">
        <v>559</v>
      </c>
      <c r="C536" s="1406" t="s">
        <v>834</v>
      </c>
      <c r="D536" s="1407">
        <v>724.08341216216195</v>
      </c>
      <c r="E536" s="1406" t="s">
        <v>617</v>
      </c>
      <c r="F536" s="1408" t="s">
        <v>616</v>
      </c>
      <c r="O536" s="1383" t="s">
        <v>617</v>
      </c>
      <c r="Q536" s="1383" t="s">
        <v>55</v>
      </c>
    </row>
    <row r="537" spans="1:17" x14ac:dyDescent="0.3">
      <c r="A537" s="1405">
        <v>2011</v>
      </c>
      <c r="B537" s="1406" t="s">
        <v>559</v>
      </c>
      <c r="C537" s="1406" t="s">
        <v>835</v>
      </c>
      <c r="D537" s="1407">
        <v>665.20559950556208</v>
      </c>
      <c r="E537" s="1406" t="s">
        <v>617</v>
      </c>
      <c r="F537" s="1408" t="s">
        <v>616</v>
      </c>
      <c r="O537" s="1383" t="s">
        <v>617</v>
      </c>
      <c r="Q537" s="1383" t="s">
        <v>55</v>
      </c>
    </row>
    <row r="538" spans="1:17" x14ac:dyDescent="0.3">
      <c r="A538" s="1405">
        <v>2011</v>
      </c>
      <c r="B538" s="1406" t="s">
        <v>559</v>
      </c>
      <c r="C538" s="1406" t="s">
        <v>836</v>
      </c>
      <c r="D538" s="1407">
        <v>767.63177353342405</v>
      </c>
      <c r="E538" s="1406" t="s">
        <v>617</v>
      </c>
      <c r="F538" s="1408" t="s">
        <v>616</v>
      </c>
      <c r="O538" s="1383" t="s">
        <v>617</v>
      </c>
      <c r="Q538" s="1383" t="s">
        <v>55</v>
      </c>
    </row>
    <row r="539" spans="1:17" x14ac:dyDescent="0.3">
      <c r="A539" s="1405">
        <v>2011</v>
      </c>
      <c r="B539" s="1406" t="s">
        <v>559</v>
      </c>
      <c r="C539" s="1406" t="s">
        <v>837</v>
      </c>
      <c r="D539" s="1407">
        <v>795.47122566371706</v>
      </c>
      <c r="E539" s="1406" t="s">
        <v>617</v>
      </c>
      <c r="F539" s="1408" t="s">
        <v>616</v>
      </c>
      <c r="O539" s="1383" t="s">
        <v>617</v>
      </c>
      <c r="Q539" s="1383" t="s">
        <v>55</v>
      </c>
    </row>
    <row r="540" spans="1:17" x14ac:dyDescent="0.3">
      <c r="A540" s="1405">
        <v>2011</v>
      </c>
      <c r="B540" s="1406" t="s">
        <v>559</v>
      </c>
      <c r="C540" s="1406" t="s">
        <v>838</v>
      </c>
      <c r="D540" s="1407">
        <v>686.0486356340291</v>
      </c>
      <c r="E540" s="1406" t="s">
        <v>617</v>
      </c>
      <c r="F540" s="1408" t="s">
        <v>616</v>
      </c>
      <c r="O540" s="1383" t="s">
        <v>617</v>
      </c>
      <c r="Q540" s="1383" t="s">
        <v>55</v>
      </c>
    </row>
    <row r="541" spans="1:17" x14ac:dyDescent="0.3">
      <c r="A541" s="1405">
        <v>2011</v>
      </c>
      <c r="B541" s="1406" t="s">
        <v>559</v>
      </c>
      <c r="C541" s="1406" t="s">
        <v>839</v>
      </c>
      <c r="D541" s="1407">
        <v>820.17733075435206</v>
      </c>
      <c r="E541" s="1406" t="s">
        <v>617</v>
      </c>
      <c r="F541" s="1408" t="s">
        <v>616</v>
      </c>
      <c r="O541" s="1383" t="s">
        <v>617</v>
      </c>
      <c r="Q541" s="1383" t="s">
        <v>55</v>
      </c>
    </row>
    <row r="542" spans="1:17" x14ac:dyDescent="0.3">
      <c r="A542" s="1405">
        <v>2011</v>
      </c>
      <c r="B542" s="1406" t="s">
        <v>559</v>
      </c>
      <c r="C542" s="1406" t="s">
        <v>840</v>
      </c>
      <c r="D542" s="1407">
        <v>620.40381344307309</v>
      </c>
      <c r="E542" s="1406" t="s">
        <v>631</v>
      </c>
      <c r="F542" s="1408" t="s">
        <v>630</v>
      </c>
      <c r="O542" s="1383" t="s">
        <v>631</v>
      </c>
      <c r="Q542" s="1383" t="s">
        <v>56</v>
      </c>
    </row>
    <row r="543" spans="1:17" x14ac:dyDescent="0.3">
      <c r="A543" s="1405">
        <v>2011</v>
      </c>
      <c r="B543" s="1406" t="s">
        <v>559</v>
      </c>
      <c r="C543" s="1406" t="s">
        <v>841</v>
      </c>
      <c r="D543" s="1407">
        <v>783.28004713804705</v>
      </c>
      <c r="E543" s="1406" t="s">
        <v>604</v>
      </c>
      <c r="F543" s="1408" t="s">
        <v>603</v>
      </c>
      <c r="O543" s="1383" t="s">
        <v>604</v>
      </c>
      <c r="Q543" s="1383" t="s">
        <v>54</v>
      </c>
    </row>
    <row r="544" spans="1:17" x14ac:dyDescent="0.3">
      <c r="A544" s="1405">
        <v>2011</v>
      </c>
      <c r="B544" s="1406" t="s">
        <v>559</v>
      </c>
      <c r="C544" s="1406" t="s">
        <v>842</v>
      </c>
      <c r="D544" s="1407">
        <v>636.62610284167806</v>
      </c>
      <c r="E544" s="1406" t="s">
        <v>604</v>
      </c>
      <c r="F544" s="1408" t="s">
        <v>603</v>
      </c>
      <c r="O544" s="1383" t="s">
        <v>604</v>
      </c>
      <c r="Q544" s="1383" t="s">
        <v>54</v>
      </c>
    </row>
    <row r="545" spans="1:17" x14ac:dyDescent="0.3">
      <c r="A545" s="1405">
        <v>2011</v>
      </c>
      <c r="B545" s="1406" t="s">
        <v>559</v>
      </c>
      <c r="C545" s="1406" t="s">
        <v>843</v>
      </c>
      <c r="D545" s="1407">
        <v>721.76917602996298</v>
      </c>
      <c r="E545" s="1406" t="s">
        <v>604</v>
      </c>
      <c r="F545" s="1408" t="s">
        <v>603</v>
      </c>
      <c r="O545" s="1383" t="s">
        <v>604</v>
      </c>
      <c r="Q545" s="1383" t="s">
        <v>54</v>
      </c>
    </row>
    <row r="546" spans="1:17" x14ac:dyDescent="0.3">
      <c r="A546" s="1405">
        <v>2011</v>
      </c>
      <c r="B546" s="1406" t="s">
        <v>559</v>
      </c>
      <c r="C546" s="1406" t="s">
        <v>844</v>
      </c>
      <c r="D546" s="1407">
        <v>618.65046728972004</v>
      </c>
      <c r="E546" s="1406" t="s">
        <v>604</v>
      </c>
      <c r="F546" s="1408" t="s">
        <v>603</v>
      </c>
      <c r="O546" s="1383" t="s">
        <v>604</v>
      </c>
      <c r="Q546" s="1383" t="s">
        <v>54</v>
      </c>
    </row>
    <row r="547" spans="1:17" x14ac:dyDescent="0.3">
      <c r="A547" s="1405">
        <v>2011</v>
      </c>
      <c r="B547" s="1406" t="s">
        <v>559</v>
      </c>
      <c r="C547" s="1406" t="s">
        <v>845</v>
      </c>
      <c r="D547" s="1407">
        <v>796.71717767898213</v>
      </c>
      <c r="E547" s="1406" t="s">
        <v>604</v>
      </c>
      <c r="F547" s="1408" t="s">
        <v>603</v>
      </c>
      <c r="O547" s="1383" t="s">
        <v>604</v>
      </c>
      <c r="Q547" s="1383" t="s">
        <v>54</v>
      </c>
    </row>
    <row r="548" spans="1:17" x14ac:dyDescent="0.3">
      <c r="A548" s="1405">
        <v>2011</v>
      </c>
      <c r="B548" s="1406" t="s">
        <v>559</v>
      </c>
      <c r="C548" s="1406" t="s">
        <v>846</v>
      </c>
      <c r="D548" s="1407">
        <v>916.27674391657001</v>
      </c>
      <c r="E548" s="1406" t="s">
        <v>604</v>
      </c>
      <c r="F548" s="1408" t="s">
        <v>603</v>
      </c>
      <c r="O548" s="1383" t="s">
        <v>604</v>
      </c>
      <c r="Q548" s="1383" t="s">
        <v>54</v>
      </c>
    </row>
    <row r="549" spans="1:17" x14ac:dyDescent="0.3">
      <c r="A549" s="1405">
        <v>2011</v>
      </c>
      <c r="B549" s="1406" t="s">
        <v>559</v>
      </c>
      <c r="C549" s="1406" t="s">
        <v>847</v>
      </c>
      <c r="D549" s="1407">
        <v>674.22017191977102</v>
      </c>
      <c r="E549" s="1406" t="s">
        <v>604</v>
      </c>
      <c r="F549" s="1408" t="s">
        <v>603</v>
      </c>
      <c r="O549" s="1383" t="s">
        <v>604</v>
      </c>
      <c r="Q549" s="1383" t="s">
        <v>54</v>
      </c>
    </row>
    <row r="550" spans="1:17" x14ac:dyDescent="0.3">
      <c r="A550" s="1405">
        <v>2011</v>
      </c>
      <c r="B550" s="1406" t="s">
        <v>559</v>
      </c>
      <c r="C550" s="1406" t="s">
        <v>848</v>
      </c>
      <c r="D550" s="1407">
        <v>772.39516161616211</v>
      </c>
      <c r="E550" s="1406" t="s">
        <v>604</v>
      </c>
      <c r="F550" s="1408" t="s">
        <v>603</v>
      </c>
      <c r="O550" s="1383" t="s">
        <v>604</v>
      </c>
      <c r="Q550" s="1383" t="s">
        <v>54</v>
      </c>
    </row>
    <row r="551" spans="1:17" x14ac:dyDescent="0.3">
      <c r="A551" s="1405">
        <v>2011</v>
      </c>
      <c r="B551" s="1406" t="s">
        <v>559</v>
      </c>
      <c r="C551" s="1406" t="s">
        <v>849</v>
      </c>
      <c r="D551" s="1407">
        <v>664.51926489226912</v>
      </c>
      <c r="E551" s="1406" t="s">
        <v>604</v>
      </c>
      <c r="F551" s="1408" t="s">
        <v>603</v>
      </c>
      <c r="O551" s="1383" t="s">
        <v>604</v>
      </c>
      <c r="Q551" s="1383" t="s">
        <v>54</v>
      </c>
    </row>
    <row r="552" spans="1:17" x14ac:dyDescent="0.3">
      <c r="A552" s="1405">
        <v>2011</v>
      </c>
      <c r="B552" s="1406" t="s">
        <v>559</v>
      </c>
      <c r="C552" s="1406" t="s">
        <v>850</v>
      </c>
      <c r="D552" s="1407">
        <v>713.90320686070709</v>
      </c>
      <c r="E552" s="1406" t="s">
        <v>604</v>
      </c>
      <c r="F552" s="1408" t="s">
        <v>603</v>
      </c>
      <c r="O552" s="1383" t="s">
        <v>604</v>
      </c>
      <c r="Q552" s="1383" t="s">
        <v>54</v>
      </c>
    </row>
    <row r="553" spans="1:17" x14ac:dyDescent="0.3">
      <c r="A553" s="1405">
        <v>2011</v>
      </c>
      <c r="B553" s="1406" t="s">
        <v>559</v>
      </c>
      <c r="C553" s="1406" t="s">
        <v>851</v>
      </c>
      <c r="D553" s="1407">
        <v>605.82279411764705</v>
      </c>
      <c r="E553" s="1406" t="s">
        <v>604</v>
      </c>
      <c r="F553" s="1408" t="s">
        <v>603</v>
      </c>
      <c r="O553" s="1383" t="s">
        <v>604</v>
      </c>
      <c r="Q553" s="1383" t="s">
        <v>54</v>
      </c>
    </row>
    <row r="554" spans="1:17" x14ac:dyDescent="0.3">
      <c r="A554" s="1405">
        <v>2011</v>
      </c>
      <c r="B554" s="1406" t="s">
        <v>559</v>
      </c>
      <c r="C554" s="1406" t="s">
        <v>852</v>
      </c>
      <c r="D554" s="1407">
        <v>660.76205958549201</v>
      </c>
      <c r="E554" s="1406" t="s">
        <v>604</v>
      </c>
      <c r="F554" s="1408" t="s">
        <v>603</v>
      </c>
      <c r="O554" s="1383" t="s">
        <v>604</v>
      </c>
      <c r="Q554" s="1383" t="s">
        <v>54</v>
      </c>
    </row>
    <row r="555" spans="1:17" x14ac:dyDescent="0.3">
      <c r="A555" s="1405">
        <v>2011</v>
      </c>
      <c r="B555" s="1406" t="s">
        <v>559</v>
      </c>
      <c r="C555" s="1406" t="s">
        <v>853</v>
      </c>
      <c r="D555" s="1407">
        <v>695.38975845410607</v>
      </c>
      <c r="E555" s="1406" t="s">
        <v>604</v>
      </c>
      <c r="F555" s="1408" t="s">
        <v>603</v>
      </c>
      <c r="O555" s="1383" t="s">
        <v>604</v>
      </c>
      <c r="Q555" s="1383" t="s">
        <v>54</v>
      </c>
    </row>
    <row r="556" spans="1:17" x14ac:dyDescent="0.3">
      <c r="A556" s="1405">
        <v>2011</v>
      </c>
      <c r="B556" s="1406" t="s">
        <v>559</v>
      </c>
      <c r="C556" s="1406" t="s">
        <v>529</v>
      </c>
      <c r="D556" s="1407">
        <v>902.46178670616609</v>
      </c>
      <c r="E556" s="1406" t="s">
        <v>519</v>
      </c>
      <c r="F556" s="1408" t="s">
        <v>628</v>
      </c>
      <c r="O556" s="1383" t="s">
        <v>519</v>
      </c>
      <c r="Q556" s="1383" t="s">
        <v>58</v>
      </c>
    </row>
    <row r="557" spans="1:17" x14ac:dyDescent="0.3">
      <c r="A557" s="1405">
        <v>2011</v>
      </c>
      <c r="B557" s="1406" t="s">
        <v>559</v>
      </c>
      <c r="C557" s="1406" t="s">
        <v>854</v>
      </c>
      <c r="D557" s="1407">
        <v>733.88556443556399</v>
      </c>
      <c r="E557" s="1406" t="s">
        <v>635</v>
      </c>
      <c r="F557" s="1408" t="s">
        <v>634</v>
      </c>
      <c r="O557" s="1383" t="s">
        <v>635</v>
      </c>
      <c r="Q557" s="1383" t="s">
        <v>78</v>
      </c>
    </row>
    <row r="558" spans="1:17" x14ac:dyDescent="0.3">
      <c r="A558" s="1405">
        <v>2011</v>
      </c>
      <c r="B558" s="1406" t="s">
        <v>559</v>
      </c>
      <c r="C558" s="1406" t="s">
        <v>855</v>
      </c>
      <c r="D558" s="1407">
        <v>729.57798863636401</v>
      </c>
      <c r="E558" s="1406" t="s">
        <v>635</v>
      </c>
      <c r="F558" s="1408" t="s">
        <v>634</v>
      </c>
      <c r="O558" s="1383" t="s">
        <v>635</v>
      </c>
      <c r="Q558" s="1383" t="s">
        <v>78</v>
      </c>
    </row>
    <row r="559" spans="1:17" x14ac:dyDescent="0.3">
      <c r="A559" s="1405">
        <v>2011</v>
      </c>
      <c r="B559" s="1406" t="s">
        <v>559</v>
      </c>
      <c r="C559" s="1406" t="s">
        <v>856</v>
      </c>
      <c r="D559" s="1407">
        <v>843.44840061893399</v>
      </c>
      <c r="E559" s="1406" t="s">
        <v>635</v>
      </c>
      <c r="F559" s="1408" t="s">
        <v>634</v>
      </c>
      <c r="O559" s="1383" t="s">
        <v>635</v>
      </c>
      <c r="Q559" s="1383" t="s">
        <v>78</v>
      </c>
    </row>
    <row r="560" spans="1:17" x14ac:dyDescent="0.3">
      <c r="A560" s="1405">
        <v>2011</v>
      </c>
      <c r="B560" s="1406" t="s">
        <v>559</v>
      </c>
      <c r="C560" s="1406" t="s">
        <v>857</v>
      </c>
      <c r="D560" s="1407">
        <v>797.68195763799702</v>
      </c>
      <c r="E560" s="1406" t="s">
        <v>635</v>
      </c>
      <c r="F560" s="1408" t="s">
        <v>634</v>
      </c>
      <c r="O560" s="1383" t="s">
        <v>635</v>
      </c>
      <c r="Q560" s="1383" t="s">
        <v>78</v>
      </c>
    </row>
    <row r="561" spans="1:17" x14ac:dyDescent="0.3">
      <c r="A561" s="1405">
        <v>2011</v>
      </c>
      <c r="B561" s="1406" t="s">
        <v>559</v>
      </c>
      <c r="C561" s="1406" t="s">
        <v>858</v>
      </c>
      <c r="D561" s="1407">
        <v>739.49378581173301</v>
      </c>
      <c r="E561" s="1406" t="s">
        <v>635</v>
      </c>
      <c r="F561" s="1408" t="s">
        <v>634</v>
      </c>
      <c r="O561" s="1383" t="s">
        <v>635</v>
      </c>
      <c r="Q561" s="1383" t="s">
        <v>78</v>
      </c>
    </row>
    <row r="562" spans="1:17" x14ac:dyDescent="0.3">
      <c r="A562" s="1405">
        <v>2011</v>
      </c>
      <c r="B562" s="1406" t="s">
        <v>559</v>
      </c>
      <c r="C562" s="1406" t="s">
        <v>859</v>
      </c>
      <c r="D562" s="1407">
        <v>797.88562763542006</v>
      </c>
      <c r="E562" s="1406" t="s">
        <v>635</v>
      </c>
      <c r="F562" s="1408" t="s">
        <v>634</v>
      </c>
      <c r="O562" s="1383" t="s">
        <v>635</v>
      </c>
      <c r="Q562" s="1383" t="s">
        <v>78</v>
      </c>
    </row>
    <row r="563" spans="1:17" x14ac:dyDescent="0.3">
      <c r="A563" s="1405">
        <v>2011</v>
      </c>
      <c r="B563" s="1406" t="s">
        <v>559</v>
      </c>
      <c r="C563" s="1406" t="s">
        <v>860</v>
      </c>
      <c r="D563" s="1407">
        <v>692.33370000000002</v>
      </c>
      <c r="E563" s="1406" t="s">
        <v>635</v>
      </c>
      <c r="F563" s="1408" t="s">
        <v>634</v>
      </c>
      <c r="O563" s="1383" t="s">
        <v>635</v>
      </c>
      <c r="Q563" s="1383" t="s">
        <v>78</v>
      </c>
    </row>
    <row r="564" spans="1:17" x14ac:dyDescent="0.3">
      <c r="A564" s="1405">
        <v>2011</v>
      </c>
      <c r="B564" s="1406" t="s">
        <v>559</v>
      </c>
      <c r="C564" s="1406" t="s">
        <v>861</v>
      </c>
      <c r="D564" s="1407">
        <v>761.88759935305006</v>
      </c>
      <c r="E564" s="1406" t="s">
        <v>635</v>
      </c>
      <c r="F564" s="1408" t="s">
        <v>634</v>
      </c>
      <c r="O564" s="1383" t="s">
        <v>635</v>
      </c>
      <c r="Q564" s="1383" t="s">
        <v>78</v>
      </c>
    </row>
    <row r="565" spans="1:17" x14ac:dyDescent="0.3">
      <c r="A565" s="1405">
        <v>2011</v>
      </c>
      <c r="B565" s="1406" t="s">
        <v>559</v>
      </c>
      <c r="C565" s="1406" t="s">
        <v>862</v>
      </c>
      <c r="D565" s="1407">
        <v>741.43221973929212</v>
      </c>
      <c r="E565" s="1406" t="s">
        <v>635</v>
      </c>
      <c r="F565" s="1408" t="s">
        <v>634</v>
      </c>
      <c r="O565" s="1383" t="s">
        <v>635</v>
      </c>
      <c r="Q565" s="1383" t="s">
        <v>78</v>
      </c>
    </row>
    <row r="566" spans="1:17" x14ac:dyDescent="0.3">
      <c r="A566" s="1405">
        <v>2011</v>
      </c>
      <c r="B566" s="1406" t="s">
        <v>559</v>
      </c>
      <c r="C566" s="1406" t="s">
        <v>863</v>
      </c>
      <c r="D566" s="1407">
        <v>795.19349412171505</v>
      </c>
      <c r="E566" s="1406" t="s">
        <v>635</v>
      </c>
      <c r="F566" s="1408" t="s">
        <v>634</v>
      </c>
      <c r="O566" s="1383" t="s">
        <v>635</v>
      </c>
      <c r="Q566" s="1383" t="s">
        <v>78</v>
      </c>
    </row>
    <row r="567" spans="1:17" x14ac:dyDescent="0.3">
      <c r="A567" s="1405">
        <v>2012</v>
      </c>
      <c r="B567" s="1406" t="s">
        <v>559</v>
      </c>
      <c r="C567" s="1406" t="s">
        <v>560</v>
      </c>
      <c r="D567" s="1407">
        <v>664.61755548302904</v>
      </c>
      <c r="E567" s="1406" t="s">
        <v>561</v>
      </c>
      <c r="F567" s="1408" t="s">
        <v>562</v>
      </c>
      <c r="O567" s="1383" t="s">
        <v>561</v>
      </c>
      <c r="Q567" s="1383" t="s">
        <v>64</v>
      </c>
    </row>
    <row r="568" spans="1:17" x14ac:dyDescent="0.3">
      <c r="A568" s="1405">
        <v>2012</v>
      </c>
      <c r="B568" s="1406" t="s">
        <v>559</v>
      </c>
      <c r="C568" s="1406" t="s">
        <v>567</v>
      </c>
      <c r="D568" s="1407">
        <v>738.64515151515207</v>
      </c>
      <c r="E568" s="1406" t="s">
        <v>561</v>
      </c>
      <c r="F568" s="1408" t="s">
        <v>562</v>
      </c>
      <c r="O568" s="1383" t="s">
        <v>561</v>
      </c>
      <c r="Q568" s="1383" t="s">
        <v>64</v>
      </c>
    </row>
    <row r="569" spans="1:17" x14ac:dyDescent="0.3">
      <c r="A569" s="1405">
        <v>2012</v>
      </c>
      <c r="B569" s="1406" t="s">
        <v>559</v>
      </c>
      <c r="C569" s="1406" t="s">
        <v>568</v>
      </c>
      <c r="D569" s="1407">
        <v>645.05110559006198</v>
      </c>
      <c r="E569" s="1406" t="s">
        <v>561</v>
      </c>
      <c r="F569" s="1408" t="s">
        <v>562</v>
      </c>
      <c r="O569" s="1383" t="s">
        <v>561</v>
      </c>
      <c r="Q569" s="1383" t="s">
        <v>64</v>
      </c>
    </row>
    <row r="570" spans="1:17" x14ac:dyDescent="0.3">
      <c r="A570" s="1405">
        <v>2012</v>
      </c>
      <c r="B570" s="1406" t="s">
        <v>559</v>
      </c>
      <c r="C570" s="1406" t="s">
        <v>569</v>
      </c>
      <c r="D570" s="1407">
        <v>648.76978055077507</v>
      </c>
      <c r="E570" s="1406" t="s">
        <v>561</v>
      </c>
      <c r="F570" s="1408" t="s">
        <v>562</v>
      </c>
      <c r="O570" s="1383" t="s">
        <v>561</v>
      </c>
      <c r="Q570" s="1383" t="s">
        <v>64</v>
      </c>
    </row>
    <row r="571" spans="1:17" x14ac:dyDescent="0.3">
      <c r="A571" s="1405">
        <v>2012</v>
      </c>
      <c r="B571" s="1406" t="s">
        <v>559</v>
      </c>
      <c r="C571" s="1406" t="s">
        <v>570</v>
      </c>
      <c r="D571" s="1407">
        <v>627.87909208819701</v>
      </c>
      <c r="E571" s="1406" t="s">
        <v>561</v>
      </c>
      <c r="F571" s="1408" t="s">
        <v>562</v>
      </c>
      <c r="O571" s="1383" t="s">
        <v>561</v>
      </c>
      <c r="Q571" s="1383" t="s">
        <v>64</v>
      </c>
    </row>
    <row r="572" spans="1:17" x14ac:dyDescent="0.3">
      <c r="A572" s="1405">
        <v>2012</v>
      </c>
      <c r="B572" s="1406" t="s">
        <v>559</v>
      </c>
      <c r="C572" s="1406" t="s">
        <v>571</v>
      </c>
      <c r="D572" s="1407">
        <v>681.72330701754402</v>
      </c>
      <c r="E572" s="1406" t="s">
        <v>561</v>
      </c>
      <c r="F572" s="1408" t="s">
        <v>562</v>
      </c>
      <c r="O572" s="1383" t="s">
        <v>561</v>
      </c>
      <c r="Q572" s="1383" t="s">
        <v>64</v>
      </c>
    </row>
    <row r="573" spans="1:17" x14ac:dyDescent="0.3">
      <c r="A573" s="1405">
        <v>2012</v>
      </c>
      <c r="B573" s="1406" t="s">
        <v>559</v>
      </c>
      <c r="C573" s="1406" t="s">
        <v>572</v>
      </c>
      <c r="D573" s="1407">
        <v>640.94632766338407</v>
      </c>
      <c r="E573" s="1406" t="s">
        <v>561</v>
      </c>
      <c r="F573" s="1408" t="s">
        <v>562</v>
      </c>
      <c r="O573" s="1383" t="s">
        <v>561</v>
      </c>
      <c r="Q573" s="1383" t="s">
        <v>64</v>
      </c>
    </row>
    <row r="574" spans="1:17" x14ac:dyDescent="0.3">
      <c r="A574" s="1405">
        <v>2012</v>
      </c>
      <c r="B574" s="1406" t="s">
        <v>559</v>
      </c>
      <c r="C574" s="1406" t="s">
        <v>574</v>
      </c>
      <c r="D574" s="1407">
        <v>694.59791797010803</v>
      </c>
      <c r="E574" s="1406" t="s">
        <v>561</v>
      </c>
      <c r="F574" s="1408" t="s">
        <v>562</v>
      </c>
      <c r="O574" s="1383" t="s">
        <v>561</v>
      </c>
      <c r="Q574" s="1383" t="s">
        <v>64</v>
      </c>
    </row>
    <row r="575" spans="1:17" x14ac:dyDescent="0.3">
      <c r="A575" s="1405">
        <v>2012</v>
      </c>
      <c r="B575" s="1406" t="s">
        <v>559</v>
      </c>
      <c r="C575" s="1406" t="s">
        <v>575</v>
      </c>
      <c r="D575" s="1407">
        <v>780.79310484911002</v>
      </c>
      <c r="E575" s="1406" t="s">
        <v>561</v>
      </c>
      <c r="F575" s="1408" t="s">
        <v>562</v>
      </c>
      <c r="O575" s="1383" t="s">
        <v>561</v>
      </c>
      <c r="Q575" s="1383" t="s">
        <v>64</v>
      </c>
    </row>
    <row r="576" spans="1:17" x14ac:dyDescent="0.3">
      <c r="A576" s="1405">
        <v>2012</v>
      </c>
      <c r="B576" s="1406" t="s">
        <v>559</v>
      </c>
      <c r="C576" s="1406" t="s">
        <v>576</v>
      </c>
      <c r="D576" s="1407">
        <v>776.46107287449399</v>
      </c>
      <c r="E576" s="1406" t="s">
        <v>561</v>
      </c>
      <c r="F576" s="1408" t="s">
        <v>562</v>
      </c>
      <c r="O576" s="1383" t="s">
        <v>561</v>
      </c>
      <c r="Q576" s="1383" t="s">
        <v>64</v>
      </c>
    </row>
    <row r="577" spans="1:17" x14ac:dyDescent="0.3">
      <c r="A577" s="1405">
        <v>2012</v>
      </c>
      <c r="B577" s="1406" t="s">
        <v>559</v>
      </c>
      <c r="C577" s="1406" t="s">
        <v>577</v>
      </c>
      <c r="D577" s="1407">
        <v>682.60633598502602</v>
      </c>
      <c r="E577" s="1406" t="s">
        <v>578</v>
      </c>
      <c r="F577" s="1408" t="s">
        <v>579</v>
      </c>
      <c r="O577" s="1383" t="s">
        <v>578</v>
      </c>
      <c r="Q577" s="1383" t="s">
        <v>63</v>
      </c>
    </row>
    <row r="578" spans="1:17" x14ac:dyDescent="0.3">
      <c r="A578" s="1405">
        <v>2012</v>
      </c>
      <c r="B578" s="1406" t="s">
        <v>559</v>
      </c>
      <c r="C578" s="1406" t="s">
        <v>580</v>
      </c>
      <c r="D578" s="1407">
        <v>677.67785977281608</v>
      </c>
      <c r="E578" s="1406" t="s">
        <v>578</v>
      </c>
      <c r="F578" s="1408" t="s">
        <v>579</v>
      </c>
      <c r="O578" s="1383" t="s">
        <v>578</v>
      </c>
      <c r="Q578" s="1383" t="s">
        <v>63</v>
      </c>
    </row>
    <row r="579" spans="1:17" x14ac:dyDescent="0.3">
      <c r="A579" s="1405">
        <v>2012</v>
      </c>
      <c r="B579" s="1406" t="s">
        <v>559</v>
      </c>
      <c r="C579" s="1406" t="s">
        <v>581</v>
      </c>
      <c r="D579" s="1407">
        <v>831.91165524972007</v>
      </c>
      <c r="E579" s="1406" t="s">
        <v>578</v>
      </c>
      <c r="F579" s="1408" t="s">
        <v>579</v>
      </c>
      <c r="O579" s="1383" t="s">
        <v>578</v>
      </c>
      <c r="Q579" s="1383" t="s">
        <v>63</v>
      </c>
    </row>
    <row r="580" spans="1:17" x14ac:dyDescent="0.3">
      <c r="A580" s="1405">
        <v>2012</v>
      </c>
      <c r="B580" s="1406" t="s">
        <v>559</v>
      </c>
      <c r="C580" s="1406" t="s">
        <v>582</v>
      </c>
      <c r="D580" s="1407">
        <v>679.08794726240603</v>
      </c>
      <c r="E580" s="1406" t="s">
        <v>578</v>
      </c>
      <c r="F580" s="1408" t="s">
        <v>579</v>
      </c>
      <c r="O580" s="1383" t="s">
        <v>578</v>
      </c>
      <c r="Q580" s="1383" t="s">
        <v>63</v>
      </c>
    </row>
    <row r="581" spans="1:17" x14ac:dyDescent="0.3">
      <c r="A581" s="1405">
        <v>2012</v>
      </c>
      <c r="B581" s="1406" t="s">
        <v>559</v>
      </c>
      <c r="C581" s="1406" t="s">
        <v>584</v>
      </c>
      <c r="D581" s="1407">
        <v>748.37775401069496</v>
      </c>
      <c r="E581" s="1406" t="s">
        <v>578</v>
      </c>
      <c r="F581" s="1408" t="s">
        <v>579</v>
      </c>
      <c r="O581" s="1383" t="s">
        <v>578</v>
      </c>
      <c r="Q581" s="1383" t="s">
        <v>63</v>
      </c>
    </row>
    <row r="582" spans="1:17" x14ac:dyDescent="0.3">
      <c r="A582" s="1405">
        <v>2012</v>
      </c>
      <c r="B582" s="1406" t="s">
        <v>559</v>
      </c>
      <c r="C582" s="1406" t="s">
        <v>585</v>
      </c>
      <c r="D582" s="1407">
        <v>681.32741379310301</v>
      </c>
      <c r="E582" s="1406" t="s">
        <v>578</v>
      </c>
      <c r="F582" s="1408" t="s">
        <v>579</v>
      </c>
      <c r="O582" s="1383" t="s">
        <v>578</v>
      </c>
      <c r="Q582" s="1383" t="s">
        <v>63</v>
      </c>
    </row>
    <row r="583" spans="1:17" x14ac:dyDescent="0.3">
      <c r="A583" s="1405">
        <v>2012</v>
      </c>
      <c r="B583" s="1406" t="s">
        <v>559</v>
      </c>
      <c r="C583" s="1406" t="s">
        <v>586</v>
      </c>
      <c r="D583" s="1407">
        <v>626.41222168732702</v>
      </c>
      <c r="E583" s="1406" t="s">
        <v>578</v>
      </c>
      <c r="F583" s="1408" t="s">
        <v>579</v>
      </c>
      <c r="O583" s="1383" t="s">
        <v>578</v>
      </c>
      <c r="Q583" s="1383" t="s">
        <v>63</v>
      </c>
    </row>
    <row r="584" spans="1:17" x14ac:dyDescent="0.3">
      <c r="A584" s="1405">
        <v>2012</v>
      </c>
      <c r="B584" s="1406" t="s">
        <v>559</v>
      </c>
      <c r="C584" s="1406" t="s">
        <v>587</v>
      </c>
      <c r="D584" s="1407">
        <v>706.30173376558093</v>
      </c>
      <c r="E584" s="1406" t="s">
        <v>578</v>
      </c>
      <c r="F584" s="1408" t="s">
        <v>579</v>
      </c>
      <c r="O584" s="1383" t="s">
        <v>578</v>
      </c>
      <c r="Q584" s="1383" t="s">
        <v>63</v>
      </c>
    </row>
    <row r="585" spans="1:17" x14ac:dyDescent="0.3">
      <c r="A585" s="1405">
        <v>2012</v>
      </c>
      <c r="B585" s="1406" t="s">
        <v>559</v>
      </c>
      <c r="C585" s="1406" t="s">
        <v>588</v>
      </c>
      <c r="D585" s="1407">
        <v>644.83375468164809</v>
      </c>
      <c r="E585" s="1406" t="s">
        <v>578</v>
      </c>
      <c r="F585" s="1408" t="s">
        <v>579</v>
      </c>
      <c r="O585" s="1383" t="s">
        <v>578</v>
      </c>
      <c r="Q585" s="1383" t="s">
        <v>63</v>
      </c>
    </row>
    <row r="586" spans="1:17" x14ac:dyDescent="0.3">
      <c r="A586" s="1405">
        <v>2012</v>
      </c>
      <c r="B586" s="1406" t="s">
        <v>559</v>
      </c>
      <c r="C586" s="1406" t="s">
        <v>589</v>
      </c>
      <c r="D586" s="1407">
        <v>710.85709270927111</v>
      </c>
      <c r="E586" s="1406" t="s">
        <v>578</v>
      </c>
      <c r="F586" s="1408" t="s">
        <v>579</v>
      </c>
      <c r="O586" s="1383" t="s">
        <v>578</v>
      </c>
      <c r="Q586" s="1383" t="s">
        <v>63</v>
      </c>
    </row>
    <row r="587" spans="1:17" x14ac:dyDescent="0.3">
      <c r="A587" s="1405">
        <v>2012</v>
      </c>
      <c r="B587" s="1406" t="s">
        <v>559</v>
      </c>
      <c r="C587" s="1406" t="s">
        <v>591</v>
      </c>
      <c r="D587" s="1407">
        <v>772.60592146870101</v>
      </c>
      <c r="E587" s="1406" t="s">
        <v>578</v>
      </c>
      <c r="F587" s="1408" t="s">
        <v>579</v>
      </c>
      <c r="O587" s="1383" t="s">
        <v>578</v>
      </c>
      <c r="Q587" s="1383" t="s">
        <v>63</v>
      </c>
    </row>
    <row r="588" spans="1:17" x14ac:dyDescent="0.3">
      <c r="A588" s="1405">
        <v>2012</v>
      </c>
      <c r="B588" s="1406" t="s">
        <v>559</v>
      </c>
      <c r="C588" s="1406" t="s">
        <v>592</v>
      </c>
      <c r="D588" s="1407">
        <v>622.35378559143908</v>
      </c>
      <c r="E588" s="1406" t="s">
        <v>578</v>
      </c>
      <c r="F588" s="1408" t="s">
        <v>579</v>
      </c>
      <c r="O588" s="1383" t="s">
        <v>578</v>
      </c>
      <c r="Q588" s="1383" t="s">
        <v>63</v>
      </c>
    </row>
    <row r="589" spans="1:17" x14ac:dyDescent="0.3">
      <c r="A589" s="1405">
        <v>2012</v>
      </c>
      <c r="B589" s="1406" t="s">
        <v>559</v>
      </c>
      <c r="C589" s="1406" t="s">
        <v>593</v>
      </c>
      <c r="D589" s="1407">
        <v>716.60092665193497</v>
      </c>
      <c r="E589" s="1406" t="s">
        <v>594</v>
      </c>
      <c r="F589" s="1408" t="s">
        <v>595</v>
      </c>
      <c r="O589" s="1383" t="s">
        <v>594</v>
      </c>
      <c r="Q589" s="1383" t="s">
        <v>62</v>
      </c>
    </row>
    <row r="590" spans="1:17" x14ac:dyDescent="0.3">
      <c r="A590" s="1405">
        <v>2012</v>
      </c>
      <c r="B590" s="1406" t="s">
        <v>559</v>
      </c>
      <c r="C590" s="1406" t="s">
        <v>596</v>
      </c>
      <c r="D590" s="1407">
        <v>823.24231684602603</v>
      </c>
      <c r="E590" s="1406" t="s">
        <v>594</v>
      </c>
      <c r="F590" s="1408" t="s">
        <v>595</v>
      </c>
      <c r="O590" s="1383" t="s">
        <v>594</v>
      </c>
      <c r="Q590" s="1383" t="s">
        <v>62</v>
      </c>
    </row>
    <row r="591" spans="1:17" x14ac:dyDescent="0.3">
      <c r="A591" s="1405">
        <v>2012</v>
      </c>
      <c r="B591" s="1406" t="s">
        <v>559</v>
      </c>
      <c r="C591" s="1406" t="s">
        <v>597</v>
      </c>
      <c r="D591" s="1407">
        <v>768.66665243596208</v>
      </c>
      <c r="E591" s="1406" t="s">
        <v>598</v>
      </c>
      <c r="F591" s="1408" t="s">
        <v>599</v>
      </c>
      <c r="O591" s="1383" t="s">
        <v>598</v>
      </c>
      <c r="Q591" s="1383" t="s">
        <v>61</v>
      </c>
    </row>
    <row r="592" spans="1:17" x14ac:dyDescent="0.3">
      <c r="A592" s="1405">
        <v>2012</v>
      </c>
      <c r="B592" s="1406" t="s">
        <v>559</v>
      </c>
      <c r="C592" s="1406" t="s">
        <v>600</v>
      </c>
      <c r="D592" s="1407">
        <v>750.38903765411499</v>
      </c>
      <c r="E592" s="1406" t="s">
        <v>594</v>
      </c>
      <c r="F592" s="1408" t="s">
        <v>595</v>
      </c>
      <c r="O592" s="1383" t="s">
        <v>594</v>
      </c>
      <c r="Q592" s="1383" t="s">
        <v>62</v>
      </c>
    </row>
    <row r="593" spans="1:17" x14ac:dyDescent="0.3">
      <c r="A593" s="1405">
        <v>2012</v>
      </c>
      <c r="B593" s="1406" t="s">
        <v>559</v>
      </c>
      <c r="C593" s="1406" t="s">
        <v>601</v>
      </c>
      <c r="D593" s="1407">
        <v>975.67369608064007</v>
      </c>
      <c r="E593" s="1406" t="s">
        <v>594</v>
      </c>
      <c r="F593" s="1408" t="s">
        <v>595</v>
      </c>
      <c r="O593" s="1383" t="s">
        <v>594</v>
      </c>
      <c r="Q593" s="1383" t="s">
        <v>62</v>
      </c>
    </row>
    <row r="594" spans="1:17" x14ac:dyDescent="0.3">
      <c r="A594" s="1405">
        <v>2012</v>
      </c>
      <c r="B594" s="1406" t="s">
        <v>559</v>
      </c>
      <c r="C594" s="1406" t="s">
        <v>602</v>
      </c>
      <c r="D594" s="1407">
        <v>946.56977038833804</v>
      </c>
      <c r="E594" s="1406" t="s">
        <v>594</v>
      </c>
      <c r="F594" s="1408" t="s">
        <v>595</v>
      </c>
      <c r="O594" s="1383" t="s">
        <v>594</v>
      </c>
      <c r="Q594" s="1383" t="s">
        <v>62</v>
      </c>
    </row>
    <row r="595" spans="1:17" x14ac:dyDescent="0.3">
      <c r="A595" s="1405">
        <v>2012</v>
      </c>
      <c r="B595" s="1406" t="s">
        <v>559</v>
      </c>
      <c r="C595" s="1406" t="s">
        <v>605</v>
      </c>
      <c r="D595" s="1407">
        <v>1074.3085505500401</v>
      </c>
      <c r="E595" s="1406" t="s">
        <v>594</v>
      </c>
      <c r="F595" s="1408" t="s">
        <v>595</v>
      </c>
      <c r="O595" s="1383" t="s">
        <v>594</v>
      </c>
      <c r="Q595" s="1383" t="s">
        <v>62</v>
      </c>
    </row>
    <row r="596" spans="1:17" x14ac:dyDescent="0.3">
      <c r="A596" s="1405">
        <v>2012</v>
      </c>
      <c r="B596" s="1406" t="s">
        <v>559</v>
      </c>
      <c r="C596" s="1406" t="s">
        <v>606</v>
      </c>
      <c r="D596" s="1407">
        <v>750.50470871950108</v>
      </c>
      <c r="E596" s="1406" t="s">
        <v>594</v>
      </c>
      <c r="F596" s="1408" t="s">
        <v>595</v>
      </c>
      <c r="O596" s="1383" t="s">
        <v>594</v>
      </c>
      <c r="Q596" s="1383" t="s">
        <v>62</v>
      </c>
    </row>
    <row r="597" spans="1:17" x14ac:dyDescent="0.3">
      <c r="A597" s="1405">
        <v>2012</v>
      </c>
      <c r="B597" s="1406" t="s">
        <v>559</v>
      </c>
      <c r="C597" s="1406" t="s">
        <v>609</v>
      </c>
      <c r="D597" s="1407">
        <v>763.01234691050206</v>
      </c>
      <c r="E597" s="1406" t="s">
        <v>594</v>
      </c>
      <c r="F597" s="1408" t="s">
        <v>595</v>
      </c>
      <c r="O597" s="1383" t="s">
        <v>594</v>
      </c>
      <c r="Q597" s="1383" t="s">
        <v>62</v>
      </c>
    </row>
    <row r="598" spans="1:17" x14ac:dyDescent="0.3">
      <c r="A598" s="1405">
        <v>2012</v>
      </c>
      <c r="B598" s="1406" t="s">
        <v>559</v>
      </c>
      <c r="C598" s="1406" t="s">
        <v>612</v>
      </c>
      <c r="D598" s="1407">
        <v>836.55725142221104</v>
      </c>
      <c r="E598" s="1406" t="s">
        <v>594</v>
      </c>
      <c r="F598" s="1408" t="s">
        <v>595</v>
      </c>
      <c r="O598" s="1383" t="s">
        <v>594</v>
      </c>
      <c r="Q598" s="1383" t="s">
        <v>62</v>
      </c>
    </row>
    <row r="599" spans="1:17" x14ac:dyDescent="0.3">
      <c r="A599" s="1405">
        <v>2012</v>
      </c>
      <c r="B599" s="1406" t="s">
        <v>559</v>
      </c>
      <c r="C599" s="1406" t="s">
        <v>615</v>
      </c>
      <c r="D599" s="1407">
        <v>870.82789812799308</v>
      </c>
      <c r="E599" s="1406" t="s">
        <v>594</v>
      </c>
      <c r="F599" s="1408" t="s">
        <v>595</v>
      </c>
      <c r="O599" s="1383" t="s">
        <v>594</v>
      </c>
      <c r="Q599" s="1383" t="s">
        <v>62</v>
      </c>
    </row>
    <row r="600" spans="1:17" x14ac:dyDescent="0.3">
      <c r="A600" s="1405">
        <v>2012</v>
      </c>
      <c r="B600" s="1406" t="s">
        <v>559</v>
      </c>
      <c r="C600" s="1406" t="s">
        <v>618</v>
      </c>
      <c r="D600" s="1407">
        <v>647.23391323792509</v>
      </c>
      <c r="E600" s="1406" t="s">
        <v>598</v>
      </c>
      <c r="F600" s="1408" t="s">
        <v>599</v>
      </c>
      <c r="O600" s="1383" t="s">
        <v>598</v>
      </c>
      <c r="Q600" s="1383" t="s">
        <v>61</v>
      </c>
    </row>
    <row r="601" spans="1:17" x14ac:dyDescent="0.3">
      <c r="A601" s="1405">
        <v>2012</v>
      </c>
      <c r="B601" s="1406" t="s">
        <v>559</v>
      </c>
      <c r="C601" s="1406" t="s">
        <v>621</v>
      </c>
      <c r="D601" s="1407">
        <v>635.14911525029095</v>
      </c>
      <c r="E601" s="1406" t="s">
        <v>578</v>
      </c>
      <c r="F601" s="1408" t="s">
        <v>579</v>
      </c>
      <c r="O601" s="1383" t="s">
        <v>578</v>
      </c>
      <c r="Q601" s="1383" t="s">
        <v>63</v>
      </c>
    </row>
    <row r="602" spans="1:17" x14ac:dyDescent="0.3">
      <c r="A602" s="1405">
        <v>2012</v>
      </c>
      <c r="B602" s="1406" t="s">
        <v>559</v>
      </c>
      <c r="C602" s="1406" t="s">
        <v>624</v>
      </c>
      <c r="D602" s="1407">
        <v>648.76364663890502</v>
      </c>
      <c r="E602" s="1406" t="s">
        <v>578</v>
      </c>
      <c r="F602" s="1408" t="s">
        <v>579</v>
      </c>
      <c r="O602" s="1383" t="s">
        <v>578</v>
      </c>
      <c r="Q602" s="1383" t="s">
        <v>63</v>
      </c>
    </row>
    <row r="603" spans="1:17" x14ac:dyDescent="0.3">
      <c r="A603" s="1405">
        <v>2012</v>
      </c>
      <c r="B603" s="1406" t="s">
        <v>559</v>
      </c>
      <c r="C603" s="1406" t="s">
        <v>627</v>
      </c>
      <c r="D603" s="1407">
        <v>715.71652956298203</v>
      </c>
      <c r="E603" s="1406" t="s">
        <v>594</v>
      </c>
      <c r="F603" s="1408" t="s">
        <v>595</v>
      </c>
      <c r="O603" s="1383" t="s">
        <v>594</v>
      </c>
      <c r="Q603" s="1383" t="s">
        <v>62</v>
      </c>
    </row>
    <row r="604" spans="1:17" x14ac:dyDescent="0.3">
      <c r="A604" s="1405">
        <v>2012</v>
      </c>
      <c r="B604" s="1406" t="s">
        <v>559</v>
      </c>
      <c r="C604" s="1406" t="s">
        <v>629</v>
      </c>
      <c r="D604" s="1407">
        <v>638.69749229821298</v>
      </c>
      <c r="E604" s="1406" t="s">
        <v>594</v>
      </c>
      <c r="F604" s="1408" t="s">
        <v>595</v>
      </c>
      <c r="O604" s="1383" t="s">
        <v>594</v>
      </c>
      <c r="Q604" s="1383" t="s">
        <v>62</v>
      </c>
    </row>
    <row r="605" spans="1:17" x14ac:dyDescent="0.3">
      <c r="A605" s="1405">
        <v>2012</v>
      </c>
      <c r="B605" s="1406" t="s">
        <v>559</v>
      </c>
      <c r="C605" s="1406" t="s">
        <v>632</v>
      </c>
      <c r="D605" s="1407">
        <v>618.04186374078108</v>
      </c>
      <c r="E605" s="1406" t="s">
        <v>594</v>
      </c>
      <c r="F605" s="1408" t="s">
        <v>595</v>
      </c>
      <c r="O605" s="1383" t="s">
        <v>594</v>
      </c>
      <c r="Q605" s="1383" t="s">
        <v>62</v>
      </c>
    </row>
    <row r="606" spans="1:17" x14ac:dyDescent="0.3">
      <c r="A606" s="1405">
        <v>2012</v>
      </c>
      <c r="B606" s="1406" t="s">
        <v>559</v>
      </c>
      <c r="C606" s="1406" t="s">
        <v>633</v>
      </c>
      <c r="D606" s="1407">
        <v>605.643450530471</v>
      </c>
      <c r="E606" s="1406" t="s">
        <v>594</v>
      </c>
      <c r="F606" s="1408" t="s">
        <v>595</v>
      </c>
      <c r="O606" s="1383" t="s">
        <v>594</v>
      </c>
      <c r="Q606" s="1383" t="s">
        <v>62</v>
      </c>
    </row>
    <row r="607" spans="1:17" x14ac:dyDescent="0.3">
      <c r="A607" s="1405">
        <v>2012</v>
      </c>
      <c r="B607" s="1406" t="s">
        <v>559</v>
      </c>
      <c r="C607" s="1406" t="s">
        <v>636</v>
      </c>
      <c r="D607" s="1407">
        <v>685.57312805348408</v>
      </c>
      <c r="E607" s="1406" t="s">
        <v>594</v>
      </c>
      <c r="F607" s="1408" t="s">
        <v>595</v>
      </c>
      <c r="O607" s="1383" t="s">
        <v>594</v>
      </c>
      <c r="Q607" s="1383" t="s">
        <v>62</v>
      </c>
    </row>
    <row r="608" spans="1:17" x14ac:dyDescent="0.3">
      <c r="A608" s="1405">
        <v>2012</v>
      </c>
      <c r="B608" s="1406" t="s">
        <v>559</v>
      </c>
      <c r="C608" s="1406" t="s">
        <v>639</v>
      </c>
      <c r="D608" s="1407">
        <v>606.21354383475204</v>
      </c>
      <c r="E608" s="1406" t="s">
        <v>594</v>
      </c>
      <c r="F608" s="1408" t="s">
        <v>595</v>
      </c>
      <c r="O608" s="1383" t="s">
        <v>594</v>
      </c>
      <c r="Q608" s="1383" t="s">
        <v>62</v>
      </c>
    </row>
    <row r="609" spans="1:17" x14ac:dyDescent="0.3">
      <c r="A609" s="1405">
        <v>2012</v>
      </c>
      <c r="B609" s="1406" t="s">
        <v>559</v>
      </c>
      <c r="C609" s="1406" t="s">
        <v>640</v>
      </c>
      <c r="D609" s="1407">
        <v>678.8435266291491</v>
      </c>
      <c r="E609" s="1406" t="s">
        <v>594</v>
      </c>
      <c r="F609" s="1408" t="s">
        <v>595</v>
      </c>
      <c r="O609" s="1383" t="s">
        <v>594</v>
      </c>
      <c r="Q609" s="1383" t="s">
        <v>62</v>
      </c>
    </row>
    <row r="610" spans="1:17" x14ac:dyDescent="0.3">
      <c r="A610" s="1405">
        <v>2012</v>
      </c>
      <c r="B610" s="1406" t="s">
        <v>559</v>
      </c>
      <c r="C610" s="1406" t="s">
        <v>643</v>
      </c>
      <c r="D610" s="1407">
        <v>707.76675851703396</v>
      </c>
      <c r="E610" s="1406" t="s">
        <v>594</v>
      </c>
      <c r="F610" s="1408" t="s">
        <v>595</v>
      </c>
      <c r="O610" s="1383" t="s">
        <v>594</v>
      </c>
      <c r="Q610" s="1383" t="s">
        <v>62</v>
      </c>
    </row>
    <row r="611" spans="1:17" x14ac:dyDescent="0.3">
      <c r="A611" s="1405">
        <v>2012</v>
      </c>
      <c r="B611" s="1406" t="s">
        <v>559</v>
      </c>
      <c r="C611" s="1406" t="s">
        <v>646</v>
      </c>
      <c r="D611" s="1407">
        <v>617.88870778267312</v>
      </c>
      <c r="E611" s="1406" t="s">
        <v>642</v>
      </c>
      <c r="F611" s="1408" t="s">
        <v>641</v>
      </c>
      <c r="O611" s="1383" t="s">
        <v>642</v>
      </c>
      <c r="Q611" s="1383" t="s">
        <v>66</v>
      </c>
    </row>
    <row r="612" spans="1:17" x14ac:dyDescent="0.3">
      <c r="A612" s="1405">
        <v>2012</v>
      </c>
      <c r="B612" s="1406" t="s">
        <v>559</v>
      </c>
      <c r="C612" s="1406" t="s">
        <v>647</v>
      </c>
      <c r="D612" s="1407">
        <v>686.83825042881608</v>
      </c>
      <c r="E612" s="1406" t="s">
        <v>642</v>
      </c>
      <c r="F612" s="1408" t="s">
        <v>641</v>
      </c>
      <c r="O612" s="1383" t="s">
        <v>642</v>
      </c>
      <c r="Q612" s="1383" t="s">
        <v>66</v>
      </c>
    </row>
    <row r="613" spans="1:17" x14ac:dyDescent="0.3">
      <c r="A613" s="1405">
        <v>2012</v>
      </c>
      <c r="B613" s="1406" t="s">
        <v>559</v>
      </c>
      <c r="C613" s="1406" t="s">
        <v>648</v>
      </c>
      <c r="D613" s="1407">
        <v>625.60213774597514</v>
      </c>
      <c r="E613" s="1406" t="s">
        <v>645</v>
      </c>
      <c r="F613" s="1408" t="s">
        <v>644</v>
      </c>
      <c r="O613" s="1383" t="s">
        <v>645</v>
      </c>
      <c r="Q613" s="1383" t="s">
        <v>76</v>
      </c>
    </row>
    <row r="614" spans="1:17" x14ac:dyDescent="0.3">
      <c r="A614" s="1405">
        <v>2012</v>
      </c>
      <c r="B614" s="1406" t="s">
        <v>559</v>
      </c>
      <c r="C614" s="1406" t="s">
        <v>649</v>
      </c>
      <c r="D614" s="1407">
        <v>666.70642276422802</v>
      </c>
      <c r="E614" s="1406" t="s">
        <v>645</v>
      </c>
      <c r="F614" s="1408" t="s">
        <v>644</v>
      </c>
      <c r="O614" s="1383" t="s">
        <v>645</v>
      </c>
      <c r="Q614" s="1383" t="s">
        <v>76</v>
      </c>
    </row>
    <row r="615" spans="1:17" x14ac:dyDescent="0.3">
      <c r="A615" s="1405">
        <v>2012</v>
      </c>
      <c r="B615" s="1406" t="s">
        <v>559</v>
      </c>
      <c r="C615" s="1406" t="s">
        <v>650</v>
      </c>
      <c r="D615" s="1407">
        <v>654.44713160198398</v>
      </c>
      <c r="E615" s="1406" t="s">
        <v>598</v>
      </c>
      <c r="F615" s="1408" t="s">
        <v>599</v>
      </c>
      <c r="O615" s="1383" t="s">
        <v>598</v>
      </c>
      <c r="Q615" s="1383" t="s">
        <v>61</v>
      </c>
    </row>
    <row r="616" spans="1:17" x14ac:dyDescent="0.3">
      <c r="A616" s="1405">
        <v>2012</v>
      </c>
      <c r="B616" s="1406" t="s">
        <v>559</v>
      </c>
      <c r="C616" s="1406" t="s">
        <v>651</v>
      </c>
      <c r="D616" s="1407">
        <v>807.09894825798006</v>
      </c>
      <c r="E616" s="1406" t="s">
        <v>598</v>
      </c>
      <c r="F616" s="1408" t="s">
        <v>599</v>
      </c>
      <c r="O616" s="1383" t="s">
        <v>598</v>
      </c>
      <c r="Q616" s="1383" t="s">
        <v>61</v>
      </c>
    </row>
    <row r="617" spans="1:17" x14ac:dyDescent="0.3">
      <c r="A617" s="1405">
        <v>2012</v>
      </c>
      <c r="B617" s="1406" t="s">
        <v>559</v>
      </c>
      <c r="C617" s="1406" t="s">
        <v>652</v>
      </c>
      <c r="D617" s="1407">
        <v>803.11737114886307</v>
      </c>
      <c r="E617" s="1406" t="s">
        <v>598</v>
      </c>
      <c r="F617" s="1408" t="s">
        <v>599</v>
      </c>
      <c r="O617" s="1383" t="s">
        <v>598</v>
      </c>
      <c r="Q617" s="1383" t="s">
        <v>61</v>
      </c>
    </row>
    <row r="618" spans="1:17" x14ac:dyDescent="0.3">
      <c r="A618" s="1405">
        <v>2012</v>
      </c>
      <c r="B618" s="1406" t="s">
        <v>559</v>
      </c>
      <c r="C618" s="1406" t="s">
        <v>653</v>
      </c>
      <c r="D618" s="1407">
        <v>807.73401834239098</v>
      </c>
      <c r="E618" s="1406" t="s">
        <v>598</v>
      </c>
      <c r="F618" s="1408" t="s">
        <v>599</v>
      </c>
      <c r="O618" s="1383" t="s">
        <v>598</v>
      </c>
      <c r="Q618" s="1383" t="s">
        <v>61</v>
      </c>
    </row>
    <row r="619" spans="1:17" x14ac:dyDescent="0.3">
      <c r="A619" s="1405">
        <v>2012</v>
      </c>
      <c r="B619" s="1406" t="s">
        <v>559</v>
      </c>
      <c r="C619" s="1406" t="s">
        <v>654</v>
      </c>
      <c r="D619" s="1407">
        <v>863.33693906810004</v>
      </c>
      <c r="E619" s="1406" t="s">
        <v>598</v>
      </c>
      <c r="F619" s="1408" t="s">
        <v>599</v>
      </c>
      <c r="O619" s="1383" t="s">
        <v>598</v>
      </c>
      <c r="Q619" s="1383" t="s">
        <v>61</v>
      </c>
    </row>
    <row r="620" spans="1:17" x14ac:dyDescent="0.3">
      <c r="A620" s="1405">
        <v>2012</v>
      </c>
      <c r="B620" s="1406" t="s">
        <v>559</v>
      </c>
      <c r="C620" s="1406" t="s">
        <v>655</v>
      </c>
      <c r="D620" s="1407">
        <v>636.79054507337503</v>
      </c>
      <c r="E620" s="1406" t="s">
        <v>608</v>
      </c>
      <c r="F620" s="1408" t="s">
        <v>607</v>
      </c>
      <c r="O620" s="1383" t="s">
        <v>608</v>
      </c>
      <c r="Q620" s="1383" t="s">
        <v>65</v>
      </c>
    </row>
    <row r="621" spans="1:17" x14ac:dyDescent="0.3">
      <c r="A621" s="1405">
        <v>2012</v>
      </c>
      <c r="B621" s="1406" t="s">
        <v>559</v>
      </c>
      <c r="C621" s="1406" t="s">
        <v>656</v>
      </c>
      <c r="D621" s="1407">
        <v>619.87831018518511</v>
      </c>
      <c r="E621" s="1406" t="s">
        <v>608</v>
      </c>
      <c r="F621" s="1408" t="s">
        <v>607</v>
      </c>
      <c r="O621" s="1383" t="s">
        <v>608</v>
      </c>
      <c r="Q621" s="1383" t="s">
        <v>65</v>
      </c>
    </row>
    <row r="622" spans="1:17" x14ac:dyDescent="0.3">
      <c r="A622" s="1405">
        <v>2012</v>
      </c>
      <c r="B622" s="1406" t="s">
        <v>559</v>
      </c>
      <c r="C622" s="1406" t="s">
        <v>657</v>
      </c>
      <c r="D622" s="1407">
        <v>880.68996307237808</v>
      </c>
      <c r="E622" s="1406" t="s">
        <v>608</v>
      </c>
      <c r="F622" s="1408" t="s">
        <v>607</v>
      </c>
      <c r="O622" s="1383" t="s">
        <v>608</v>
      </c>
      <c r="Q622" s="1383" t="s">
        <v>65</v>
      </c>
    </row>
    <row r="623" spans="1:17" x14ac:dyDescent="0.3">
      <c r="A623" s="1405">
        <v>2012</v>
      </c>
      <c r="B623" s="1406" t="s">
        <v>559</v>
      </c>
      <c r="C623" s="1406" t="s">
        <v>658</v>
      </c>
      <c r="D623" s="1407">
        <v>635.72939643347115</v>
      </c>
      <c r="E623" s="1406" t="s">
        <v>608</v>
      </c>
      <c r="F623" s="1408" t="s">
        <v>607</v>
      </c>
      <c r="O623" s="1383" t="s">
        <v>608</v>
      </c>
      <c r="Q623" s="1383" t="s">
        <v>65</v>
      </c>
    </row>
    <row r="624" spans="1:17" x14ac:dyDescent="0.3">
      <c r="A624" s="1405">
        <v>2012</v>
      </c>
      <c r="B624" s="1406" t="s">
        <v>559</v>
      </c>
      <c r="C624" s="1406" t="s">
        <v>659</v>
      </c>
      <c r="D624" s="1407">
        <v>717.35607526881699</v>
      </c>
      <c r="E624" s="1406" t="s">
        <v>623</v>
      </c>
      <c r="F624" s="1408" t="s">
        <v>622</v>
      </c>
      <c r="O624" s="1383" t="s">
        <v>623</v>
      </c>
      <c r="Q624" s="1383" t="s">
        <v>75</v>
      </c>
    </row>
    <row r="625" spans="1:17" x14ac:dyDescent="0.3">
      <c r="A625" s="1405">
        <v>2012</v>
      </c>
      <c r="B625" s="1406" t="s">
        <v>559</v>
      </c>
      <c r="C625" s="1406" t="s">
        <v>660</v>
      </c>
      <c r="D625" s="1407">
        <v>731.04831570382407</v>
      </c>
      <c r="E625" s="1406" t="s">
        <v>642</v>
      </c>
      <c r="F625" s="1408" t="s">
        <v>641</v>
      </c>
      <c r="O625" s="1383" t="s">
        <v>642</v>
      </c>
      <c r="Q625" s="1383" t="s">
        <v>66</v>
      </c>
    </row>
    <row r="626" spans="1:17" x14ac:dyDescent="0.3">
      <c r="A626" s="1405">
        <v>2012</v>
      </c>
      <c r="B626" s="1406" t="s">
        <v>559</v>
      </c>
      <c r="C626" s="1406" t="s">
        <v>661</v>
      </c>
      <c r="D626" s="1407">
        <v>646.55051194539203</v>
      </c>
      <c r="E626" s="1406" t="s">
        <v>642</v>
      </c>
      <c r="F626" s="1408" t="s">
        <v>641</v>
      </c>
      <c r="O626" s="1383" t="s">
        <v>642</v>
      </c>
      <c r="Q626" s="1383" t="s">
        <v>66</v>
      </c>
    </row>
    <row r="627" spans="1:17" x14ac:dyDescent="0.3">
      <c r="A627" s="1405">
        <v>2012</v>
      </c>
      <c r="B627" s="1406" t="s">
        <v>559</v>
      </c>
      <c r="C627" s="1406" t="s">
        <v>662</v>
      </c>
      <c r="D627" s="1407">
        <v>762.30018912529601</v>
      </c>
      <c r="E627" s="1406" t="s">
        <v>642</v>
      </c>
      <c r="F627" s="1408" t="s">
        <v>641</v>
      </c>
      <c r="O627" s="1383" t="s">
        <v>642</v>
      </c>
      <c r="Q627" s="1383" t="s">
        <v>66</v>
      </c>
    </row>
    <row r="628" spans="1:17" x14ac:dyDescent="0.3">
      <c r="A628" s="1405">
        <v>2012</v>
      </c>
      <c r="B628" s="1406" t="s">
        <v>559</v>
      </c>
      <c r="C628" s="1406" t="s">
        <v>663</v>
      </c>
      <c r="D628" s="1407">
        <v>819.70435446009401</v>
      </c>
      <c r="E628" s="1406" t="s">
        <v>642</v>
      </c>
      <c r="F628" s="1408" t="s">
        <v>641</v>
      </c>
      <c r="O628" s="1383" t="s">
        <v>642</v>
      </c>
      <c r="Q628" s="1383" t="s">
        <v>66</v>
      </c>
    </row>
    <row r="629" spans="1:17" x14ac:dyDescent="0.3">
      <c r="A629" s="1405">
        <v>2012</v>
      </c>
      <c r="B629" s="1406" t="s">
        <v>559</v>
      </c>
      <c r="C629" s="1406" t="s">
        <v>664</v>
      </c>
      <c r="D629" s="1407">
        <v>655.99098550724602</v>
      </c>
      <c r="E629" s="1406" t="s">
        <v>642</v>
      </c>
      <c r="F629" s="1408" t="s">
        <v>641</v>
      </c>
      <c r="O629" s="1383" t="s">
        <v>642</v>
      </c>
      <c r="Q629" s="1383" t="s">
        <v>66</v>
      </c>
    </row>
    <row r="630" spans="1:17" x14ac:dyDescent="0.3">
      <c r="A630" s="1405">
        <v>2012</v>
      </c>
      <c r="B630" s="1406" t="s">
        <v>559</v>
      </c>
      <c r="C630" s="1406" t="s">
        <v>665</v>
      </c>
      <c r="D630" s="1407">
        <v>786.42863707983213</v>
      </c>
      <c r="E630" s="1406" t="s">
        <v>642</v>
      </c>
      <c r="F630" s="1408" t="s">
        <v>641</v>
      </c>
      <c r="O630" s="1383" t="s">
        <v>642</v>
      </c>
      <c r="Q630" s="1383" t="s">
        <v>66</v>
      </c>
    </row>
    <row r="631" spans="1:17" x14ac:dyDescent="0.3">
      <c r="A631" s="1405">
        <v>2012</v>
      </c>
      <c r="B631" s="1406" t="s">
        <v>559</v>
      </c>
      <c r="C631" s="1406" t="s">
        <v>666</v>
      </c>
      <c r="D631" s="1407">
        <v>652.83433482810199</v>
      </c>
      <c r="E631" s="1406" t="s">
        <v>645</v>
      </c>
      <c r="F631" s="1408" t="s">
        <v>644</v>
      </c>
      <c r="O631" s="1383" t="s">
        <v>645</v>
      </c>
      <c r="Q631" s="1383" t="s">
        <v>76</v>
      </c>
    </row>
    <row r="632" spans="1:17" x14ac:dyDescent="0.3">
      <c r="A632" s="1405">
        <v>2012</v>
      </c>
      <c r="B632" s="1406" t="s">
        <v>559</v>
      </c>
      <c r="C632" s="1406" t="s">
        <v>667</v>
      </c>
      <c r="D632" s="1407">
        <v>708.51075331393508</v>
      </c>
      <c r="E632" s="1406" t="s">
        <v>645</v>
      </c>
      <c r="F632" s="1408" t="s">
        <v>644</v>
      </c>
      <c r="O632" s="1383" t="s">
        <v>645</v>
      </c>
      <c r="Q632" s="1383" t="s">
        <v>76</v>
      </c>
    </row>
    <row r="633" spans="1:17" x14ac:dyDescent="0.3">
      <c r="A633" s="1405">
        <v>2012</v>
      </c>
      <c r="B633" s="1406" t="s">
        <v>559</v>
      </c>
      <c r="C633" s="1406" t="s">
        <v>668</v>
      </c>
      <c r="D633" s="1407">
        <v>647.26062814070406</v>
      </c>
      <c r="E633" s="1406" t="s">
        <v>645</v>
      </c>
      <c r="F633" s="1408" t="s">
        <v>644</v>
      </c>
      <c r="O633" s="1383" t="s">
        <v>645</v>
      </c>
      <c r="Q633" s="1383" t="s">
        <v>76</v>
      </c>
    </row>
    <row r="634" spans="1:17" x14ac:dyDescent="0.3">
      <c r="A634" s="1405">
        <v>2012</v>
      </c>
      <c r="B634" s="1406" t="s">
        <v>559</v>
      </c>
      <c r="C634" s="1406" t="s">
        <v>669</v>
      </c>
      <c r="D634" s="1407">
        <v>857.74795454545506</v>
      </c>
      <c r="E634" s="1406" t="s">
        <v>645</v>
      </c>
      <c r="F634" s="1408" t="s">
        <v>644</v>
      </c>
      <c r="O634" s="1383" t="s">
        <v>645</v>
      </c>
      <c r="Q634" s="1383" t="s">
        <v>76</v>
      </c>
    </row>
    <row r="635" spans="1:17" x14ac:dyDescent="0.3">
      <c r="A635" s="1405">
        <v>2012</v>
      </c>
      <c r="B635" s="1406" t="s">
        <v>559</v>
      </c>
      <c r="C635" s="1406" t="s">
        <v>670</v>
      </c>
      <c r="D635" s="1407">
        <v>711.05554821664509</v>
      </c>
      <c r="E635" s="1406" t="s">
        <v>645</v>
      </c>
      <c r="F635" s="1408" t="s">
        <v>644</v>
      </c>
      <c r="O635" s="1383" t="s">
        <v>645</v>
      </c>
      <c r="Q635" s="1383" t="s">
        <v>76</v>
      </c>
    </row>
    <row r="636" spans="1:17" x14ac:dyDescent="0.3">
      <c r="A636" s="1405">
        <v>2012</v>
      </c>
      <c r="B636" s="1406" t="s">
        <v>559</v>
      </c>
      <c r="C636" s="1406" t="s">
        <v>671</v>
      </c>
      <c r="D636" s="1407">
        <v>617.58306779661007</v>
      </c>
      <c r="E636" s="1406" t="s">
        <v>645</v>
      </c>
      <c r="F636" s="1408" t="s">
        <v>644</v>
      </c>
      <c r="O636" s="1383" t="s">
        <v>645</v>
      </c>
      <c r="Q636" s="1383" t="s">
        <v>76</v>
      </c>
    </row>
    <row r="637" spans="1:17" x14ac:dyDescent="0.3">
      <c r="A637" s="1405">
        <v>2012</v>
      </c>
      <c r="B637" s="1406" t="s">
        <v>559</v>
      </c>
      <c r="C637" s="1406" t="s">
        <v>672</v>
      </c>
      <c r="D637" s="1407">
        <v>706.78285388127904</v>
      </c>
      <c r="E637" s="1406" t="s">
        <v>645</v>
      </c>
      <c r="F637" s="1408" t="s">
        <v>644</v>
      </c>
      <c r="O637" s="1383" t="s">
        <v>645</v>
      </c>
      <c r="Q637" s="1383" t="s">
        <v>76</v>
      </c>
    </row>
    <row r="638" spans="1:17" x14ac:dyDescent="0.3">
      <c r="A638" s="1405">
        <v>2012</v>
      </c>
      <c r="B638" s="1406" t="s">
        <v>559</v>
      </c>
      <c r="C638" s="1406" t="s">
        <v>673</v>
      </c>
      <c r="D638" s="1407">
        <v>668.64646249999998</v>
      </c>
      <c r="E638" s="1406" t="s">
        <v>645</v>
      </c>
      <c r="F638" s="1408" t="s">
        <v>644</v>
      </c>
      <c r="O638" s="1383" t="s">
        <v>645</v>
      </c>
      <c r="Q638" s="1383" t="s">
        <v>76</v>
      </c>
    </row>
    <row r="639" spans="1:17" x14ac:dyDescent="0.3">
      <c r="A639" s="1405">
        <v>2012</v>
      </c>
      <c r="B639" s="1406" t="s">
        <v>559</v>
      </c>
      <c r="C639" s="1406" t="s">
        <v>674</v>
      </c>
      <c r="D639" s="1407">
        <v>639.05502450980407</v>
      </c>
      <c r="E639" s="1406" t="s">
        <v>608</v>
      </c>
      <c r="F639" s="1408" t="s">
        <v>607</v>
      </c>
      <c r="O639" s="1383" t="s">
        <v>608</v>
      </c>
      <c r="Q639" s="1383" t="s">
        <v>65</v>
      </c>
    </row>
    <row r="640" spans="1:17" x14ac:dyDescent="0.3">
      <c r="A640" s="1405">
        <v>2012</v>
      </c>
      <c r="B640" s="1406" t="s">
        <v>559</v>
      </c>
      <c r="C640" s="1406" t="s">
        <v>675</v>
      </c>
      <c r="D640" s="1407">
        <v>718.26816694987303</v>
      </c>
      <c r="E640" s="1406" t="s">
        <v>608</v>
      </c>
      <c r="F640" s="1408" t="s">
        <v>607</v>
      </c>
      <c r="O640" s="1383" t="s">
        <v>608</v>
      </c>
      <c r="Q640" s="1383" t="s">
        <v>65</v>
      </c>
    </row>
    <row r="641" spans="1:17" x14ac:dyDescent="0.3">
      <c r="A641" s="1405">
        <v>2012</v>
      </c>
      <c r="B641" s="1406" t="s">
        <v>559</v>
      </c>
      <c r="C641" s="1406" t="s">
        <v>676</v>
      </c>
      <c r="D641" s="1407">
        <v>667.30539987204099</v>
      </c>
      <c r="E641" s="1406" t="s">
        <v>608</v>
      </c>
      <c r="F641" s="1408" t="s">
        <v>607</v>
      </c>
      <c r="O641" s="1383" t="s">
        <v>608</v>
      </c>
      <c r="Q641" s="1383" t="s">
        <v>65</v>
      </c>
    </row>
    <row r="642" spans="1:17" x14ac:dyDescent="0.3">
      <c r="A642" s="1405">
        <v>2012</v>
      </c>
      <c r="B642" s="1406" t="s">
        <v>559</v>
      </c>
      <c r="C642" s="1406" t="s">
        <v>677</v>
      </c>
      <c r="D642" s="1407">
        <v>686.99625899280602</v>
      </c>
      <c r="E642" s="1406" t="s">
        <v>608</v>
      </c>
      <c r="F642" s="1408" t="s">
        <v>607</v>
      </c>
      <c r="O642" s="1383" t="s">
        <v>608</v>
      </c>
      <c r="Q642" s="1383" t="s">
        <v>65</v>
      </c>
    </row>
    <row r="643" spans="1:17" x14ac:dyDescent="0.3">
      <c r="A643" s="1405">
        <v>2012</v>
      </c>
      <c r="B643" s="1406" t="s">
        <v>559</v>
      </c>
      <c r="C643" s="1406" t="s">
        <v>678</v>
      </c>
      <c r="D643" s="1407">
        <v>702.22665315771712</v>
      </c>
      <c r="E643" s="1406" t="s">
        <v>608</v>
      </c>
      <c r="F643" s="1408" t="s">
        <v>607</v>
      </c>
      <c r="O643" s="1383" t="s">
        <v>608</v>
      </c>
      <c r="Q643" s="1383" t="s">
        <v>65</v>
      </c>
    </row>
    <row r="644" spans="1:17" x14ac:dyDescent="0.3">
      <c r="A644" s="1405">
        <v>2012</v>
      </c>
      <c r="B644" s="1406" t="s">
        <v>559</v>
      </c>
      <c r="C644" s="1406" t="s">
        <v>679</v>
      </c>
      <c r="D644" s="1407">
        <v>646.86323424494606</v>
      </c>
      <c r="E644" s="1406" t="s">
        <v>608</v>
      </c>
      <c r="F644" s="1408" t="s">
        <v>607</v>
      </c>
      <c r="O644" s="1383" t="s">
        <v>608</v>
      </c>
      <c r="Q644" s="1383" t="s">
        <v>65</v>
      </c>
    </row>
    <row r="645" spans="1:17" x14ac:dyDescent="0.3">
      <c r="A645" s="1405">
        <v>2012</v>
      </c>
      <c r="B645" s="1406" t="s">
        <v>559</v>
      </c>
      <c r="C645" s="1406" t="s">
        <v>680</v>
      </c>
      <c r="D645" s="1407">
        <v>620.63942779291608</v>
      </c>
      <c r="E645" s="1406" t="s">
        <v>608</v>
      </c>
      <c r="F645" s="1408" t="s">
        <v>607</v>
      </c>
      <c r="O645" s="1383" t="s">
        <v>608</v>
      </c>
      <c r="Q645" s="1383" t="s">
        <v>65</v>
      </c>
    </row>
    <row r="646" spans="1:17" x14ac:dyDescent="0.3">
      <c r="A646" s="1405">
        <v>2012</v>
      </c>
      <c r="B646" s="1406" t="s">
        <v>559</v>
      </c>
      <c r="C646" s="1406" t="s">
        <v>681</v>
      </c>
      <c r="D646" s="1407">
        <v>645.08663385826799</v>
      </c>
      <c r="E646" s="1406" t="s">
        <v>608</v>
      </c>
      <c r="F646" s="1408" t="s">
        <v>607</v>
      </c>
      <c r="O646" s="1383" t="s">
        <v>608</v>
      </c>
      <c r="Q646" s="1383" t="s">
        <v>65</v>
      </c>
    </row>
    <row r="647" spans="1:17" x14ac:dyDescent="0.3">
      <c r="A647" s="1405">
        <v>2012</v>
      </c>
      <c r="B647" s="1406" t="s">
        <v>559</v>
      </c>
      <c r="C647" s="1406" t="s">
        <v>682</v>
      </c>
      <c r="D647" s="1407">
        <v>623.08159332321702</v>
      </c>
      <c r="E647" s="1406" t="s">
        <v>642</v>
      </c>
      <c r="F647" s="1408" t="s">
        <v>641</v>
      </c>
      <c r="O647" s="1383" t="s">
        <v>642</v>
      </c>
      <c r="Q647" s="1383" t="s">
        <v>66</v>
      </c>
    </row>
    <row r="648" spans="1:17" x14ac:dyDescent="0.3">
      <c r="A648" s="1405">
        <v>2012</v>
      </c>
      <c r="B648" s="1406" t="s">
        <v>559</v>
      </c>
      <c r="C648" s="1406" t="s">
        <v>683</v>
      </c>
      <c r="D648" s="1407">
        <v>714.59468326249703</v>
      </c>
      <c r="E648" s="1406" t="s">
        <v>642</v>
      </c>
      <c r="F648" s="1408" t="s">
        <v>641</v>
      </c>
      <c r="O648" s="1383" t="s">
        <v>642</v>
      </c>
      <c r="Q648" s="1383" t="s">
        <v>66</v>
      </c>
    </row>
    <row r="649" spans="1:17" x14ac:dyDescent="0.3">
      <c r="A649" s="1405">
        <v>2012</v>
      </c>
      <c r="B649" s="1406" t="s">
        <v>559</v>
      </c>
      <c r="C649" s="1406" t="s">
        <v>684</v>
      </c>
      <c r="D649" s="1407">
        <v>657.70219035202115</v>
      </c>
      <c r="E649" s="1406" t="s">
        <v>642</v>
      </c>
      <c r="F649" s="1408" t="s">
        <v>641</v>
      </c>
      <c r="O649" s="1383" t="s">
        <v>642</v>
      </c>
      <c r="Q649" s="1383" t="s">
        <v>66</v>
      </c>
    </row>
    <row r="650" spans="1:17" x14ac:dyDescent="0.3">
      <c r="A650" s="1405">
        <v>2012</v>
      </c>
      <c r="B650" s="1406" t="s">
        <v>559</v>
      </c>
      <c r="C650" s="1406" t="s">
        <v>685</v>
      </c>
      <c r="D650" s="1407">
        <v>638.9681341719081</v>
      </c>
      <c r="E650" s="1406" t="s">
        <v>642</v>
      </c>
      <c r="F650" s="1408" t="s">
        <v>641</v>
      </c>
      <c r="O650" s="1383" t="s">
        <v>642</v>
      </c>
      <c r="Q650" s="1383" t="s">
        <v>66</v>
      </c>
    </row>
    <row r="651" spans="1:17" x14ac:dyDescent="0.3">
      <c r="A651" s="1405">
        <v>2012</v>
      </c>
      <c r="B651" s="1406" t="s">
        <v>559</v>
      </c>
      <c r="C651" s="1406" t="s">
        <v>686</v>
      </c>
      <c r="D651" s="1407">
        <v>655.06852472757816</v>
      </c>
      <c r="E651" s="1406" t="s">
        <v>642</v>
      </c>
      <c r="F651" s="1408" t="s">
        <v>641</v>
      </c>
      <c r="O651" s="1383" t="s">
        <v>642</v>
      </c>
      <c r="Q651" s="1383" t="s">
        <v>66</v>
      </c>
    </row>
    <row r="652" spans="1:17" x14ac:dyDescent="0.3">
      <c r="A652" s="1405">
        <v>2012</v>
      </c>
      <c r="B652" s="1406" t="s">
        <v>559</v>
      </c>
      <c r="C652" s="1406" t="s">
        <v>687</v>
      </c>
      <c r="D652" s="1407">
        <v>668.44745931283899</v>
      </c>
      <c r="E652" s="1406" t="s">
        <v>642</v>
      </c>
      <c r="F652" s="1408" t="s">
        <v>641</v>
      </c>
      <c r="O652" s="1383" t="s">
        <v>642</v>
      </c>
      <c r="Q652" s="1383" t="s">
        <v>66</v>
      </c>
    </row>
    <row r="653" spans="1:17" x14ac:dyDescent="0.3">
      <c r="A653" s="1405">
        <v>2012</v>
      </c>
      <c r="B653" s="1406" t="s">
        <v>559</v>
      </c>
      <c r="C653" s="1406" t="s">
        <v>688</v>
      </c>
      <c r="D653" s="1407">
        <v>776.16746735687207</v>
      </c>
      <c r="E653" s="1406" t="s">
        <v>620</v>
      </c>
      <c r="F653" s="1408" t="s">
        <v>619</v>
      </c>
      <c r="O653" s="1383" t="s">
        <v>620</v>
      </c>
      <c r="Q653" s="1383" t="s">
        <v>73</v>
      </c>
    </row>
    <row r="654" spans="1:17" x14ac:dyDescent="0.3">
      <c r="A654" s="1405">
        <v>2012</v>
      </c>
      <c r="B654" s="1406" t="s">
        <v>559</v>
      </c>
      <c r="C654" s="1406" t="s">
        <v>689</v>
      </c>
      <c r="D654" s="1407">
        <v>663.93073359073401</v>
      </c>
      <c r="E654" s="1406" t="s">
        <v>620</v>
      </c>
      <c r="F654" s="1408" t="s">
        <v>619</v>
      </c>
      <c r="O654" s="1383" t="s">
        <v>620</v>
      </c>
      <c r="Q654" s="1383" t="s">
        <v>73</v>
      </c>
    </row>
    <row r="655" spans="1:17" x14ac:dyDescent="0.3">
      <c r="A655" s="1405">
        <v>2012</v>
      </c>
      <c r="B655" s="1406" t="s">
        <v>559</v>
      </c>
      <c r="C655" s="1406" t="s">
        <v>690</v>
      </c>
      <c r="D655" s="1407">
        <v>665.51078467153309</v>
      </c>
      <c r="E655" s="1406" t="s">
        <v>620</v>
      </c>
      <c r="F655" s="1408" t="s">
        <v>619</v>
      </c>
      <c r="O655" s="1383" t="s">
        <v>620</v>
      </c>
      <c r="Q655" s="1383" t="s">
        <v>73</v>
      </c>
    </row>
    <row r="656" spans="1:17" x14ac:dyDescent="0.3">
      <c r="A656" s="1405">
        <v>2012</v>
      </c>
      <c r="B656" s="1406" t="s">
        <v>559</v>
      </c>
      <c r="C656" s="1406" t="s">
        <v>691</v>
      </c>
      <c r="D656" s="1407">
        <v>703.70596605744106</v>
      </c>
      <c r="E656" s="1406" t="s">
        <v>620</v>
      </c>
      <c r="F656" s="1408" t="s">
        <v>619</v>
      </c>
      <c r="O656" s="1383" t="s">
        <v>620</v>
      </c>
      <c r="Q656" s="1383" t="s">
        <v>73</v>
      </c>
    </row>
    <row r="657" spans="1:17" x14ac:dyDescent="0.3">
      <c r="A657" s="1405">
        <v>2012</v>
      </c>
      <c r="B657" s="1406" t="s">
        <v>559</v>
      </c>
      <c r="C657" s="1406" t="s">
        <v>692</v>
      </c>
      <c r="D657" s="1407">
        <v>852.08517494630405</v>
      </c>
      <c r="E657" s="1406" t="s">
        <v>620</v>
      </c>
      <c r="F657" s="1408" t="s">
        <v>619</v>
      </c>
      <c r="O657" s="1383" t="s">
        <v>620</v>
      </c>
      <c r="Q657" s="1383" t="s">
        <v>73</v>
      </c>
    </row>
    <row r="658" spans="1:17" x14ac:dyDescent="0.3">
      <c r="A658" s="1405">
        <v>2012</v>
      </c>
      <c r="B658" s="1406" t="s">
        <v>559</v>
      </c>
      <c r="C658" s="1406" t="s">
        <v>693</v>
      </c>
      <c r="D658" s="1407">
        <v>817.80064784416709</v>
      </c>
      <c r="E658" s="1406" t="s">
        <v>620</v>
      </c>
      <c r="F658" s="1408" t="s">
        <v>619</v>
      </c>
      <c r="O658" s="1383" t="s">
        <v>620</v>
      </c>
      <c r="Q658" s="1383" t="s">
        <v>73</v>
      </c>
    </row>
    <row r="659" spans="1:17" x14ac:dyDescent="0.3">
      <c r="A659" s="1405">
        <v>2012</v>
      </c>
      <c r="B659" s="1406" t="s">
        <v>559</v>
      </c>
      <c r="C659" s="1406" t="s">
        <v>694</v>
      </c>
      <c r="D659" s="1407">
        <v>751.7946822803201</v>
      </c>
      <c r="E659" s="1406" t="s">
        <v>620</v>
      </c>
      <c r="F659" s="1408" t="s">
        <v>619</v>
      </c>
      <c r="O659" s="1383" t="s">
        <v>620</v>
      </c>
      <c r="Q659" s="1383" t="s">
        <v>73</v>
      </c>
    </row>
    <row r="660" spans="1:17" x14ac:dyDescent="0.3">
      <c r="A660" s="1405">
        <v>2012</v>
      </c>
      <c r="B660" s="1406" t="s">
        <v>559</v>
      </c>
      <c r="C660" s="1406" t="s">
        <v>695</v>
      </c>
      <c r="D660" s="1407">
        <v>811.06938977327502</v>
      </c>
      <c r="E660" s="1406" t="s">
        <v>620</v>
      </c>
      <c r="F660" s="1408" t="s">
        <v>619</v>
      </c>
      <c r="O660" s="1383" t="s">
        <v>620</v>
      </c>
      <c r="Q660" s="1383" t="s">
        <v>73</v>
      </c>
    </row>
    <row r="661" spans="1:17" x14ac:dyDescent="0.3">
      <c r="A661" s="1405">
        <v>2012</v>
      </c>
      <c r="B661" s="1406" t="s">
        <v>559</v>
      </c>
      <c r="C661" s="1406" t="s">
        <v>696</v>
      </c>
      <c r="D661" s="1407">
        <v>678.29542028985509</v>
      </c>
      <c r="E661" s="1406" t="s">
        <v>620</v>
      </c>
      <c r="F661" s="1408" t="s">
        <v>619</v>
      </c>
      <c r="O661" s="1383" t="s">
        <v>620</v>
      </c>
      <c r="Q661" s="1383" t="s">
        <v>73</v>
      </c>
    </row>
    <row r="662" spans="1:17" x14ac:dyDescent="0.3">
      <c r="A662" s="1405">
        <v>2012</v>
      </c>
      <c r="B662" s="1406" t="s">
        <v>559</v>
      </c>
      <c r="C662" s="1406" t="s">
        <v>697</v>
      </c>
      <c r="D662" s="1407">
        <v>759.10524562152909</v>
      </c>
      <c r="E662" s="1406" t="s">
        <v>620</v>
      </c>
      <c r="F662" s="1408" t="s">
        <v>619</v>
      </c>
      <c r="O662" s="1383" t="s">
        <v>620</v>
      </c>
      <c r="Q662" s="1383" t="s">
        <v>73</v>
      </c>
    </row>
    <row r="663" spans="1:17" x14ac:dyDescent="0.3">
      <c r="A663" s="1405">
        <v>2012</v>
      </c>
      <c r="B663" s="1406" t="s">
        <v>559</v>
      </c>
      <c r="C663" s="1406" t="s">
        <v>698</v>
      </c>
      <c r="D663" s="1407">
        <v>795.43013410134108</v>
      </c>
      <c r="E663" s="1406" t="s">
        <v>620</v>
      </c>
      <c r="F663" s="1408" t="s">
        <v>619</v>
      </c>
      <c r="O663" s="1383" t="s">
        <v>620</v>
      </c>
      <c r="Q663" s="1383" t="s">
        <v>73</v>
      </c>
    </row>
    <row r="664" spans="1:17" x14ac:dyDescent="0.3">
      <c r="A664" s="1405">
        <v>2012</v>
      </c>
      <c r="B664" s="1406" t="s">
        <v>559</v>
      </c>
      <c r="C664" s="1406" t="s">
        <v>699</v>
      </c>
      <c r="D664" s="1407">
        <v>782.34265704584004</v>
      </c>
      <c r="E664" s="1406" t="s">
        <v>620</v>
      </c>
      <c r="F664" s="1408" t="s">
        <v>619</v>
      </c>
      <c r="O664" s="1383" t="s">
        <v>620</v>
      </c>
      <c r="Q664" s="1383" t="s">
        <v>73</v>
      </c>
    </row>
    <row r="665" spans="1:17" x14ac:dyDescent="0.3">
      <c r="A665" s="1405">
        <v>2012</v>
      </c>
      <c r="B665" s="1406" t="s">
        <v>559</v>
      </c>
      <c r="C665" s="1406" t="s">
        <v>700</v>
      </c>
      <c r="D665" s="1407">
        <v>758.69672611776207</v>
      </c>
      <c r="E665" s="1406" t="s">
        <v>620</v>
      </c>
      <c r="F665" s="1408" t="s">
        <v>619</v>
      </c>
      <c r="O665" s="1383" t="s">
        <v>620</v>
      </c>
      <c r="Q665" s="1383" t="s">
        <v>73</v>
      </c>
    </row>
    <row r="666" spans="1:17" x14ac:dyDescent="0.3">
      <c r="A666" s="1405">
        <v>2012</v>
      </c>
      <c r="B666" s="1406" t="s">
        <v>559</v>
      </c>
      <c r="C666" s="1406" t="s">
        <v>701</v>
      </c>
      <c r="D666" s="1407">
        <v>714.77608585145401</v>
      </c>
      <c r="E666" s="1406" t="s">
        <v>620</v>
      </c>
      <c r="F666" s="1408" t="s">
        <v>619</v>
      </c>
      <c r="O666" s="1383" t="s">
        <v>620</v>
      </c>
      <c r="Q666" s="1383" t="s">
        <v>73</v>
      </c>
    </row>
    <row r="667" spans="1:17" x14ac:dyDescent="0.3">
      <c r="A667" s="1405">
        <v>2012</v>
      </c>
      <c r="B667" s="1406" t="s">
        <v>559</v>
      </c>
      <c r="C667" s="1406" t="s">
        <v>702</v>
      </c>
      <c r="D667" s="1407">
        <v>758.273551219512</v>
      </c>
      <c r="E667" s="1406" t="s">
        <v>620</v>
      </c>
      <c r="F667" s="1408" t="s">
        <v>619</v>
      </c>
      <c r="O667" s="1383" t="s">
        <v>620</v>
      </c>
      <c r="Q667" s="1383" t="s">
        <v>73</v>
      </c>
    </row>
    <row r="668" spans="1:17" x14ac:dyDescent="0.3">
      <c r="A668" s="1405">
        <v>2012</v>
      </c>
      <c r="B668" s="1406" t="s">
        <v>559</v>
      </c>
      <c r="C668" s="1406" t="s">
        <v>703</v>
      </c>
      <c r="D668" s="1407">
        <v>734.670821782178</v>
      </c>
      <c r="E668" s="1406" t="s">
        <v>620</v>
      </c>
      <c r="F668" s="1408" t="s">
        <v>619</v>
      </c>
      <c r="O668" s="1383" t="s">
        <v>620</v>
      </c>
      <c r="Q668" s="1383" t="s">
        <v>73</v>
      </c>
    </row>
    <row r="669" spans="1:17" x14ac:dyDescent="0.3">
      <c r="A669" s="1405">
        <v>2012</v>
      </c>
      <c r="B669" s="1406" t="s">
        <v>559</v>
      </c>
      <c r="C669" s="1406" t="s">
        <v>704</v>
      </c>
      <c r="D669" s="1407">
        <v>649.27985116279103</v>
      </c>
      <c r="E669" s="1406" t="s">
        <v>611</v>
      </c>
      <c r="F669" s="1408" t="s">
        <v>610</v>
      </c>
      <c r="O669" s="1383" t="s">
        <v>611</v>
      </c>
      <c r="Q669" s="1383" t="s">
        <v>74</v>
      </c>
    </row>
    <row r="670" spans="1:17" x14ac:dyDescent="0.3">
      <c r="A670" s="1405">
        <v>2012</v>
      </c>
      <c r="B670" s="1406" t="s">
        <v>559</v>
      </c>
      <c r="C670" s="1406" t="s">
        <v>705</v>
      </c>
      <c r="D670" s="1407">
        <v>723.23773407063004</v>
      </c>
      <c r="E670" s="1406" t="s">
        <v>611</v>
      </c>
      <c r="F670" s="1408" t="s">
        <v>610</v>
      </c>
      <c r="O670" s="1383" t="s">
        <v>611</v>
      </c>
      <c r="Q670" s="1383" t="s">
        <v>74</v>
      </c>
    </row>
    <row r="671" spans="1:17" x14ac:dyDescent="0.3">
      <c r="A671" s="1405">
        <v>2012</v>
      </c>
      <c r="B671" s="1406" t="s">
        <v>559</v>
      </c>
      <c r="C671" s="1406" t="s">
        <v>706</v>
      </c>
      <c r="D671" s="1407">
        <v>682.714945677846</v>
      </c>
      <c r="E671" s="1406" t="s">
        <v>611</v>
      </c>
      <c r="F671" s="1408" t="s">
        <v>610</v>
      </c>
      <c r="O671" s="1383" t="s">
        <v>611</v>
      </c>
      <c r="Q671" s="1383" t="s">
        <v>74</v>
      </c>
    </row>
    <row r="672" spans="1:17" x14ac:dyDescent="0.3">
      <c r="A672" s="1405">
        <v>2012</v>
      </c>
      <c r="B672" s="1406" t="s">
        <v>559</v>
      </c>
      <c r="C672" s="1406" t="s">
        <v>707</v>
      </c>
      <c r="D672" s="1407">
        <v>742.30342780152398</v>
      </c>
      <c r="E672" s="1406" t="s">
        <v>626</v>
      </c>
      <c r="F672" s="1408" t="s">
        <v>625</v>
      </c>
      <c r="O672" s="1383" t="s">
        <v>626</v>
      </c>
      <c r="Q672" s="1383" t="s">
        <v>59</v>
      </c>
    </row>
    <row r="673" spans="1:17" x14ac:dyDescent="0.3">
      <c r="A673" s="1405">
        <v>2012</v>
      </c>
      <c r="B673" s="1406" t="s">
        <v>559</v>
      </c>
      <c r="C673" s="1406" t="s">
        <v>708</v>
      </c>
      <c r="D673" s="1407">
        <v>706.28019169329104</v>
      </c>
      <c r="E673" s="1406" t="s">
        <v>626</v>
      </c>
      <c r="F673" s="1408" t="s">
        <v>625</v>
      </c>
      <c r="O673" s="1383" t="s">
        <v>626</v>
      </c>
      <c r="Q673" s="1383" t="s">
        <v>59</v>
      </c>
    </row>
    <row r="674" spans="1:17" x14ac:dyDescent="0.3">
      <c r="A674" s="1405">
        <v>2012</v>
      </c>
      <c r="B674" s="1406" t="s">
        <v>559</v>
      </c>
      <c r="C674" s="1406" t="s">
        <v>709</v>
      </c>
      <c r="D674" s="1407">
        <v>759.37884437046705</v>
      </c>
      <c r="E674" s="1406" t="s">
        <v>626</v>
      </c>
      <c r="F674" s="1408" t="s">
        <v>625</v>
      </c>
      <c r="O674" s="1383" t="s">
        <v>626</v>
      </c>
      <c r="Q674" s="1383" t="s">
        <v>59</v>
      </c>
    </row>
    <row r="675" spans="1:17" x14ac:dyDescent="0.3">
      <c r="A675" s="1405">
        <v>2012</v>
      </c>
      <c r="B675" s="1406" t="s">
        <v>559</v>
      </c>
      <c r="C675" s="1406" t="s">
        <v>710</v>
      </c>
      <c r="D675" s="1407">
        <v>701.80056227010004</v>
      </c>
      <c r="E675" s="1406" t="s">
        <v>626</v>
      </c>
      <c r="F675" s="1408" t="s">
        <v>625</v>
      </c>
      <c r="O675" s="1383" t="s">
        <v>626</v>
      </c>
      <c r="Q675" s="1383" t="s">
        <v>59</v>
      </c>
    </row>
    <row r="676" spans="1:17" x14ac:dyDescent="0.3">
      <c r="A676" s="1405">
        <v>2012</v>
      </c>
      <c r="B676" s="1406" t="s">
        <v>559</v>
      </c>
      <c r="C676" s="1406" t="s">
        <v>711</v>
      </c>
      <c r="D676" s="1407">
        <v>786.96985788113705</v>
      </c>
      <c r="E676" s="1406" t="s">
        <v>626</v>
      </c>
      <c r="F676" s="1408" t="s">
        <v>625</v>
      </c>
      <c r="O676" s="1383" t="s">
        <v>626</v>
      </c>
      <c r="Q676" s="1383" t="s">
        <v>59</v>
      </c>
    </row>
    <row r="677" spans="1:17" x14ac:dyDescent="0.3">
      <c r="A677" s="1405">
        <v>2012</v>
      </c>
      <c r="B677" s="1406" t="s">
        <v>559</v>
      </c>
      <c r="C677" s="1406" t="s">
        <v>712</v>
      </c>
      <c r="D677" s="1407">
        <v>744.83872055541804</v>
      </c>
      <c r="E677" s="1406" t="s">
        <v>626</v>
      </c>
      <c r="F677" s="1408" t="s">
        <v>625</v>
      </c>
      <c r="O677" s="1383" t="s">
        <v>626</v>
      </c>
      <c r="Q677" s="1383" t="s">
        <v>59</v>
      </c>
    </row>
    <row r="678" spans="1:17" x14ac:dyDescent="0.3">
      <c r="A678" s="1405">
        <v>2012</v>
      </c>
      <c r="B678" s="1406" t="s">
        <v>559</v>
      </c>
      <c r="C678" s="1406" t="s">
        <v>527</v>
      </c>
      <c r="D678" s="1407">
        <v>858.0926965275421</v>
      </c>
      <c r="E678" s="1406" t="s">
        <v>519</v>
      </c>
      <c r="F678" s="1408" t="s">
        <v>628</v>
      </c>
      <c r="O678" s="1383" t="s">
        <v>519</v>
      </c>
      <c r="Q678" s="1383" t="s">
        <v>58</v>
      </c>
    </row>
    <row r="679" spans="1:17" x14ac:dyDescent="0.3">
      <c r="A679" s="1405">
        <v>2012</v>
      </c>
      <c r="B679" s="1406" t="s">
        <v>559</v>
      </c>
      <c r="C679" s="1406" t="s">
        <v>528</v>
      </c>
      <c r="D679" s="1407">
        <v>849.69477340110097</v>
      </c>
      <c r="E679" s="1406" t="s">
        <v>519</v>
      </c>
      <c r="F679" s="1408" t="s">
        <v>628</v>
      </c>
      <c r="O679" s="1383" t="s">
        <v>519</v>
      </c>
      <c r="Q679" s="1383" t="s">
        <v>58</v>
      </c>
    </row>
    <row r="680" spans="1:17" x14ac:dyDescent="0.3">
      <c r="A680" s="1405">
        <v>2012</v>
      </c>
      <c r="B680" s="1406" t="s">
        <v>559</v>
      </c>
      <c r="C680" s="1406" t="s">
        <v>530</v>
      </c>
      <c r="D680" s="1407">
        <v>695.45776292853009</v>
      </c>
      <c r="E680" s="1406" t="s">
        <v>519</v>
      </c>
      <c r="F680" s="1408" t="s">
        <v>628</v>
      </c>
      <c r="O680" s="1383" t="s">
        <v>519</v>
      </c>
      <c r="Q680" s="1383" t="s">
        <v>58</v>
      </c>
    </row>
    <row r="681" spans="1:17" x14ac:dyDescent="0.3">
      <c r="A681" s="1405">
        <v>2012</v>
      </c>
      <c r="B681" s="1406" t="s">
        <v>559</v>
      </c>
      <c r="C681" s="1406" t="s">
        <v>534</v>
      </c>
      <c r="D681" s="1407">
        <v>710.51180559827696</v>
      </c>
      <c r="E681" s="1406" t="s">
        <v>519</v>
      </c>
      <c r="F681" s="1408" t="s">
        <v>628</v>
      </c>
      <c r="O681" s="1383" t="s">
        <v>519</v>
      </c>
      <c r="Q681" s="1383" t="s">
        <v>58</v>
      </c>
    </row>
    <row r="682" spans="1:17" x14ac:dyDescent="0.3">
      <c r="A682" s="1405">
        <v>2012</v>
      </c>
      <c r="B682" s="1406" t="s">
        <v>559</v>
      </c>
      <c r="C682" s="1406" t="s">
        <v>538</v>
      </c>
      <c r="D682" s="1407">
        <v>698.36265914584999</v>
      </c>
      <c r="E682" s="1406" t="s">
        <v>519</v>
      </c>
      <c r="F682" s="1408" t="s">
        <v>628</v>
      </c>
      <c r="O682" s="1383" t="s">
        <v>519</v>
      </c>
      <c r="Q682" s="1383" t="s">
        <v>58</v>
      </c>
    </row>
    <row r="683" spans="1:17" x14ac:dyDescent="0.3">
      <c r="A683" s="1405">
        <v>2012</v>
      </c>
      <c r="B683" s="1406" t="s">
        <v>559</v>
      </c>
      <c r="C683" s="1406" t="s">
        <v>539</v>
      </c>
      <c r="D683" s="1407">
        <v>776.28159294614909</v>
      </c>
      <c r="E683" s="1406" t="s">
        <v>519</v>
      </c>
      <c r="F683" s="1408" t="s">
        <v>628</v>
      </c>
      <c r="O683" s="1383" t="s">
        <v>519</v>
      </c>
      <c r="Q683" s="1383" t="s">
        <v>58</v>
      </c>
    </row>
    <row r="684" spans="1:17" x14ac:dyDescent="0.3">
      <c r="A684" s="1405">
        <v>2012</v>
      </c>
      <c r="B684" s="1406" t="s">
        <v>559</v>
      </c>
      <c r="C684" s="1406" t="s">
        <v>713</v>
      </c>
      <c r="D684" s="1407">
        <v>810.99241232927307</v>
      </c>
      <c r="E684" s="1406" t="s">
        <v>635</v>
      </c>
      <c r="F684" s="1408" t="s">
        <v>634</v>
      </c>
      <c r="O684" s="1383" t="s">
        <v>635</v>
      </c>
      <c r="Q684" s="1383" t="s">
        <v>78</v>
      </c>
    </row>
    <row r="685" spans="1:17" x14ac:dyDescent="0.3">
      <c r="A685" s="1405">
        <v>2012</v>
      </c>
      <c r="B685" s="1406" t="s">
        <v>559</v>
      </c>
      <c r="C685" s="1406" t="s">
        <v>714</v>
      </c>
      <c r="D685" s="1407">
        <v>806.79504312668507</v>
      </c>
      <c r="E685" s="1406" t="s">
        <v>635</v>
      </c>
      <c r="F685" s="1408" t="s">
        <v>634</v>
      </c>
      <c r="O685" s="1383" t="s">
        <v>635</v>
      </c>
      <c r="Q685" s="1383" t="s">
        <v>78</v>
      </c>
    </row>
    <row r="686" spans="1:17" x14ac:dyDescent="0.3">
      <c r="A686" s="1405">
        <v>2012</v>
      </c>
      <c r="B686" s="1406" t="s">
        <v>559</v>
      </c>
      <c r="C686" s="1406" t="s">
        <v>715</v>
      </c>
      <c r="D686" s="1407">
        <v>927.98972520908012</v>
      </c>
      <c r="E686" s="1406" t="s">
        <v>635</v>
      </c>
      <c r="F686" s="1408" t="s">
        <v>634</v>
      </c>
      <c r="O686" s="1383" t="s">
        <v>635</v>
      </c>
      <c r="Q686" s="1383" t="s">
        <v>78</v>
      </c>
    </row>
    <row r="687" spans="1:17" x14ac:dyDescent="0.3">
      <c r="A687" s="1405">
        <v>2012</v>
      </c>
      <c r="B687" s="1406" t="s">
        <v>559</v>
      </c>
      <c r="C687" s="1406" t="s">
        <v>716</v>
      </c>
      <c r="D687" s="1407">
        <v>842.91194464414104</v>
      </c>
      <c r="E687" s="1406" t="s">
        <v>635</v>
      </c>
      <c r="F687" s="1408" t="s">
        <v>634</v>
      </c>
      <c r="O687" s="1383" t="s">
        <v>635</v>
      </c>
      <c r="Q687" s="1383" t="s">
        <v>78</v>
      </c>
    </row>
    <row r="688" spans="1:17" x14ac:dyDescent="0.3">
      <c r="A688" s="1405">
        <v>2012</v>
      </c>
      <c r="B688" s="1406" t="s">
        <v>559</v>
      </c>
      <c r="C688" s="1406" t="s">
        <v>717</v>
      </c>
      <c r="D688" s="1407">
        <v>671.03023938223907</v>
      </c>
      <c r="E688" s="1406" t="s">
        <v>635</v>
      </c>
      <c r="F688" s="1408" t="s">
        <v>634</v>
      </c>
      <c r="O688" s="1383" t="s">
        <v>635</v>
      </c>
      <c r="Q688" s="1383" t="s">
        <v>78</v>
      </c>
    </row>
    <row r="689" spans="1:17" x14ac:dyDescent="0.3">
      <c r="A689" s="1405">
        <v>2012</v>
      </c>
      <c r="B689" s="1406" t="s">
        <v>559</v>
      </c>
      <c r="C689" s="1406" t="s">
        <v>718</v>
      </c>
      <c r="D689" s="1407">
        <v>637.96516042780706</v>
      </c>
      <c r="E689" s="1406" t="s">
        <v>635</v>
      </c>
      <c r="F689" s="1408" t="s">
        <v>634</v>
      </c>
      <c r="O689" s="1383" t="s">
        <v>635</v>
      </c>
      <c r="Q689" s="1383" t="s">
        <v>78</v>
      </c>
    </row>
    <row r="690" spans="1:17" x14ac:dyDescent="0.3">
      <c r="A690" s="1405">
        <v>2012</v>
      </c>
      <c r="B690" s="1406" t="s">
        <v>559</v>
      </c>
      <c r="C690" s="1406" t="s">
        <v>719</v>
      </c>
      <c r="D690" s="1407">
        <v>768.18342182890899</v>
      </c>
      <c r="E690" s="1406" t="s">
        <v>635</v>
      </c>
      <c r="F690" s="1408" t="s">
        <v>634</v>
      </c>
      <c r="O690" s="1383" t="s">
        <v>635</v>
      </c>
      <c r="Q690" s="1383" t="s">
        <v>78</v>
      </c>
    </row>
    <row r="691" spans="1:17" x14ac:dyDescent="0.3">
      <c r="A691" s="1405">
        <v>2012</v>
      </c>
      <c r="B691" s="1406" t="s">
        <v>559</v>
      </c>
      <c r="C691" s="1406" t="s">
        <v>720</v>
      </c>
      <c r="D691" s="1407">
        <v>804.48479672283213</v>
      </c>
      <c r="E691" s="1406" t="s">
        <v>635</v>
      </c>
      <c r="F691" s="1408" t="s">
        <v>634</v>
      </c>
      <c r="O691" s="1383" t="s">
        <v>635</v>
      </c>
      <c r="Q691" s="1383" t="s">
        <v>78</v>
      </c>
    </row>
    <row r="692" spans="1:17" x14ac:dyDescent="0.3">
      <c r="A692" s="1405">
        <v>2012</v>
      </c>
      <c r="B692" s="1406" t="s">
        <v>559</v>
      </c>
      <c r="C692" s="1406" t="s">
        <v>721</v>
      </c>
      <c r="D692" s="1407">
        <v>695.74859504132201</v>
      </c>
      <c r="E692" s="1406" t="s">
        <v>635</v>
      </c>
      <c r="F692" s="1408" t="s">
        <v>634</v>
      </c>
      <c r="O692" s="1383" t="s">
        <v>635</v>
      </c>
      <c r="Q692" s="1383" t="s">
        <v>78</v>
      </c>
    </row>
    <row r="693" spans="1:17" x14ac:dyDescent="0.3">
      <c r="A693" s="1405">
        <v>2012</v>
      </c>
      <c r="B693" s="1406" t="s">
        <v>559</v>
      </c>
      <c r="C693" s="1406" t="s">
        <v>722</v>
      </c>
      <c r="D693" s="1407">
        <v>746.98176107204006</v>
      </c>
      <c r="E693" s="1406" t="s">
        <v>635</v>
      </c>
      <c r="F693" s="1408" t="s">
        <v>634</v>
      </c>
      <c r="O693" s="1383" t="s">
        <v>635</v>
      </c>
      <c r="Q693" s="1383" t="s">
        <v>78</v>
      </c>
    </row>
    <row r="694" spans="1:17" x14ac:dyDescent="0.3">
      <c r="A694" s="1405">
        <v>2012</v>
      </c>
      <c r="B694" s="1406" t="s">
        <v>559</v>
      </c>
      <c r="C694" s="1406" t="s">
        <v>723</v>
      </c>
      <c r="D694" s="1407">
        <v>798.81791441048006</v>
      </c>
      <c r="E694" s="1406" t="s">
        <v>598</v>
      </c>
      <c r="F694" s="1408" t="s">
        <v>599</v>
      </c>
      <c r="O694" s="1383" t="s">
        <v>598</v>
      </c>
      <c r="Q694" s="1383" t="s">
        <v>61</v>
      </c>
    </row>
    <row r="695" spans="1:17" x14ac:dyDescent="0.3">
      <c r="A695" s="1405">
        <v>2012</v>
      </c>
      <c r="B695" s="1406" t="s">
        <v>559</v>
      </c>
      <c r="C695" s="1406" t="s">
        <v>724</v>
      </c>
      <c r="D695" s="1407">
        <v>801.01710675700406</v>
      </c>
      <c r="E695" s="1406" t="s">
        <v>598</v>
      </c>
      <c r="F695" s="1408" t="s">
        <v>599</v>
      </c>
      <c r="O695" s="1383" t="s">
        <v>598</v>
      </c>
      <c r="Q695" s="1383" t="s">
        <v>61</v>
      </c>
    </row>
    <row r="696" spans="1:17" x14ac:dyDescent="0.3">
      <c r="A696" s="1405">
        <v>2012</v>
      </c>
      <c r="B696" s="1406" t="s">
        <v>559</v>
      </c>
      <c r="C696" s="1406" t="s">
        <v>725</v>
      </c>
      <c r="D696" s="1407">
        <v>786.80373917952602</v>
      </c>
      <c r="E696" s="1406" t="s">
        <v>598</v>
      </c>
      <c r="F696" s="1408" t="s">
        <v>599</v>
      </c>
      <c r="O696" s="1383" t="s">
        <v>598</v>
      </c>
      <c r="Q696" s="1383" t="s">
        <v>61</v>
      </c>
    </row>
    <row r="697" spans="1:17" x14ac:dyDescent="0.3">
      <c r="A697" s="1405">
        <v>2012</v>
      </c>
      <c r="B697" s="1406" t="s">
        <v>559</v>
      </c>
      <c r="C697" s="1406" t="s">
        <v>726</v>
      </c>
      <c r="D697" s="1407">
        <v>927.96409832361803</v>
      </c>
      <c r="E697" s="1406" t="s">
        <v>598</v>
      </c>
      <c r="F697" s="1408" t="s">
        <v>599</v>
      </c>
      <c r="O697" s="1383" t="s">
        <v>598</v>
      </c>
      <c r="Q697" s="1383" t="s">
        <v>61</v>
      </c>
    </row>
    <row r="698" spans="1:17" x14ac:dyDescent="0.3">
      <c r="A698" s="1405">
        <v>2012</v>
      </c>
      <c r="B698" s="1406" t="s">
        <v>559</v>
      </c>
      <c r="C698" s="1406" t="s">
        <v>727</v>
      </c>
      <c r="D698" s="1407">
        <v>867.42387733669409</v>
      </c>
      <c r="E698" s="1406" t="s">
        <v>598</v>
      </c>
      <c r="F698" s="1408" t="s">
        <v>599</v>
      </c>
      <c r="O698" s="1383" t="s">
        <v>598</v>
      </c>
      <c r="Q698" s="1383" t="s">
        <v>61</v>
      </c>
    </row>
    <row r="699" spans="1:17" x14ac:dyDescent="0.3">
      <c r="A699" s="1405">
        <v>2012</v>
      </c>
      <c r="B699" s="1406" t="s">
        <v>559</v>
      </c>
      <c r="C699" s="1406" t="s">
        <v>728</v>
      </c>
      <c r="D699" s="1407">
        <v>820.96218117229103</v>
      </c>
      <c r="E699" s="1406" t="s">
        <v>598</v>
      </c>
      <c r="F699" s="1408" t="s">
        <v>599</v>
      </c>
      <c r="O699" s="1383" t="s">
        <v>598</v>
      </c>
      <c r="Q699" s="1383" t="s">
        <v>61</v>
      </c>
    </row>
    <row r="700" spans="1:17" x14ac:dyDescent="0.3">
      <c r="A700" s="1405">
        <v>2012</v>
      </c>
      <c r="B700" s="1406" t="s">
        <v>559</v>
      </c>
      <c r="C700" s="1406" t="s">
        <v>729</v>
      </c>
      <c r="D700" s="1407">
        <v>742.73094535519101</v>
      </c>
      <c r="E700" s="1406" t="s">
        <v>598</v>
      </c>
      <c r="F700" s="1408" t="s">
        <v>599</v>
      </c>
      <c r="O700" s="1383" t="s">
        <v>598</v>
      </c>
      <c r="Q700" s="1383" t="s">
        <v>61</v>
      </c>
    </row>
    <row r="701" spans="1:17" x14ac:dyDescent="0.3">
      <c r="A701" s="1405">
        <v>2012</v>
      </c>
      <c r="B701" s="1406" t="s">
        <v>559</v>
      </c>
      <c r="C701" s="1406" t="s">
        <v>730</v>
      </c>
      <c r="D701" s="1407">
        <v>690.75715817694402</v>
      </c>
      <c r="E701" s="1406" t="s">
        <v>598</v>
      </c>
      <c r="F701" s="1408" t="s">
        <v>599</v>
      </c>
      <c r="O701" s="1383" t="s">
        <v>598</v>
      </c>
      <c r="Q701" s="1383" t="s">
        <v>61</v>
      </c>
    </row>
    <row r="702" spans="1:17" x14ac:dyDescent="0.3">
      <c r="A702" s="1405">
        <v>2012</v>
      </c>
      <c r="B702" s="1406" t="s">
        <v>559</v>
      </c>
      <c r="C702" s="1406" t="s">
        <v>731</v>
      </c>
      <c r="D702" s="1407">
        <v>783.79096305031408</v>
      </c>
      <c r="E702" s="1406" t="s">
        <v>598</v>
      </c>
      <c r="F702" s="1408" t="s">
        <v>599</v>
      </c>
      <c r="O702" s="1383" t="s">
        <v>598</v>
      </c>
      <c r="Q702" s="1383" t="s">
        <v>61</v>
      </c>
    </row>
    <row r="703" spans="1:17" x14ac:dyDescent="0.3">
      <c r="A703" s="1405">
        <v>2012</v>
      </c>
      <c r="B703" s="1406" t="s">
        <v>559</v>
      </c>
      <c r="C703" s="1406" t="s">
        <v>732</v>
      </c>
      <c r="D703" s="1407">
        <v>790.43434061663402</v>
      </c>
      <c r="E703" s="1406" t="s">
        <v>598</v>
      </c>
      <c r="F703" s="1408" t="s">
        <v>599</v>
      </c>
      <c r="O703" s="1383" t="s">
        <v>598</v>
      </c>
      <c r="Q703" s="1383" t="s">
        <v>61</v>
      </c>
    </row>
    <row r="704" spans="1:17" x14ac:dyDescent="0.3">
      <c r="A704" s="1405">
        <v>2012</v>
      </c>
      <c r="B704" s="1406" t="s">
        <v>559</v>
      </c>
      <c r="C704" s="1406" t="s">
        <v>733</v>
      </c>
      <c r="D704" s="1407">
        <v>773.29273766233814</v>
      </c>
      <c r="E704" s="1406" t="s">
        <v>598</v>
      </c>
      <c r="F704" s="1408" t="s">
        <v>599</v>
      </c>
      <c r="O704" s="1383" t="s">
        <v>598</v>
      </c>
      <c r="Q704" s="1383" t="s">
        <v>61</v>
      </c>
    </row>
    <row r="705" spans="1:17" x14ac:dyDescent="0.3">
      <c r="A705" s="1405">
        <v>2012</v>
      </c>
      <c r="B705" s="1406" t="s">
        <v>559</v>
      </c>
      <c r="C705" s="1406" t="s">
        <v>734</v>
      </c>
      <c r="D705" s="1407">
        <v>728.76697963080812</v>
      </c>
      <c r="E705" s="1406" t="s">
        <v>598</v>
      </c>
      <c r="F705" s="1408" t="s">
        <v>599</v>
      </c>
      <c r="O705" s="1383" t="s">
        <v>598</v>
      </c>
      <c r="Q705" s="1383" t="s">
        <v>61</v>
      </c>
    </row>
    <row r="706" spans="1:17" x14ac:dyDescent="0.3">
      <c r="A706" s="1405">
        <v>2012</v>
      </c>
      <c r="B706" s="1406" t="s">
        <v>559</v>
      </c>
      <c r="C706" s="1406" t="s">
        <v>735</v>
      </c>
      <c r="D706" s="1407">
        <v>804.26912360920608</v>
      </c>
      <c r="E706" s="1406" t="s">
        <v>614</v>
      </c>
      <c r="F706" s="1408" t="s">
        <v>613</v>
      </c>
      <c r="O706" s="1383" t="s">
        <v>614</v>
      </c>
      <c r="Q706" s="1383" t="s">
        <v>60</v>
      </c>
    </row>
    <row r="707" spans="1:17" x14ac:dyDescent="0.3">
      <c r="A707" s="1405">
        <v>2012</v>
      </c>
      <c r="B707" s="1406" t="s">
        <v>559</v>
      </c>
      <c r="C707" s="1406" t="s">
        <v>736</v>
      </c>
      <c r="D707" s="1407">
        <v>886.47186530073998</v>
      </c>
      <c r="E707" s="1406" t="s">
        <v>614</v>
      </c>
      <c r="F707" s="1408" t="s">
        <v>613</v>
      </c>
      <c r="O707" s="1383" t="s">
        <v>614</v>
      </c>
      <c r="Q707" s="1383" t="s">
        <v>60</v>
      </c>
    </row>
    <row r="708" spans="1:17" x14ac:dyDescent="0.3">
      <c r="A708" s="1405">
        <v>2012</v>
      </c>
      <c r="B708" s="1406" t="s">
        <v>559</v>
      </c>
      <c r="C708" s="1406" t="s">
        <v>737</v>
      </c>
      <c r="D708" s="1407">
        <v>744.78556460369214</v>
      </c>
      <c r="E708" s="1406" t="s">
        <v>614</v>
      </c>
      <c r="F708" s="1408" t="s">
        <v>613</v>
      </c>
      <c r="O708" s="1383" t="s">
        <v>614</v>
      </c>
      <c r="Q708" s="1383" t="s">
        <v>60</v>
      </c>
    </row>
    <row r="709" spans="1:17" x14ac:dyDescent="0.3">
      <c r="A709" s="1405">
        <v>2012</v>
      </c>
      <c r="B709" s="1406" t="s">
        <v>559</v>
      </c>
      <c r="C709" s="1406" t="s">
        <v>738</v>
      </c>
      <c r="D709" s="1407">
        <v>879.86324276131404</v>
      </c>
      <c r="E709" s="1406" t="s">
        <v>614</v>
      </c>
      <c r="F709" s="1408" t="s">
        <v>613</v>
      </c>
      <c r="O709" s="1383" t="s">
        <v>614</v>
      </c>
      <c r="Q709" s="1383" t="s">
        <v>60</v>
      </c>
    </row>
    <row r="710" spans="1:17" x14ac:dyDescent="0.3">
      <c r="A710" s="1405">
        <v>2012</v>
      </c>
      <c r="B710" s="1406" t="s">
        <v>559</v>
      </c>
      <c r="C710" s="1406" t="s">
        <v>739</v>
      </c>
      <c r="D710" s="1407">
        <v>713.88944444444405</v>
      </c>
      <c r="E710" s="1406" t="s">
        <v>614</v>
      </c>
      <c r="F710" s="1408" t="s">
        <v>613</v>
      </c>
      <c r="O710" s="1383" t="s">
        <v>614</v>
      </c>
      <c r="Q710" s="1383" t="s">
        <v>60</v>
      </c>
    </row>
    <row r="711" spans="1:17" x14ac:dyDescent="0.3">
      <c r="A711" s="1405">
        <v>2012</v>
      </c>
      <c r="B711" s="1406" t="s">
        <v>559</v>
      </c>
      <c r="C711" s="1406" t="s">
        <v>740</v>
      </c>
      <c r="D711" s="1407">
        <v>686.12764397905801</v>
      </c>
      <c r="E711" s="1406" t="s">
        <v>614</v>
      </c>
      <c r="F711" s="1408" t="s">
        <v>613</v>
      </c>
      <c r="O711" s="1383" t="s">
        <v>614</v>
      </c>
      <c r="Q711" s="1383" t="s">
        <v>60</v>
      </c>
    </row>
    <row r="712" spans="1:17" x14ac:dyDescent="0.3">
      <c r="A712" s="1405">
        <v>2012</v>
      </c>
      <c r="B712" s="1406" t="s">
        <v>559</v>
      </c>
      <c r="C712" s="1406" t="s">
        <v>741</v>
      </c>
      <c r="D712" s="1407">
        <v>704.03337986774409</v>
      </c>
      <c r="E712" s="1406" t="s">
        <v>614</v>
      </c>
      <c r="F712" s="1408" t="s">
        <v>613</v>
      </c>
      <c r="O712" s="1383" t="s">
        <v>614</v>
      </c>
      <c r="Q712" s="1383" t="s">
        <v>60</v>
      </c>
    </row>
    <row r="713" spans="1:17" x14ac:dyDescent="0.3">
      <c r="A713" s="1405">
        <v>2012</v>
      </c>
      <c r="B713" s="1406" t="s">
        <v>559</v>
      </c>
      <c r="C713" s="1406" t="s">
        <v>742</v>
      </c>
      <c r="D713" s="1407">
        <v>686.97934977578507</v>
      </c>
      <c r="E713" s="1406" t="s">
        <v>614</v>
      </c>
      <c r="F713" s="1408" t="s">
        <v>613</v>
      </c>
      <c r="O713" s="1383" t="s">
        <v>614</v>
      </c>
      <c r="Q713" s="1383" t="s">
        <v>60</v>
      </c>
    </row>
    <row r="714" spans="1:17" x14ac:dyDescent="0.3">
      <c r="A714" s="1405">
        <v>2012</v>
      </c>
      <c r="B714" s="1406" t="s">
        <v>559</v>
      </c>
      <c r="C714" s="1406" t="s">
        <v>743</v>
      </c>
      <c r="D714" s="1407">
        <v>771.80582384383013</v>
      </c>
      <c r="E714" s="1406" t="s">
        <v>626</v>
      </c>
      <c r="F714" s="1408" t="s">
        <v>625</v>
      </c>
      <c r="O714" s="1383" t="s">
        <v>626</v>
      </c>
      <c r="Q714" s="1383" t="s">
        <v>59</v>
      </c>
    </row>
    <row r="715" spans="1:17" x14ac:dyDescent="0.3">
      <c r="A715" s="1405">
        <v>2012</v>
      </c>
      <c r="B715" s="1406" t="s">
        <v>559</v>
      </c>
      <c r="C715" s="1406" t="s">
        <v>744</v>
      </c>
      <c r="D715" s="1407">
        <v>827.43513183237008</v>
      </c>
      <c r="E715" s="1406" t="s">
        <v>626</v>
      </c>
      <c r="F715" s="1408" t="s">
        <v>625</v>
      </c>
      <c r="O715" s="1383" t="s">
        <v>626</v>
      </c>
      <c r="Q715" s="1383" t="s">
        <v>59</v>
      </c>
    </row>
    <row r="716" spans="1:17" x14ac:dyDescent="0.3">
      <c r="A716" s="1405">
        <v>2012</v>
      </c>
      <c r="B716" s="1406" t="s">
        <v>559</v>
      </c>
      <c r="C716" s="1406" t="s">
        <v>745</v>
      </c>
      <c r="D716" s="1407">
        <v>944.67608806003102</v>
      </c>
      <c r="E716" s="1406" t="s">
        <v>626</v>
      </c>
      <c r="F716" s="1408" t="s">
        <v>625</v>
      </c>
      <c r="O716" s="1383" t="s">
        <v>626</v>
      </c>
      <c r="Q716" s="1383" t="s">
        <v>59</v>
      </c>
    </row>
    <row r="717" spans="1:17" x14ac:dyDescent="0.3">
      <c r="A717" s="1405">
        <v>2012</v>
      </c>
      <c r="B717" s="1406" t="s">
        <v>559</v>
      </c>
      <c r="C717" s="1406" t="s">
        <v>746</v>
      </c>
      <c r="D717" s="1407">
        <v>749.69304316153693</v>
      </c>
      <c r="E717" s="1406" t="s">
        <v>626</v>
      </c>
      <c r="F717" s="1408" t="s">
        <v>625</v>
      </c>
      <c r="O717" s="1383" t="s">
        <v>626</v>
      </c>
      <c r="Q717" s="1383" t="s">
        <v>59</v>
      </c>
    </row>
    <row r="718" spans="1:17" x14ac:dyDescent="0.3">
      <c r="A718" s="1405">
        <v>2012</v>
      </c>
      <c r="B718" s="1406" t="s">
        <v>559</v>
      </c>
      <c r="C718" s="1406" t="s">
        <v>747</v>
      </c>
      <c r="D718" s="1407">
        <v>771.88950341685597</v>
      </c>
      <c r="E718" s="1406" t="s">
        <v>626</v>
      </c>
      <c r="F718" s="1408" t="s">
        <v>625</v>
      </c>
      <c r="O718" s="1383" t="s">
        <v>626</v>
      </c>
      <c r="Q718" s="1383" t="s">
        <v>59</v>
      </c>
    </row>
    <row r="719" spans="1:17" x14ac:dyDescent="0.3">
      <c r="A719" s="1405">
        <v>2012</v>
      </c>
      <c r="B719" s="1406" t="s">
        <v>559</v>
      </c>
      <c r="C719" s="1406" t="s">
        <v>748</v>
      </c>
      <c r="D719" s="1407">
        <v>664.04184444444411</v>
      </c>
      <c r="E719" s="1406" t="s">
        <v>614</v>
      </c>
      <c r="F719" s="1408" t="s">
        <v>613</v>
      </c>
      <c r="O719" s="1383" t="s">
        <v>614</v>
      </c>
      <c r="Q719" s="1383" t="s">
        <v>60</v>
      </c>
    </row>
    <row r="720" spans="1:17" x14ac:dyDescent="0.3">
      <c r="A720" s="1405">
        <v>2012</v>
      </c>
      <c r="B720" s="1406" t="s">
        <v>559</v>
      </c>
      <c r="C720" s="1406" t="s">
        <v>749</v>
      </c>
      <c r="D720" s="1407">
        <v>613.60053719008306</v>
      </c>
      <c r="E720" s="1406" t="s">
        <v>614</v>
      </c>
      <c r="F720" s="1408" t="s">
        <v>613</v>
      </c>
      <c r="O720" s="1383" t="s">
        <v>614</v>
      </c>
      <c r="Q720" s="1383" t="s">
        <v>60</v>
      </c>
    </row>
    <row r="721" spans="1:17" x14ac:dyDescent="0.3">
      <c r="A721" s="1405">
        <v>2012</v>
      </c>
      <c r="B721" s="1406" t="s">
        <v>559</v>
      </c>
      <c r="C721" s="1406" t="s">
        <v>750</v>
      </c>
      <c r="D721" s="1407">
        <v>734.43655767484097</v>
      </c>
      <c r="E721" s="1406" t="s">
        <v>614</v>
      </c>
      <c r="F721" s="1408" t="s">
        <v>613</v>
      </c>
      <c r="O721" s="1383" t="s">
        <v>614</v>
      </c>
      <c r="Q721" s="1383" t="s">
        <v>60</v>
      </c>
    </row>
    <row r="722" spans="1:17" x14ac:dyDescent="0.3">
      <c r="A722" s="1405">
        <v>2012</v>
      </c>
      <c r="B722" s="1406" t="s">
        <v>559</v>
      </c>
      <c r="C722" s="1406" t="s">
        <v>751</v>
      </c>
      <c r="D722" s="1407">
        <v>682.75911708253398</v>
      </c>
      <c r="E722" s="1406" t="s">
        <v>614</v>
      </c>
      <c r="F722" s="1408" t="s">
        <v>613</v>
      </c>
      <c r="O722" s="1383" t="s">
        <v>614</v>
      </c>
      <c r="Q722" s="1383" t="s">
        <v>60</v>
      </c>
    </row>
    <row r="723" spans="1:17" x14ac:dyDescent="0.3">
      <c r="A723" s="1405">
        <v>2012</v>
      </c>
      <c r="B723" s="1406" t="s">
        <v>559</v>
      </c>
      <c r="C723" s="1406" t="s">
        <v>752</v>
      </c>
      <c r="D723" s="1407">
        <v>658.46301578354007</v>
      </c>
      <c r="E723" s="1406" t="s">
        <v>614</v>
      </c>
      <c r="F723" s="1408" t="s">
        <v>613</v>
      </c>
      <c r="O723" s="1383" t="s">
        <v>614</v>
      </c>
      <c r="Q723" s="1383" t="s">
        <v>60</v>
      </c>
    </row>
    <row r="724" spans="1:17" x14ac:dyDescent="0.3">
      <c r="A724" s="1405">
        <v>2012</v>
      </c>
      <c r="B724" s="1406" t="s">
        <v>559</v>
      </c>
      <c r="C724" s="1406" t="s">
        <v>753</v>
      </c>
      <c r="D724" s="1407">
        <v>648.40202040816303</v>
      </c>
      <c r="E724" s="1406" t="s">
        <v>614</v>
      </c>
      <c r="F724" s="1408" t="s">
        <v>613</v>
      </c>
      <c r="O724" s="1383" t="s">
        <v>614</v>
      </c>
      <c r="Q724" s="1383" t="s">
        <v>60</v>
      </c>
    </row>
    <row r="725" spans="1:17" x14ac:dyDescent="0.3">
      <c r="A725" s="1405">
        <v>2012</v>
      </c>
      <c r="B725" s="1406" t="s">
        <v>559</v>
      </c>
      <c r="C725" s="1406" t="s">
        <v>754</v>
      </c>
      <c r="D725" s="1407">
        <v>685.78900158478598</v>
      </c>
      <c r="E725" s="1406" t="s">
        <v>614</v>
      </c>
      <c r="F725" s="1408" t="s">
        <v>613</v>
      </c>
      <c r="O725" s="1383" t="s">
        <v>614</v>
      </c>
      <c r="Q725" s="1383" t="s">
        <v>60</v>
      </c>
    </row>
    <row r="726" spans="1:17" x14ac:dyDescent="0.3">
      <c r="A726" s="1405">
        <v>2012</v>
      </c>
      <c r="B726" s="1406" t="s">
        <v>559</v>
      </c>
      <c r="C726" s="1406" t="s">
        <v>755</v>
      </c>
      <c r="D726" s="1407">
        <v>636.54516813243708</v>
      </c>
      <c r="E726" s="1406" t="s">
        <v>614</v>
      </c>
      <c r="F726" s="1408" t="s">
        <v>613</v>
      </c>
      <c r="O726" s="1383" t="s">
        <v>614</v>
      </c>
      <c r="Q726" s="1383" t="s">
        <v>60</v>
      </c>
    </row>
    <row r="727" spans="1:17" x14ac:dyDescent="0.3">
      <c r="A727" s="1405">
        <v>2012</v>
      </c>
      <c r="B727" s="1406" t="s">
        <v>559</v>
      </c>
      <c r="C727" s="1406" t="s">
        <v>756</v>
      </c>
      <c r="D727" s="1407">
        <v>675.67862198795206</v>
      </c>
      <c r="E727" s="1406" t="s">
        <v>614</v>
      </c>
      <c r="F727" s="1408" t="s">
        <v>613</v>
      </c>
      <c r="O727" s="1383" t="s">
        <v>614</v>
      </c>
      <c r="Q727" s="1383" t="s">
        <v>60</v>
      </c>
    </row>
    <row r="728" spans="1:17" x14ac:dyDescent="0.3">
      <c r="A728" s="1405">
        <v>2012</v>
      </c>
      <c r="B728" s="1406" t="s">
        <v>559</v>
      </c>
      <c r="C728" s="1406" t="s">
        <v>757</v>
      </c>
      <c r="D728" s="1407">
        <v>635.84544933078405</v>
      </c>
      <c r="E728" s="1406" t="s">
        <v>626</v>
      </c>
      <c r="F728" s="1408" t="s">
        <v>625</v>
      </c>
      <c r="O728" s="1383" t="s">
        <v>626</v>
      </c>
      <c r="Q728" s="1383" t="s">
        <v>59</v>
      </c>
    </row>
    <row r="729" spans="1:17" x14ac:dyDescent="0.3">
      <c r="A729" s="1405">
        <v>2012</v>
      </c>
      <c r="B729" s="1406" t="s">
        <v>559</v>
      </c>
      <c r="C729" s="1406" t="s">
        <v>758</v>
      </c>
      <c r="D729" s="1407">
        <v>697.88400830737305</v>
      </c>
      <c r="E729" s="1406" t="s">
        <v>626</v>
      </c>
      <c r="F729" s="1408" t="s">
        <v>625</v>
      </c>
      <c r="O729" s="1383" t="s">
        <v>626</v>
      </c>
      <c r="Q729" s="1383" t="s">
        <v>59</v>
      </c>
    </row>
    <row r="730" spans="1:17" x14ac:dyDescent="0.3">
      <c r="A730" s="1405">
        <v>2012</v>
      </c>
      <c r="B730" s="1406" t="s">
        <v>559</v>
      </c>
      <c r="C730" s="1406" t="s">
        <v>759</v>
      </c>
      <c r="D730" s="1407">
        <v>800.34818681318711</v>
      </c>
      <c r="E730" s="1406" t="s">
        <v>626</v>
      </c>
      <c r="F730" s="1408" t="s">
        <v>625</v>
      </c>
      <c r="O730" s="1383" t="s">
        <v>626</v>
      </c>
      <c r="Q730" s="1383" t="s">
        <v>59</v>
      </c>
    </row>
    <row r="731" spans="1:17" x14ac:dyDescent="0.3">
      <c r="A731" s="1405">
        <v>2012</v>
      </c>
      <c r="B731" s="1406" t="s">
        <v>559</v>
      </c>
      <c r="C731" s="1406" t="s">
        <v>760</v>
      </c>
      <c r="D731" s="1407">
        <v>681.29409165302798</v>
      </c>
      <c r="E731" s="1406" t="s">
        <v>626</v>
      </c>
      <c r="F731" s="1408" t="s">
        <v>625</v>
      </c>
      <c r="O731" s="1383" t="s">
        <v>626</v>
      </c>
      <c r="Q731" s="1383" t="s">
        <v>59</v>
      </c>
    </row>
    <row r="732" spans="1:17" x14ac:dyDescent="0.3">
      <c r="A732" s="1405">
        <v>2012</v>
      </c>
      <c r="B732" s="1406" t="s">
        <v>559</v>
      </c>
      <c r="C732" s="1406" t="s">
        <v>761</v>
      </c>
      <c r="D732" s="1407">
        <v>636.77487238979097</v>
      </c>
      <c r="E732" s="1406" t="s">
        <v>626</v>
      </c>
      <c r="F732" s="1408" t="s">
        <v>625</v>
      </c>
      <c r="O732" s="1383" t="s">
        <v>626</v>
      </c>
      <c r="Q732" s="1383" t="s">
        <v>59</v>
      </c>
    </row>
    <row r="733" spans="1:17" x14ac:dyDescent="0.3">
      <c r="A733" s="1405">
        <v>2012</v>
      </c>
      <c r="B733" s="1406" t="s">
        <v>559</v>
      </c>
      <c r="C733" s="1406" t="s">
        <v>762</v>
      </c>
      <c r="D733" s="1407">
        <v>600.89635778635807</v>
      </c>
      <c r="E733" s="1406" t="s">
        <v>623</v>
      </c>
      <c r="F733" s="1408" t="s">
        <v>622</v>
      </c>
      <c r="O733" s="1383" t="s">
        <v>623</v>
      </c>
      <c r="Q733" s="1383" t="s">
        <v>75</v>
      </c>
    </row>
    <row r="734" spans="1:17" x14ac:dyDescent="0.3">
      <c r="A734" s="1405">
        <v>2012</v>
      </c>
      <c r="B734" s="1406" t="s">
        <v>559</v>
      </c>
      <c r="C734" s="1406" t="s">
        <v>763</v>
      </c>
      <c r="D734" s="1407">
        <v>705.25689898198902</v>
      </c>
      <c r="E734" s="1406" t="s">
        <v>645</v>
      </c>
      <c r="F734" s="1408" t="s">
        <v>644</v>
      </c>
      <c r="O734" s="1383" t="s">
        <v>645</v>
      </c>
      <c r="Q734" s="1383" t="s">
        <v>76</v>
      </c>
    </row>
    <row r="735" spans="1:17" x14ac:dyDescent="0.3">
      <c r="A735" s="1405">
        <v>2012</v>
      </c>
      <c r="B735" s="1406" t="s">
        <v>559</v>
      </c>
      <c r="C735" s="1406" t="s">
        <v>764</v>
      </c>
      <c r="D735" s="1407">
        <v>631.58963576158897</v>
      </c>
      <c r="E735" s="1406" t="s">
        <v>645</v>
      </c>
      <c r="F735" s="1408" t="s">
        <v>644</v>
      </c>
      <c r="O735" s="1383" t="s">
        <v>645</v>
      </c>
      <c r="Q735" s="1383" t="s">
        <v>76</v>
      </c>
    </row>
    <row r="736" spans="1:17" x14ac:dyDescent="0.3">
      <c r="A736" s="1405">
        <v>2012</v>
      </c>
      <c r="B736" s="1406" t="s">
        <v>559</v>
      </c>
      <c r="C736" s="1406" t="s">
        <v>765</v>
      </c>
      <c r="D736" s="1407">
        <v>736.65696339810211</v>
      </c>
      <c r="E736" s="1406" t="s">
        <v>645</v>
      </c>
      <c r="F736" s="1408" t="s">
        <v>644</v>
      </c>
      <c r="O736" s="1383" t="s">
        <v>645</v>
      </c>
      <c r="Q736" s="1383" t="s">
        <v>76</v>
      </c>
    </row>
    <row r="737" spans="1:17" x14ac:dyDescent="0.3">
      <c r="A737" s="1405">
        <v>2012</v>
      </c>
      <c r="B737" s="1406" t="s">
        <v>559</v>
      </c>
      <c r="C737" s="1406" t="s">
        <v>766</v>
      </c>
      <c r="D737" s="1407">
        <v>729.22855900621107</v>
      </c>
      <c r="E737" s="1406" t="s">
        <v>645</v>
      </c>
      <c r="F737" s="1408" t="s">
        <v>644</v>
      </c>
      <c r="O737" s="1383" t="s">
        <v>645</v>
      </c>
      <c r="Q737" s="1383" t="s">
        <v>76</v>
      </c>
    </row>
    <row r="738" spans="1:17" x14ac:dyDescent="0.3">
      <c r="A738" s="1405">
        <v>2012</v>
      </c>
      <c r="B738" s="1406" t="s">
        <v>559</v>
      </c>
      <c r="C738" s="1406" t="s">
        <v>767</v>
      </c>
      <c r="D738" s="1407">
        <v>802.51547596606997</v>
      </c>
      <c r="E738" s="1406" t="s">
        <v>645</v>
      </c>
      <c r="F738" s="1408" t="s">
        <v>644</v>
      </c>
      <c r="O738" s="1383" t="s">
        <v>645</v>
      </c>
      <c r="Q738" s="1383" t="s">
        <v>76</v>
      </c>
    </row>
    <row r="739" spans="1:17" x14ac:dyDescent="0.3">
      <c r="A739" s="1405">
        <v>2012</v>
      </c>
      <c r="B739" s="1406" t="s">
        <v>559</v>
      </c>
      <c r="C739" s="1406" t="s">
        <v>768</v>
      </c>
      <c r="D739" s="1407">
        <v>953.75089954597001</v>
      </c>
      <c r="E739" s="1406" t="s">
        <v>645</v>
      </c>
      <c r="F739" s="1408" t="s">
        <v>644</v>
      </c>
      <c r="O739" s="1383" t="s">
        <v>645</v>
      </c>
      <c r="Q739" s="1383" t="s">
        <v>76</v>
      </c>
    </row>
    <row r="740" spans="1:17" x14ac:dyDescent="0.3">
      <c r="A740" s="1405">
        <v>2012</v>
      </c>
      <c r="B740" s="1406" t="s">
        <v>559</v>
      </c>
      <c r="C740" s="1406" t="s">
        <v>769</v>
      </c>
      <c r="D740" s="1407">
        <v>646.85794466403206</v>
      </c>
      <c r="E740" s="1406" t="s">
        <v>645</v>
      </c>
      <c r="F740" s="1408" t="s">
        <v>644</v>
      </c>
      <c r="O740" s="1383" t="s">
        <v>645</v>
      </c>
      <c r="Q740" s="1383" t="s">
        <v>76</v>
      </c>
    </row>
    <row r="741" spans="1:17" x14ac:dyDescent="0.3">
      <c r="A741" s="1405">
        <v>2012</v>
      </c>
      <c r="B741" s="1406" t="s">
        <v>559</v>
      </c>
      <c r="C741" s="1406" t="s">
        <v>770</v>
      </c>
      <c r="D741" s="1407">
        <v>723.66484709480096</v>
      </c>
      <c r="E741" s="1406" t="s">
        <v>645</v>
      </c>
      <c r="F741" s="1408" t="s">
        <v>644</v>
      </c>
      <c r="O741" s="1383" t="s">
        <v>645</v>
      </c>
      <c r="Q741" s="1383" t="s">
        <v>76</v>
      </c>
    </row>
    <row r="742" spans="1:17" x14ac:dyDescent="0.3">
      <c r="A742" s="1405">
        <v>2012</v>
      </c>
      <c r="B742" s="1406" t="s">
        <v>559</v>
      </c>
      <c r="C742" s="1406" t="s">
        <v>771</v>
      </c>
      <c r="D742" s="1407">
        <v>631.98935132330007</v>
      </c>
      <c r="E742" s="1406" t="s">
        <v>645</v>
      </c>
      <c r="F742" s="1408" t="s">
        <v>644</v>
      </c>
      <c r="O742" s="1383" t="s">
        <v>645</v>
      </c>
      <c r="Q742" s="1383" t="s">
        <v>76</v>
      </c>
    </row>
    <row r="743" spans="1:17" x14ac:dyDescent="0.3">
      <c r="A743" s="1405">
        <v>2012</v>
      </c>
      <c r="B743" s="1406" t="s">
        <v>559</v>
      </c>
      <c r="C743" s="1406" t="s">
        <v>772</v>
      </c>
      <c r="D743" s="1407">
        <v>596.21235975066804</v>
      </c>
      <c r="E743" s="1406" t="s">
        <v>645</v>
      </c>
      <c r="F743" s="1408" t="s">
        <v>644</v>
      </c>
      <c r="O743" s="1383" t="s">
        <v>645</v>
      </c>
      <c r="Q743" s="1383" t="s">
        <v>76</v>
      </c>
    </row>
    <row r="744" spans="1:17" x14ac:dyDescent="0.3">
      <c r="A744" s="1405">
        <v>2012</v>
      </c>
      <c r="B744" s="1406" t="s">
        <v>559</v>
      </c>
      <c r="C744" s="1406" t="s">
        <v>773</v>
      </c>
      <c r="D744" s="1407">
        <v>775.20565946184399</v>
      </c>
      <c r="E744" s="1406" t="s">
        <v>645</v>
      </c>
      <c r="F744" s="1408" t="s">
        <v>644</v>
      </c>
      <c r="O744" s="1383" t="s">
        <v>645</v>
      </c>
      <c r="Q744" s="1383" t="s">
        <v>76</v>
      </c>
    </row>
    <row r="745" spans="1:17" x14ac:dyDescent="0.3">
      <c r="A745" s="1405">
        <v>2012</v>
      </c>
      <c r="B745" s="1406" t="s">
        <v>559</v>
      </c>
      <c r="C745" s="1406" t="s">
        <v>774</v>
      </c>
      <c r="D745" s="1407">
        <v>611.09051771117208</v>
      </c>
      <c r="E745" s="1406" t="s">
        <v>645</v>
      </c>
      <c r="F745" s="1408" t="s">
        <v>644</v>
      </c>
      <c r="O745" s="1383" t="s">
        <v>645</v>
      </c>
      <c r="Q745" s="1383" t="s">
        <v>76</v>
      </c>
    </row>
    <row r="746" spans="1:17" x14ac:dyDescent="0.3">
      <c r="A746" s="1405">
        <v>2012</v>
      </c>
      <c r="B746" s="1406" t="s">
        <v>559</v>
      </c>
      <c r="C746" s="1406" t="s">
        <v>775</v>
      </c>
      <c r="D746" s="1407">
        <v>759.17644819736404</v>
      </c>
      <c r="E746" s="1406" t="s">
        <v>645</v>
      </c>
      <c r="F746" s="1408" t="s">
        <v>644</v>
      </c>
      <c r="O746" s="1383" t="s">
        <v>645</v>
      </c>
      <c r="Q746" s="1383" t="s">
        <v>76</v>
      </c>
    </row>
    <row r="747" spans="1:17" x14ac:dyDescent="0.3">
      <c r="A747" s="1405">
        <v>2012</v>
      </c>
      <c r="B747" s="1406" t="s">
        <v>559</v>
      </c>
      <c r="C747" s="1406" t="s">
        <v>776</v>
      </c>
      <c r="D747" s="1407">
        <v>670.901719274681</v>
      </c>
      <c r="E747" s="1406" t="s">
        <v>645</v>
      </c>
      <c r="F747" s="1408" t="s">
        <v>644</v>
      </c>
      <c r="O747" s="1383" t="s">
        <v>645</v>
      </c>
      <c r="Q747" s="1383" t="s">
        <v>76</v>
      </c>
    </row>
    <row r="748" spans="1:17" x14ac:dyDescent="0.3">
      <c r="A748" s="1405">
        <v>2012</v>
      </c>
      <c r="B748" s="1406" t="s">
        <v>559</v>
      </c>
      <c r="C748" s="1406" t="s">
        <v>777</v>
      </c>
      <c r="D748" s="1407">
        <v>633.87023372287103</v>
      </c>
      <c r="E748" s="1406" t="s">
        <v>611</v>
      </c>
      <c r="F748" s="1408" t="s">
        <v>610</v>
      </c>
      <c r="O748" s="1383" t="s">
        <v>611</v>
      </c>
      <c r="Q748" s="1383" t="s">
        <v>74</v>
      </c>
    </row>
    <row r="749" spans="1:17" x14ac:dyDescent="0.3">
      <c r="A749" s="1405">
        <v>2012</v>
      </c>
      <c r="B749" s="1406" t="s">
        <v>559</v>
      </c>
      <c r="C749" s="1406" t="s">
        <v>778</v>
      </c>
      <c r="D749" s="1407">
        <v>660.02557755775615</v>
      </c>
      <c r="E749" s="1406" t="s">
        <v>611</v>
      </c>
      <c r="F749" s="1408" t="s">
        <v>610</v>
      </c>
      <c r="O749" s="1383" t="s">
        <v>611</v>
      </c>
      <c r="Q749" s="1383" t="s">
        <v>74</v>
      </c>
    </row>
    <row r="750" spans="1:17" x14ac:dyDescent="0.3">
      <c r="A750" s="1405">
        <v>2012</v>
      </c>
      <c r="B750" s="1406" t="s">
        <v>559</v>
      </c>
      <c r="C750" s="1406" t="s">
        <v>779</v>
      </c>
      <c r="D750" s="1407">
        <v>659.98128440367009</v>
      </c>
      <c r="E750" s="1406" t="s">
        <v>611</v>
      </c>
      <c r="F750" s="1408" t="s">
        <v>610</v>
      </c>
      <c r="O750" s="1383" t="s">
        <v>611</v>
      </c>
      <c r="Q750" s="1383" t="s">
        <v>74</v>
      </c>
    </row>
    <row r="751" spans="1:17" x14ac:dyDescent="0.3">
      <c r="A751" s="1405">
        <v>2012</v>
      </c>
      <c r="B751" s="1406" t="s">
        <v>559</v>
      </c>
      <c r="C751" s="1406" t="s">
        <v>780</v>
      </c>
      <c r="D751" s="1407">
        <v>613.95526859504093</v>
      </c>
      <c r="E751" s="1406" t="s">
        <v>611</v>
      </c>
      <c r="F751" s="1408" t="s">
        <v>610</v>
      </c>
      <c r="O751" s="1383" t="s">
        <v>611</v>
      </c>
      <c r="Q751" s="1383" t="s">
        <v>74</v>
      </c>
    </row>
    <row r="752" spans="1:17" x14ac:dyDescent="0.3">
      <c r="A752" s="1405">
        <v>2012</v>
      </c>
      <c r="B752" s="1406" t="s">
        <v>559</v>
      </c>
      <c r="C752" s="1406" t="s">
        <v>781</v>
      </c>
      <c r="D752" s="1407">
        <v>653.68485683987296</v>
      </c>
      <c r="E752" s="1406" t="s">
        <v>635</v>
      </c>
      <c r="F752" s="1408" t="s">
        <v>634</v>
      </c>
      <c r="O752" s="1383" t="s">
        <v>635</v>
      </c>
      <c r="Q752" s="1383" t="s">
        <v>78</v>
      </c>
    </row>
    <row r="753" spans="1:17" x14ac:dyDescent="0.3">
      <c r="A753" s="1405">
        <v>2012</v>
      </c>
      <c r="B753" s="1406" t="s">
        <v>559</v>
      </c>
      <c r="C753" s="1406" t="s">
        <v>782</v>
      </c>
      <c r="D753" s="1407">
        <v>606.45641904761908</v>
      </c>
      <c r="E753" s="1406" t="s">
        <v>623</v>
      </c>
      <c r="F753" s="1408" t="s">
        <v>622</v>
      </c>
      <c r="O753" s="1383" t="s">
        <v>623</v>
      </c>
      <c r="Q753" s="1383" t="s">
        <v>75</v>
      </c>
    </row>
    <row r="754" spans="1:17" x14ac:dyDescent="0.3">
      <c r="A754" s="1405">
        <v>2012</v>
      </c>
      <c r="B754" s="1406" t="s">
        <v>559</v>
      </c>
      <c r="C754" s="1406" t="s">
        <v>783</v>
      </c>
      <c r="D754" s="1407">
        <v>658.65734625668404</v>
      </c>
      <c r="E754" s="1406" t="s">
        <v>623</v>
      </c>
      <c r="F754" s="1408" t="s">
        <v>622</v>
      </c>
      <c r="O754" s="1383" t="s">
        <v>623</v>
      </c>
      <c r="Q754" s="1383" t="s">
        <v>75</v>
      </c>
    </row>
    <row r="755" spans="1:17" x14ac:dyDescent="0.3">
      <c r="A755" s="1405">
        <v>2012</v>
      </c>
      <c r="B755" s="1406" t="s">
        <v>559</v>
      </c>
      <c r="C755" s="1406" t="s">
        <v>784</v>
      </c>
      <c r="D755" s="1407">
        <v>676.68595171252105</v>
      </c>
      <c r="E755" s="1406" t="s">
        <v>623</v>
      </c>
      <c r="F755" s="1408" t="s">
        <v>622</v>
      </c>
      <c r="O755" s="1383" t="s">
        <v>623</v>
      </c>
      <c r="Q755" s="1383" t="s">
        <v>75</v>
      </c>
    </row>
    <row r="756" spans="1:17" x14ac:dyDescent="0.3">
      <c r="A756" s="1405">
        <v>2012</v>
      </c>
      <c r="B756" s="1406" t="s">
        <v>559</v>
      </c>
      <c r="C756" s="1406" t="s">
        <v>785</v>
      </c>
      <c r="D756" s="1407">
        <v>642.41305186972306</v>
      </c>
      <c r="E756" s="1406" t="s">
        <v>623</v>
      </c>
      <c r="F756" s="1408" t="s">
        <v>622</v>
      </c>
      <c r="O756" s="1383" t="s">
        <v>623</v>
      </c>
      <c r="Q756" s="1383" t="s">
        <v>75</v>
      </c>
    </row>
    <row r="757" spans="1:17" x14ac:dyDescent="0.3">
      <c r="A757" s="1405">
        <v>2012</v>
      </c>
      <c r="B757" s="1406" t="s">
        <v>559</v>
      </c>
      <c r="C757" s="1406" t="s">
        <v>786</v>
      </c>
      <c r="D757" s="1407">
        <v>628.72508975712799</v>
      </c>
      <c r="E757" s="1406" t="s">
        <v>623</v>
      </c>
      <c r="F757" s="1408" t="s">
        <v>622</v>
      </c>
      <c r="O757" s="1383" t="s">
        <v>623</v>
      </c>
      <c r="Q757" s="1383" t="s">
        <v>75</v>
      </c>
    </row>
    <row r="758" spans="1:17" x14ac:dyDescent="0.3">
      <c r="A758" s="1405">
        <v>2012</v>
      </c>
      <c r="B758" s="1406" t="s">
        <v>559</v>
      </c>
      <c r="C758" s="1406" t="s">
        <v>787</v>
      </c>
      <c r="D758" s="1407">
        <v>790.32700934579395</v>
      </c>
      <c r="E758" s="1406" t="s">
        <v>623</v>
      </c>
      <c r="F758" s="1408" t="s">
        <v>622</v>
      </c>
      <c r="O758" s="1383" t="s">
        <v>623</v>
      </c>
      <c r="Q758" s="1383" t="s">
        <v>75</v>
      </c>
    </row>
    <row r="759" spans="1:17" x14ac:dyDescent="0.3">
      <c r="A759" s="1405">
        <v>2012</v>
      </c>
      <c r="B759" s="1406" t="s">
        <v>559</v>
      </c>
      <c r="C759" s="1406" t="s">
        <v>788</v>
      </c>
      <c r="D759" s="1407">
        <v>749.40438571241702</v>
      </c>
      <c r="E759" s="1406" t="s">
        <v>623</v>
      </c>
      <c r="F759" s="1408" t="s">
        <v>622</v>
      </c>
      <c r="O759" s="1383" t="s">
        <v>623</v>
      </c>
      <c r="Q759" s="1383" t="s">
        <v>75</v>
      </c>
    </row>
    <row r="760" spans="1:17" x14ac:dyDescent="0.3">
      <c r="A760" s="1405">
        <v>2012</v>
      </c>
      <c r="B760" s="1406" t="s">
        <v>559</v>
      </c>
      <c r="C760" s="1406" t="s">
        <v>789</v>
      </c>
      <c r="D760" s="1407">
        <v>654.53584415584396</v>
      </c>
      <c r="E760" s="1406" t="s">
        <v>623</v>
      </c>
      <c r="F760" s="1408" t="s">
        <v>622</v>
      </c>
      <c r="O760" s="1383" t="s">
        <v>623</v>
      </c>
      <c r="Q760" s="1383" t="s">
        <v>75</v>
      </c>
    </row>
    <row r="761" spans="1:17" x14ac:dyDescent="0.3">
      <c r="A761" s="1405">
        <v>2012</v>
      </c>
      <c r="B761" s="1406" t="s">
        <v>559</v>
      </c>
      <c r="C761" s="1406" t="s">
        <v>790</v>
      </c>
      <c r="D761" s="1407">
        <v>640.04321292775705</v>
      </c>
      <c r="E761" s="1406" t="s">
        <v>623</v>
      </c>
      <c r="F761" s="1408" t="s">
        <v>622</v>
      </c>
      <c r="O761" s="1383" t="s">
        <v>623</v>
      </c>
      <c r="Q761" s="1383" t="s">
        <v>75</v>
      </c>
    </row>
    <row r="762" spans="1:17" x14ac:dyDescent="0.3">
      <c r="A762" s="1405">
        <v>2012</v>
      </c>
      <c r="B762" s="1406" t="s">
        <v>559</v>
      </c>
      <c r="C762" s="1406" t="s">
        <v>791</v>
      </c>
      <c r="D762" s="1407">
        <v>647.80293577981706</v>
      </c>
      <c r="E762" s="1406" t="s">
        <v>623</v>
      </c>
      <c r="F762" s="1408" t="s">
        <v>622</v>
      </c>
      <c r="O762" s="1383" t="s">
        <v>623</v>
      </c>
      <c r="Q762" s="1383" t="s">
        <v>75</v>
      </c>
    </row>
    <row r="763" spans="1:17" x14ac:dyDescent="0.3">
      <c r="A763" s="1405">
        <v>2012</v>
      </c>
      <c r="B763" s="1406" t="s">
        <v>559</v>
      </c>
      <c r="C763" s="1406" t="s">
        <v>792</v>
      </c>
      <c r="D763" s="1407">
        <v>650.41782404298203</v>
      </c>
      <c r="E763" s="1406" t="s">
        <v>623</v>
      </c>
      <c r="F763" s="1408" t="s">
        <v>622</v>
      </c>
      <c r="O763" s="1383" t="s">
        <v>623</v>
      </c>
      <c r="Q763" s="1383" t="s">
        <v>75</v>
      </c>
    </row>
    <row r="764" spans="1:17" x14ac:dyDescent="0.3">
      <c r="A764" s="1405">
        <v>2012</v>
      </c>
      <c r="B764" s="1406" t="s">
        <v>559</v>
      </c>
      <c r="C764" s="1406" t="s">
        <v>793</v>
      </c>
      <c r="D764" s="1407">
        <v>687.2692851824271</v>
      </c>
      <c r="E764" s="1406" t="s">
        <v>623</v>
      </c>
      <c r="F764" s="1408" t="s">
        <v>622</v>
      </c>
      <c r="O764" s="1383" t="s">
        <v>623</v>
      </c>
      <c r="Q764" s="1383" t="s">
        <v>75</v>
      </c>
    </row>
    <row r="765" spans="1:17" x14ac:dyDescent="0.3">
      <c r="A765" s="1405">
        <v>2012</v>
      </c>
      <c r="B765" s="1406" t="s">
        <v>559</v>
      </c>
      <c r="C765" s="1406" t="s">
        <v>794</v>
      </c>
      <c r="D765" s="1407">
        <v>741.87621204215804</v>
      </c>
      <c r="E765" s="1406" t="s">
        <v>611</v>
      </c>
      <c r="F765" s="1408" t="s">
        <v>610</v>
      </c>
      <c r="O765" s="1383" t="s">
        <v>611</v>
      </c>
      <c r="Q765" s="1383" t="s">
        <v>74</v>
      </c>
    </row>
    <row r="766" spans="1:17" x14ac:dyDescent="0.3">
      <c r="A766" s="1405">
        <v>2012</v>
      </c>
      <c r="B766" s="1406" t="s">
        <v>559</v>
      </c>
      <c r="C766" s="1406" t="s">
        <v>795</v>
      </c>
      <c r="D766" s="1407">
        <v>667.81874296435308</v>
      </c>
      <c r="E766" s="1406" t="s">
        <v>611</v>
      </c>
      <c r="F766" s="1408" t="s">
        <v>610</v>
      </c>
      <c r="O766" s="1383" t="s">
        <v>611</v>
      </c>
      <c r="Q766" s="1383" t="s">
        <v>74</v>
      </c>
    </row>
    <row r="767" spans="1:17" x14ac:dyDescent="0.3">
      <c r="A767" s="1405">
        <v>2012</v>
      </c>
      <c r="B767" s="1406" t="s">
        <v>559</v>
      </c>
      <c r="C767" s="1406" t="s">
        <v>796</v>
      </c>
      <c r="D767" s="1407">
        <v>648.83981182795708</v>
      </c>
      <c r="E767" s="1406" t="s">
        <v>611</v>
      </c>
      <c r="F767" s="1408" t="s">
        <v>610</v>
      </c>
      <c r="O767" s="1383" t="s">
        <v>611</v>
      </c>
      <c r="Q767" s="1383" t="s">
        <v>74</v>
      </c>
    </row>
    <row r="768" spans="1:17" x14ac:dyDescent="0.3">
      <c r="A768" s="1405">
        <v>2012</v>
      </c>
      <c r="B768" s="1406" t="s">
        <v>559</v>
      </c>
      <c r="C768" s="1406" t="s">
        <v>797</v>
      </c>
      <c r="D768" s="1407">
        <v>900.42411382113812</v>
      </c>
      <c r="E768" s="1406" t="s">
        <v>611</v>
      </c>
      <c r="F768" s="1408" t="s">
        <v>610</v>
      </c>
      <c r="O768" s="1383" t="s">
        <v>611</v>
      </c>
      <c r="Q768" s="1383" t="s">
        <v>74</v>
      </c>
    </row>
    <row r="769" spans="1:17" x14ac:dyDescent="0.3">
      <c r="A769" s="1405">
        <v>2012</v>
      </c>
      <c r="B769" s="1406" t="s">
        <v>559</v>
      </c>
      <c r="C769" s="1406" t="s">
        <v>531</v>
      </c>
      <c r="D769" s="1407">
        <v>989.92277709340215</v>
      </c>
      <c r="E769" s="1406" t="s">
        <v>519</v>
      </c>
      <c r="F769" s="1408" t="s">
        <v>628</v>
      </c>
      <c r="O769" s="1383" t="s">
        <v>519</v>
      </c>
      <c r="Q769" s="1383" t="s">
        <v>58</v>
      </c>
    </row>
    <row r="770" spans="1:17" x14ac:dyDescent="0.3">
      <c r="A770" s="1405">
        <v>2012</v>
      </c>
      <c r="B770" s="1406" t="s">
        <v>559</v>
      </c>
      <c r="C770" s="1406" t="s">
        <v>532</v>
      </c>
      <c r="D770" s="1407">
        <v>1298.8079142664001</v>
      </c>
      <c r="E770" s="1406" t="s">
        <v>519</v>
      </c>
      <c r="F770" s="1408" t="s">
        <v>628</v>
      </c>
      <c r="O770" s="1383" t="s">
        <v>519</v>
      </c>
      <c r="Q770" s="1383" t="s">
        <v>58</v>
      </c>
    </row>
    <row r="771" spans="1:17" x14ac:dyDescent="0.3">
      <c r="A771" s="1405">
        <v>2012</v>
      </c>
      <c r="B771" s="1406" t="s">
        <v>559</v>
      </c>
      <c r="C771" s="1406" t="s">
        <v>533</v>
      </c>
      <c r="D771" s="1407">
        <v>958.66194388725307</v>
      </c>
      <c r="E771" s="1406" t="s">
        <v>519</v>
      </c>
      <c r="F771" s="1408" t="s">
        <v>628</v>
      </c>
      <c r="O771" s="1383" t="s">
        <v>519</v>
      </c>
      <c r="Q771" s="1383" t="s">
        <v>58</v>
      </c>
    </row>
    <row r="772" spans="1:17" x14ac:dyDescent="0.3">
      <c r="A772" s="1405">
        <v>2012</v>
      </c>
      <c r="B772" s="1406" t="s">
        <v>559</v>
      </c>
      <c r="C772" s="1406" t="s">
        <v>535</v>
      </c>
      <c r="D772" s="1407">
        <v>739.19243675466998</v>
      </c>
      <c r="E772" s="1406" t="s">
        <v>519</v>
      </c>
      <c r="F772" s="1408" t="s">
        <v>628</v>
      </c>
      <c r="O772" s="1383" t="s">
        <v>519</v>
      </c>
      <c r="Q772" s="1383" t="s">
        <v>58</v>
      </c>
    </row>
    <row r="773" spans="1:17" x14ac:dyDescent="0.3">
      <c r="A773" s="1405">
        <v>2012</v>
      </c>
      <c r="B773" s="1406" t="s">
        <v>559</v>
      </c>
      <c r="C773" s="1406" t="s">
        <v>536</v>
      </c>
      <c r="D773" s="1407">
        <v>1424.9699325383401</v>
      </c>
      <c r="E773" s="1406" t="s">
        <v>519</v>
      </c>
      <c r="F773" s="1408" t="s">
        <v>628</v>
      </c>
      <c r="O773" s="1383" t="s">
        <v>519</v>
      </c>
      <c r="Q773" s="1383" t="s">
        <v>58</v>
      </c>
    </row>
    <row r="774" spans="1:17" x14ac:dyDescent="0.3">
      <c r="A774" s="1405">
        <v>2012</v>
      </c>
      <c r="B774" s="1406" t="s">
        <v>559</v>
      </c>
      <c r="C774" s="1406" t="s">
        <v>537</v>
      </c>
      <c r="D774" s="1407">
        <v>1009.7977036742101</v>
      </c>
      <c r="E774" s="1406" t="s">
        <v>519</v>
      </c>
      <c r="F774" s="1408" t="s">
        <v>628</v>
      </c>
      <c r="O774" s="1383" t="s">
        <v>519</v>
      </c>
      <c r="Q774" s="1383" t="s">
        <v>58</v>
      </c>
    </row>
    <row r="775" spans="1:17" x14ac:dyDescent="0.3">
      <c r="A775" s="1405">
        <v>2012</v>
      </c>
      <c r="B775" s="1406" t="s">
        <v>559</v>
      </c>
      <c r="C775" s="1406" t="s">
        <v>540</v>
      </c>
      <c r="D775" s="1407">
        <v>966.7961618578471</v>
      </c>
      <c r="E775" s="1406" t="s">
        <v>519</v>
      </c>
      <c r="F775" s="1408" t="s">
        <v>628</v>
      </c>
      <c r="O775" s="1383" t="s">
        <v>519</v>
      </c>
      <c r="Q775" s="1383" t="s">
        <v>58</v>
      </c>
    </row>
    <row r="776" spans="1:17" x14ac:dyDescent="0.3">
      <c r="A776" s="1405">
        <v>2012</v>
      </c>
      <c r="B776" s="1406" t="s">
        <v>559</v>
      </c>
      <c r="C776" s="1406" t="s">
        <v>541</v>
      </c>
      <c r="D776" s="1407">
        <v>1119.2660915864301</v>
      </c>
      <c r="E776" s="1406" t="s">
        <v>519</v>
      </c>
      <c r="F776" s="1408" t="s">
        <v>628</v>
      </c>
      <c r="O776" s="1383" t="s">
        <v>519</v>
      </c>
      <c r="Q776" s="1383" t="s">
        <v>58</v>
      </c>
    </row>
    <row r="777" spans="1:17" x14ac:dyDescent="0.3">
      <c r="A777" s="1405">
        <v>2012</v>
      </c>
      <c r="B777" s="1406" t="s">
        <v>559</v>
      </c>
      <c r="C777" s="1406" t="s">
        <v>542</v>
      </c>
      <c r="D777" s="1407">
        <v>791.22217942621705</v>
      </c>
      <c r="E777" s="1406" t="s">
        <v>519</v>
      </c>
      <c r="F777" s="1408" t="s">
        <v>628</v>
      </c>
      <c r="O777" s="1383" t="s">
        <v>519</v>
      </c>
      <c r="Q777" s="1383" t="s">
        <v>58</v>
      </c>
    </row>
    <row r="778" spans="1:17" x14ac:dyDescent="0.3">
      <c r="A778" s="1405">
        <v>2012</v>
      </c>
      <c r="B778" s="1406" t="s">
        <v>559</v>
      </c>
      <c r="C778" s="1406" t="s">
        <v>798</v>
      </c>
      <c r="D778" s="1407">
        <v>1729.9688054405701</v>
      </c>
      <c r="E778" s="1406" t="s">
        <v>638</v>
      </c>
      <c r="F778" s="1408" t="s">
        <v>637</v>
      </c>
      <c r="O778" s="1383" t="s">
        <v>638</v>
      </c>
      <c r="Q778" s="1383" t="s">
        <v>57</v>
      </c>
    </row>
    <row r="779" spans="1:17" x14ac:dyDescent="0.3">
      <c r="A779" s="1405">
        <v>2012</v>
      </c>
      <c r="B779" s="1406" t="s">
        <v>559</v>
      </c>
      <c r="C779" s="1406" t="s">
        <v>799</v>
      </c>
      <c r="D779" s="1407">
        <v>879.67511198799502</v>
      </c>
      <c r="E779" s="1406" t="s">
        <v>638</v>
      </c>
      <c r="F779" s="1408" t="s">
        <v>637</v>
      </c>
      <c r="O779" s="1383" t="s">
        <v>638</v>
      </c>
      <c r="Q779" s="1383" t="s">
        <v>57</v>
      </c>
    </row>
    <row r="780" spans="1:17" x14ac:dyDescent="0.3">
      <c r="A780" s="1405">
        <v>2012</v>
      </c>
      <c r="B780" s="1406" t="s">
        <v>559</v>
      </c>
      <c r="C780" s="1406" t="s">
        <v>800</v>
      </c>
      <c r="D780" s="1407">
        <v>851.973171540919</v>
      </c>
      <c r="E780" s="1406" t="s">
        <v>638</v>
      </c>
      <c r="F780" s="1408" t="s">
        <v>637</v>
      </c>
      <c r="O780" s="1383" t="s">
        <v>638</v>
      </c>
      <c r="Q780" s="1383" t="s">
        <v>57</v>
      </c>
    </row>
    <row r="781" spans="1:17" x14ac:dyDescent="0.3">
      <c r="A781" s="1405">
        <v>2012</v>
      </c>
      <c r="B781" s="1406" t="s">
        <v>559</v>
      </c>
      <c r="C781" s="1406" t="s">
        <v>801</v>
      </c>
      <c r="D781" s="1407">
        <v>810.32354247767307</v>
      </c>
      <c r="E781" s="1406" t="s">
        <v>638</v>
      </c>
      <c r="F781" s="1408" t="s">
        <v>637</v>
      </c>
      <c r="O781" s="1383" t="s">
        <v>638</v>
      </c>
      <c r="Q781" s="1383" t="s">
        <v>57</v>
      </c>
    </row>
    <row r="782" spans="1:17" x14ac:dyDescent="0.3">
      <c r="A782" s="1405">
        <v>2012</v>
      </c>
      <c r="B782" s="1406" t="s">
        <v>559</v>
      </c>
      <c r="C782" s="1406" t="s">
        <v>802</v>
      </c>
      <c r="D782" s="1407">
        <v>812.21773331506108</v>
      </c>
      <c r="E782" s="1406" t="s">
        <v>638</v>
      </c>
      <c r="F782" s="1408" t="s">
        <v>637</v>
      </c>
      <c r="O782" s="1383" t="s">
        <v>638</v>
      </c>
      <c r="Q782" s="1383" t="s">
        <v>57</v>
      </c>
    </row>
    <row r="783" spans="1:17" x14ac:dyDescent="0.3">
      <c r="A783" s="1405">
        <v>2012</v>
      </c>
      <c r="B783" s="1406" t="s">
        <v>559</v>
      </c>
      <c r="C783" s="1406" t="s">
        <v>803</v>
      </c>
      <c r="D783" s="1407">
        <v>1041.3562803953698</v>
      </c>
      <c r="E783" s="1406" t="s">
        <v>638</v>
      </c>
      <c r="F783" s="1408" t="s">
        <v>637</v>
      </c>
      <c r="O783" s="1383" t="s">
        <v>638</v>
      </c>
      <c r="Q783" s="1383" t="s">
        <v>57</v>
      </c>
    </row>
    <row r="784" spans="1:17" x14ac:dyDescent="0.3">
      <c r="A784" s="1405">
        <v>2012</v>
      </c>
      <c r="B784" s="1406" t="s">
        <v>559</v>
      </c>
      <c r="C784" s="1406" t="s">
        <v>804</v>
      </c>
      <c r="D784" s="1407">
        <v>1017.9374238187399</v>
      </c>
      <c r="E784" s="1406" t="s">
        <v>638</v>
      </c>
      <c r="F784" s="1408" t="s">
        <v>637</v>
      </c>
      <c r="O784" s="1383" t="s">
        <v>638</v>
      </c>
      <c r="Q784" s="1383" t="s">
        <v>57</v>
      </c>
    </row>
    <row r="785" spans="1:17" x14ac:dyDescent="0.3">
      <c r="A785" s="1405">
        <v>2012</v>
      </c>
      <c r="B785" s="1406" t="s">
        <v>559</v>
      </c>
      <c r="C785" s="1406" t="s">
        <v>805</v>
      </c>
      <c r="D785" s="1407">
        <v>791.26451174573901</v>
      </c>
      <c r="E785" s="1406" t="s">
        <v>638</v>
      </c>
      <c r="F785" s="1408" t="s">
        <v>637</v>
      </c>
      <c r="O785" s="1383" t="s">
        <v>638</v>
      </c>
      <c r="Q785" s="1383" t="s">
        <v>57</v>
      </c>
    </row>
    <row r="786" spans="1:17" x14ac:dyDescent="0.3">
      <c r="A786" s="1405">
        <v>2012</v>
      </c>
      <c r="B786" s="1406" t="s">
        <v>559</v>
      </c>
      <c r="C786" s="1406" t="s">
        <v>806</v>
      </c>
      <c r="D786" s="1407">
        <v>978.75794379416413</v>
      </c>
      <c r="E786" s="1406" t="s">
        <v>638</v>
      </c>
      <c r="F786" s="1408" t="s">
        <v>637</v>
      </c>
      <c r="O786" s="1383" t="s">
        <v>638</v>
      </c>
      <c r="Q786" s="1383" t="s">
        <v>57</v>
      </c>
    </row>
    <row r="787" spans="1:17" x14ac:dyDescent="0.3">
      <c r="A787" s="1405">
        <v>2012</v>
      </c>
      <c r="B787" s="1406" t="s">
        <v>559</v>
      </c>
      <c r="C787" s="1406" t="s">
        <v>807</v>
      </c>
      <c r="D787" s="1407">
        <v>698.73139246904202</v>
      </c>
      <c r="E787" s="1406" t="s">
        <v>604</v>
      </c>
      <c r="F787" s="1408" t="s">
        <v>603</v>
      </c>
      <c r="O787" s="1383" t="s">
        <v>604</v>
      </c>
      <c r="Q787" s="1383" t="s">
        <v>54</v>
      </c>
    </row>
    <row r="788" spans="1:17" x14ac:dyDescent="0.3">
      <c r="A788" s="1405">
        <v>2012</v>
      </c>
      <c r="B788" s="1406" t="s">
        <v>559</v>
      </c>
      <c r="C788" s="1406" t="s">
        <v>808</v>
      </c>
      <c r="D788" s="1407">
        <v>738.12176112126804</v>
      </c>
      <c r="E788" s="1406" t="s">
        <v>638</v>
      </c>
      <c r="F788" s="1408" t="s">
        <v>637</v>
      </c>
      <c r="O788" s="1383" t="s">
        <v>638</v>
      </c>
      <c r="Q788" s="1383" t="s">
        <v>57</v>
      </c>
    </row>
    <row r="789" spans="1:17" x14ac:dyDescent="0.3">
      <c r="A789" s="1405">
        <v>2012</v>
      </c>
      <c r="B789" s="1406" t="s">
        <v>559</v>
      </c>
      <c r="C789" s="1406" t="s">
        <v>809</v>
      </c>
      <c r="D789" s="1407">
        <v>759.87287570621504</v>
      </c>
      <c r="E789" s="1406" t="s">
        <v>638</v>
      </c>
      <c r="F789" s="1408" t="s">
        <v>637</v>
      </c>
      <c r="O789" s="1383" t="s">
        <v>638</v>
      </c>
      <c r="Q789" s="1383" t="s">
        <v>57</v>
      </c>
    </row>
    <row r="790" spans="1:17" x14ac:dyDescent="0.3">
      <c r="A790" s="1405">
        <v>2012</v>
      </c>
      <c r="B790" s="1406" t="s">
        <v>559</v>
      </c>
      <c r="C790" s="1406" t="s">
        <v>810</v>
      </c>
      <c r="D790" s="1407">
        <v>749.12940748179801</v>
      </c>
      <c r="E790" s="1406" t="s">
        <v>638</v>
      </c>
      <c r="F790" s="1408" t="s">
        <v>637</v>
      </c>
      <c r="O790" s="1383" t="s">
        <v>638</v>
      </c>
      <c r="Q790" s="1383" t="s">
        <v>57</v>
      </c>
    </row>
    <row r="791" spans="1:17" x14ac:dyDescent="0.3">
      <c r="A791" s="1405">
        <v>2012</v>
      </c>
      <c r="B791" s="1406" t="s">
        <v>559</v>
      </c>
      <c r="C791" s="1406" t="s">
        <v>811</v>
      </c>
      <c r="D791" s="1407">
        <v>1312.7812521114902</v>
      </c>
      <c r="E791" s="1406" t="s">
        <v>638</v>
      </c>
      <c r="F791" s="1408" t="s">
        <v>637</v>
      </c>
      <c r="O791" s="1383" t="s">
        <v>638</v>
      </c>
      <c r="Q791" s="1383" t="s">
        <v>57</v>
      </c>
    </row>
    <row r="792" spans="1:17" x14ac:dyDescent="0.3">
      <c r="A792" s="1405">
        <v>2012</v>
      </c>
      <c r="B792" s="1406" t="s">
        <v>559</v>
      </c>
      <c r="C792" s="1406" t="s">
        <v>812</v>
      </c>
      <c r="D792" s="1407">
        <v>678.17241958042007</v>
      </c>
      <c r="E792" s="1406" t="s">
        <v>617</v>
      </c>
      <c r="F792" s="1408" t="s">
        <v>616</v>
      </c>
      <c r="O792" s="1383" t="s">
        <v>617</v>
      </c>
      <c r="Q792" s="1383" t="s">
        <v>55</v>
      </c>
    </row>
    <row r="793" spans="1:17" x14ac:dyDescent="0.3">
      <c r="A793" s="1405">
        <v>2012</v>
      </c>
      <c r="B793" s="1406" t="s">
        <v>559</v>
      </c>
      <c r="C793" s="1406" t="s">
        <v>813</v>
      </c>
      <c r="D793" s="1407">
        <v>685.74213032581508</v>
      </c>
      <c r="E793" s="1406" t="s">
        <v>631</v>
      </c>
      <c r="F793" s="1408" t="s">
        <v>630</v>
      </c>
      <c r="O793" s="1383" t="s">
        <v>631</v>
      </c>
      <c r="Q793" s="1383" t="s">
        <v>56</v>
      </c>
    </row>
    <row r="794" spans="1:17" x14ac:dyDescent="0.3">
      <c r="A794" s="1405">
        <v>2012</v>
      </c>
      <c r="B794" s="1406" t="s">
        <v>559</v>
      </c>
      <c r="C794" s="1406" t="s">
        <v>814</v>
      </c>
      <c r="D794" s="1407">
        <v>691.26455284552799</v>
      </c>
      <c r="E794" s="1406" t="s">
        <v>631</v>
      </c>
      <c r="F794" s="1408" t="s">
        <v>630</v>
      </c>
      <c r="O794" s="1383" t="s">
        <v>631</v>
      </c>
      <c r="Q794" s="1383" t="s">
        <v>56</v>
      </c>
    </row>
    <row r="795" spans="1:17" x14ac:dyDescent="0.3">
      <c r="A795" s="1405">
        <v>2012</v>
      </c>
      <c r="B795" s="1406" t="s">
        <v>559</v>
      </c>
      <c r="C795" s="1406" t="s">
        <v>815</v>
      </c>
      <c r="D795" s="1407">
        <v>680.51743935310014</v>
      </c>
      <c r="E795" s="1406" t="s">
        <v>631</v>
      </c>
      <c r="F795" s="1408" t="s">
        <v>630</v>
      </c>
      <c r="O795" s="1383" t="s">
        <v>631</v>
      </c>
      <c r="Q795" s="1383" t="s">
        <v>56</v>
      </c>
    </row>
    <row r="796" spans="1:17" x14ac:dyDescent="0.3">
      <c r="A796" s="1405">
        <v>2012</v>
      </c>
      <c r="B796" s="1406" t="s">
        <v>559</v>
      </c>
      <c r="C796" s="1406" t="s">
        <v>816</v>
      </c>
      <c r="D796" s="1407">
        <v>1046.8450961538501</v>
      </c>
      <c r="E796" s="1406" t="s">
        <v>631</v>
      </c>
      <c r="F796" s="1408" t="s">
        <v>630</v>
      </c>
      <c r="O796" s="1383" t="s">
        <v>631</v>
      </c>
      <c r="Q796" s="1383" t="s">
        <v>56</v>
      </c>
    </row>
    <row r="797" spans="1:17" x14ac:dyDescent="0.3">
      <c r="A797" s="1405">
        <v>2012</v>
      </c>
      <c r="B797" s="1406" t="s">
        <v>559</v>
      </c>
      <c r="C797" s="1406" t="s">
        <v>817</v>
      </c>
      <c r="D797" s="1407">
        <v>665.16802222222202</v>
      </c>
      <c r="E797" s="1406" t="s">
        <v>631</v>
      </c>
      <c r="F797" s="1408" t="s">
        <v>630</v>
      </c>
      <c r="O797" s="1383" t="s">
        <v>631</v>
      </c>
      <c r="Q797" s="1383" t="s">
        <v>56</v>
      </c>
    </row>
    <row r="798" spans="1:17" x14ac:dyDescent="0.3">
      <c r="A798" s="1405">
        <v>2012</v>
      </c>
      <c r="B798" s="1406" t="s">
        <v>559</v>
      </c>
      <c r="C798" s="1406" t="s">
        <v>818</v>
      </c>
      <c r="D798" s="1407">
        <v>629.55932330827102</v>
      </c>
      <c r="E798" s="1406" t="s">
        <v>631</v>
      </c>
      <c r="F798" s="1408" t="s">
        <v>630</v>
      </c>
      <c r="O798" s="1383" t="s">
        <v>631</v>
      </c>
      <c r="Q798" s="1383" t="s">
        <v>56</v>
      </c>
    </row>
    <row r="799" spans="1:17" x14ac:dyDescent="0.3">
      <c r="A799" s="1405">
        <v>2012</v>
      </c>
      <c r="B799" s="1406" t="s">
        <v>559</v>
      </c>
      <c r="C799" s="1406" t="s">
        <v>819</v>
      </c>
      <c r="D799" s="1407">
        <v>697.99026666666714</v>
      </c>
      <c r="E799" s="1406" t="s">
        <v>631</v>
      </c>
      <c r="F799" s="1408" t="s">
        <v>630</v>
      </c>
      <c r="O799" s="1383" t="s">
        <v>631</v>
      </c>
      <c r="Q799" s="1383" t="s">
        <v>56</v>
      </c>
    </row>
    <row r="800" spans="1:17" x14ac:dyDescent="0.3">
      <c r="A800" s="1405">
        <v>2012</v>
      </c>
      <c r="B800" s="1406" t="s">
        <v>559</v>
      </c>
      <c r="C800" s="1406" t="s">
        <v>820</v>
      </c>
      <c r="D800" s="1407">
        <v>701.32099750623411</v>
      </c>
      <c r="E800" s="1406" t="s">
        <v>631</v>
      </c>
      <c r="F800" s="1408" t="s">
        <v>630</v>
      </c>
      <c r="O800" s="1383" t="s">
        <v>631</v>
      </c>
      <c r="Q800" s="1383" t="s">
        <v>56</v>
      </c>
    </row>
    <row r="801" spans="1:17" x14ac:dyDescent="0.3">
      <c r="A801" s="1405">
        <v>2012</v>
      </c>
      <c r="B801" s="1406" t="s">
        <v>559</v>
      </c>
      <c r="C801" s="1406" t="s">
        <v>821</v>
      </c>
      <c r="D801" s="1407">
        <v>652.30824046920804</v>
      </c>
      <c r="E801" s="1406" t="s">
        <v>631</v>
      </c>
      <c r="F801" s="1408" t="s">
        <v>630</v>
      </c>
      <c r="O801" s="1383" t="s">
        <v>631</v>
      </c>
      <c r="Q801" s="1383" t="s">
        <v>56</v>
      </c>
    </row>
    <row r="802" spans="1:17" x14ac:dyDescent="0.3">
      <c r="A802" s="1405">
        <v>2012</v>
      </c>
      <c r="B802" s="1406" t="s">
        <v>559</v>
      </c>
      <c r="C802" s="1406" t="s">
        <v>822</v>
      </c>
      <c r="D802" s="1407">
        <v>634.96238532110101</v>
      </c>
      <c r="E802" s="1406" t="s">
        <v>631</v>
      </c>
      <c r="F802" s="1408" t="s">
        <v>630</v>
      </c>
      <c r="O802" s="1383" t="s">
        <v>631</v>
      </c>
      <c r="Q802" s="1383" t="s">
        <v>56</v>
      </c>
    </row>
    <row r="803" spans="1:17" x14ac:dyDescent="0.3">
      <c r="A803" s="1405">
        <v>2012</v>
      </c>
      <c r="B803" s="1406" t="s">
        <v>559</v>
      </c>
      <c r="C803" s="1406" t="s">
        <v>823</v>
      </c>
      <c r="D803" s="1407">
        <v>755.81698529411801</v>
      </c>
      <c r="E803" s="1406" t="s">
        <v>631</v>
      </c>
      <c r="F803" s="1408" t="s">
        <v>630</v>
      </c>
      <c r="O803" s="1383" t="s">
        <v>631</v>
      </c>
      <c r="Q803" s="1383" t="s">
        <v>56</v>
      </c>
    </row>
    <row r="804" spans="1:17" x14ac:dyDescent="0.3">
      <c r="A804" s="1405">
        <v>2012</v>
      </c>
      <c r="B804" s="1406" t="s">
        <v>559</v>
      </c>
      <c r="C804" s="1406" t="s">
        <v>824</v>
      </c>
      <c r="D804" s="1407">
        <v>655.79212499999994</v>
      </c>
      <c r="E804" s="1406" t="s">
        <v>631</v>
      </c>
      <c r="F804" s="1408" t="s">
        <v>630</v>
      </c>
      <c r="O804" s="1383" t="s">
        <v>631</v>
      </c>
      <c r="Q804" s="1383" t="s">
        <v>56</v>
      </c>
    </row>
    <row r="805" spans="1:17" x14ac:dyDescent="0.3">
      <c r="A805" s="1405">
        <v>2012</v>
      </c>
      <c r="B805" s="1406" t="s">
        <v>559</v>
      </c>
      <c r="C805" s="1406" t="s">
        <v>825</v>
      </c>
      <c r="D805" s="1407">
        <v>764.05252044252006</v>
      </c>
      <c r="E805" s="1406" t="s">
        <v>631</v>
      </c>
      <c r="F805" s="1408" t="s">
        <v>630</v>
      </c>
      <c r="O805" s="1383" t="s">
        <v>631</v>
      </c>
      <c r="Q805" s="1383" t="s">
        <v>56</v>
      </c>
    </row>
    <row r="806" spans="1:17" x14ac:dyDescent="0.3">
      <c r="A806" s="1405">
        <v>2012</v>
      </c>
      <c r="B806" s="1406" t="s">
        <v>559</v>
      </c>
      <c r="C806" s="1406" t="s">
        <v>826</v>
      </c>
      <c r="D806" s="1407">
        <v>766.19944210821404</v>
      </c>
      <c r="E806" s="1406" t="s">
        <v>631</v>
      </c>
      <c r="F806" s="1408" t="s">
        <v>630</v>
      </c>
      <c r="O806" s="1383" t="s">
        <v>631</v>
      </c>
      <c r="Q806" s="1383" t="s">
        <v>56</v>
      </c>
    </row>
    <row r="807" spans="1:17" x14ac:dyDescent="0.3">
      <c r="A807" s="1405">
        <v>2012</v>
      </c>
      <c r="B807" s="1406" t="s">
        <v>559</v>
      </c>
      <c r="C807" s="1406" t="s">
        <v>827</v>
      </c>
      <c r="D807" s="1407">
        <v>648.34851637764905</v>
      </c>
      <c r="E807" s="1406" t="s">
        <v>617</v>
      </c>
      <c r="F807" s="1408" t="s">
        <v>616</v>
      </c>
      <c r="O807" s="1383" t="s">
        <v>617</v>
      </c>
      <c r="Q807" s="1383" t="s">
        <v>55</v>
      </c>
    </row>
    <row r="808" spans="1:17" x14ac:dyDescent="0.3">
      <c r="A808" s="1405">
        <v>2012</v>
      </c>
      <c r="B808" s="1406" t="s">
        <v>559</v>
      </c>
      <c r="C808" s="1406" t="s">
        <v>828</v>
      </c>
      <c r="D808" s="1407">
        <v>717.61895463510803</v>
      </c>
      <c r="E808" s="1406" t="s">
        <v>617</v>
      </c>
      <c r="F808" s="1408" t="s">
        <v>616</v>
      </c>
      <c r="O808" s="1383" t="s">
        <v>617</v>
      </c>
      <c r="Q808" s="1383" t="s">
        <v>55</v>
      </c>
    </row>
    <row r="809" spans="1:17" x14ac:dyDescent="0.3">
      <c r="A809" s="1405">
        <v>2012</v>
      </c>
      <c r="B809" s="1406" t="s">
        <v>559</v>
      </c>
      <c r="C809" s="1406" t="s">
        <v>829</v>
      </c>
      <c r="D809" s="1407">
        <v>756.63661290322602</v>
      </c>
      <c r="E809" s="1406" t="s">
        <v>617</v>
      </c>
      <c r="F809" s="1408" t="s">
        <v>616</v>
      </c>
      <c r="O809" s="1383" t="s">
        <v>617</v>
      </c>
      <c r="Q809" s="1383" t="s">
        <v>55</v>
      </c>
    </row>
    <row r="810" spans="1:17" x14ac:dyDescent="0.3">
      <c r="A810" s="1405">
        <v>2012</v>
      </c>
      <c r="B810" s="1406" t="s">
        <v>559</v>
      </c>
      <c r="C810" s="1406" t="s">
        <v>830</v>
      </c>
      <c r="D810" s="1407">
        <v>715.41993135011398</v>
      </c>
      <c r="E810" s="1406" t="s">
        <v>617</v>
      </c>
      <c r="F810" s="1408" t="s">
        <v>616</v>
      </c>
      <c r="O810" s="1383" t="s">
        <v>617</v>
      </c>
      <c r="Q810" s="1383" t="s">
        <v>55</v>
      </c>
    </row>
    <row r="811" spans="1:17" x14ac:dyDescent="0.3">
      <c r="A811" s="1405">
        <v>2012</v>
      </c>
      <c r="B811" s="1406" t="s">
        <v>559</v>
      </c>
      <c r="C811" s="1406" t="s">
        <v>831</v>
      </c>
      <c r="D811" s="1407">
        <v>842.42480366261702</v>
      </c>
      <c r="E811" s="1406" t="s">
        <v>617</v>
      </c>
      <c r="F811" s="1408" t="s">
        <v>616</v>
      </c>
      <c r="O811" s="1383" t="s">
        <v>617</v>
      </c>
      <c r="Q811" s="1383" t="s">
        <v>55</v>
      </c>
    </row>
    <row r="812" spans="1:17" x14ac:dyDescent="0.3">
      <c r="A812" s="1405">
        <v>2012</v>
      </c>
      <c r="B812" s="1406" t="s">
        <v>559</v>
      </c>
      <c r="C812" s="1406" t="s">
        <v>832</v>
      </c>
      <c r="D812" s="1407">
        <v>733.31885479843004</v>
      </c>
      <c r="E812" s="1406" t="s">
        <v>617</v>
      </c>
      <c r="F812" s="1408" t="s">
        <v>616</v>
      </c>
      <c r="O812" s="1383" t="s">
        <v>617</v>
      </c>
      <c r="Q812" s="1383" t="s">
        <v>55</v>
      </c>
    </row>
    <row r="813" spans="1:17" x14ac:dyDescent="0.3">
      <c r="A813" s="1405">
        <v>2012</v>
      </c>
      <c r="B813" s="1406" t="s">
        <v>559</v>
      </c>
      <c r="C813" s="1406" t="s">
        <v>833</v>
      </c>
      <c r="D813" s="1407">
        <v>687.24283720930202</v>
      </c>
      <c r="E813" s="1406" t="s">
        <v>617</v>
      </c>
      <c r="F813" s="1408" t="s">
        <v>616</v>
      </c>
      <c r="O813" s="1383" t="s">
        <v>617</v>
      </c>
      <c r="Q813" s="1383" t="s">
        <v>55</v>
      </c>
    </row>
    <row r="814" spans="1:17" x14ac:dyDescent="0.3">
      <c r="A814" s="1405">
        <v>2012</v>
      </c>
      <c r="B814" s="1406" t="s">
        <v>559</v>
      </c>
      <c r="C814" s="1406" t="s">
        <v>834</v>
      </c>
      <c r="D814" s="1407">
        <v>694.60887850467316</v>
      </c>
      <c r="E814" s="1406" t="s">
        <v>617</v>
      </c>
      <c r="F814" s="1408" t="s">
        <v>616</v>
      </c>
      <c r="O814" s="1383" t="s">
        <v>617</v>
      </c>
      <c r="Q814" s="1383" t="s">
        <v>55</v>
      </c>
    </row>
    <row r="815" spans="1:17" x14ac:dyDescent="0.3">
      <c r="A815" s="1405">
        <v>2012</v>
      </c>
      <c r="B815" s="1406" t="s">
        <v>559</v>
      </c>
      <c r="C815" s="1406" t="s">
        <v>835</v>
      </c>
      <c r="D815" s="1407">
        <v>668.96748987854301</v>
      </c>
      <c r="E815" s="1406" t="s">
        <v>617</v>
      </c>
      <c r="F815" s="1408" t="s">
        <v>616</v>
      </c>
      <c r="O815" s="1383" t="s">
        <v>617</v>
      </c>
      <c r="Q815" s="1383" t="s">
        <v>55</v>
      </c>
    </row>
    <row r="816" spans="1:17" x14ac:dyDescent="0.3">
      <c r="A816" s="1405">
        <v>2012</v>
      </c>
      <c r="B816" s="1406" t="s">
        <v>559</v>
      </c>
      <c r="C816" s="1406" t="s">
        <v>836</v>
      </c>
      <c r="D816" s="1407">
        <v>741.58925516224201</v>
      </c>
      <c r="E816" s="1406" t="s">
        <v>617</v>
      </c>
      <c r="F816" s="1408" t="s">
        <v>616</v>
      </c>
      <c r="O816" s="1383" t="s">
        <v>617</v>
      </c>
      <c r="Q816" s="1383" t="s">
        <v>55</v>
      </c>
    </row>
    <row r="817" spans="1:17" x14ac:dyDescent="0.3">
      <c r="A817" s="1405">
        <v>2012</v>
      </c>
      <c r="B817" s="1406" t="s">
        <v>559</v>
      </c>
      <c r="C817" s="1406" t="s">
        <v>837</v>
      </c>
      <c r="D817" s="1407">
        <v>818.06420997921009</v>
      </c>
      <c r="E817" s="1406" t="s">
        <v>617</v>
      </c>
      <c r="F817" s="1408" t="s">
        <v>616</v>
      </c>
      <c r="O817" s="1383" t="s">
        <v>617</v>
      </c>
      <c r="Q817" s="1383" t="s">
        <v>55</v>
      </c>
    </row>
    <row r="818" spans="1:17" x14ac:dyDescent="0.3">
      <c r="A818" s="1405">
        <v>2012</v>
      </c>
      <c r="B818" s="1406" t="s">
        <v>559</v>
      </c>
      <c r="C818" s="1406" t="s">
        <v>838</v>
      </c>
      <c r="D818" s="1407">
        <v>699.53412587412606</v>
      </c>
      <c r="E818" s="1406" t="s">
        <v>617</v>
      </c>
      <c r="F818" s="1408" t="s">
        <v>616</v>
      </c>
      <c r="O818" s="1383" t="s">
        <v>617</v>
      </c>
      <c r="Q818" s="1383" t="s">
        <v>55</v>
      </c>
    </row>
    <row r="819" spans="1:17" x14ac:dyDescent="0.3">
      <c r="A819" s="1405">
        <v>2012</v>
      </c>
      <c r="B819" s="1406" t="s">
        <v>559</v>
      </c>
      <c r="C819" s="1406" t="s">
        <v>839</v>
      </c>
      <c r="D819" s="1407">
        <v>793.51253932584302</v>
      </c>
      <c r="E819" s="1406" t="s">
        <v>617</v>
      </c>
      <c r="F819" s="1408" t="s">
        <v>616</v>
      </c>
      <c r="O819" s="1383" t="s">
        <v>617</v>
      </c>
      <c r="Q819" s="1383" t="s">
        <v>55</v>
      </c>
    </row>
    <row r="820" spans="1:17" x14ac:dyDescent="0.3">
      <c r="A820" s="1405">
        <v>2012</v>
      </c>
      <c r="B820" s="1406" t="s">
        <v>559</v>
      </c>
      <c r="C820" s="1406" t="s">
        <v>840</v>
      </c>
      <c r="D820" s="1407">
        <v>640.63795522388114</v>
      </c>
      <c r="E820" s="1406" t="s">
        <v>631</v>
      </c>
      <c r="F820" s="1408" t="s">
        <v>630</v>
      </c>
      <c r="O820" s="1383" t="s">
        <v>631</v>
      </c>
      <c r="Q820" s="1383" t="s">
        <v>56</v>
      </c>
    </row>
    <row r="821" spans="1:17" x14ac:dyDescent="0.3">
      <c r="A821" s="1405">
        <v>2012</v>
      </c>
      <c r="B821" s="1406" t="s">
        <v>559</v>
      </c>
      <c r="C821" s="1406" t="s">
        <v>841</v>
      </c>
      <c r="D821" s="1407">
        <v>788.73940438871512</v>
      </c>
      <c r="E821" s="1406" t="s">
        <v>604</v>
      </c>
      <c r="F821" s="1408" t="s">
        <v>603</v>
      </c>
      <c r="O821" s="1383" t="s">
        <v>604</v>
      </c>
      <c r="Q821" s="1383" t="s">
        <v>54</v>
      </c>
    </row>
    <row r="822" spans="1:17" x14ac:dyDescent="0.3">
      <c r="A822" s="1405">
        <v>2012</v>
      </c>
      <c r="B822" s="1406" t="s">
        <v>559</v>
      </c>
      <c r="C822" s="1406" t="s">
        <v>842</v>
      </c>
      <c r="D822" s="1407">
        <v>641.26138810198302</v>
      </c>
      <c r="E822" s="1406" t="s">
        <v>604</v>
      </c>
      <c r="F822" s="1408" t="s">
        <v>603</v>
      </c>
      <c r="O822" s="1383" t="s">
        <v>604</v>
      </c>
      <c r="Q822" s="1383" t="s">
        <v>54</v>
      </c>
    </row>
    <row r="823" spans="1:17" x14ac:dyDescent="0.3">
      <c r="A823" s="1405">
        <v>2012</v>
      </c>
      <c r="B823" s="1406" t="s">
        <v>559</v>
      </c>
      <c r="C823" s="1406" t="s">
        <v>843</v>
      </c>
      <c r="D823" s="1407">
        <v>738.70451327433602</v>
      </c>
      <c r="E823" s="1406" t="s">
        <v>604</v>
      </c>
      <c r="F823" s="1408" t="s">
        <v>603</v>
      </c>
      <c r="O823" s="1383" t="s">
        <v>604</v>
      </c>
      <c r="Q823" s="1383" t="s">
        <v>54</v>
      </c>
    </row>
    <row r="824" spans="1:17" x14ac:dyDescent="0.3">
      <c r="A824" s="1405">
        <v>2012</v>
      </c>
      <c r="B824" s="1406" t="s">
        <v>559</v>
      </c>
      <c r="C824" s="1406" t="s">
        <v>844</v>
      </c>
      <c r="D824" s="1407">
        <v>631.75848484848507</v>
      </c>
      <c r="E824" s="1406" t="s">
        <v>604</v>
      </c>
      <c r="F824" s="1408" t="s">
        <v>603</v>
      </c>
      <c r="O824" s="1383" t="s">
        <v>604</v>
      </c>
      <c r="Q824" s="1383" t="s">
        <v>54</v>
      </c>
    </row>
    <row r="825" spans="1:17" x14ac:dyDescent="0.3">
      <c r="A825" s="1405">
        <v>2012</v>
      </c>
      <c r="B825" s="1406" t="s">
        <v>559</v>
      </c>
      <c r="C825" s="1406" t="s">
        <v>845</v>
      </c>
      <c r="D825" s="1407">
        <v>810.68454292267404</v>
      </c>
      <c r="E825" s="1406" t="s">
        <v>604</v>
      </c>
      <c r="F825" s="1408" t="s">
        <v>603</v>
      </c>
      <c r="O825" s="1383" t="s">
        <v>604</v>
      </c>
      <c r="Q825" s="1383" t="s">
        <v>54</v>
      </c>
    </row>
    <row r="826" spans="1:17" x14ac:dyDescent="0.3">
      <c r="A826" s="1405">
        <v>2012</v>
      </c>
      <c r="B826" s="1406" t="s">
        <v>559</v>
      </c>
      <c r="C826" s="1406" t="s">
        <v>846</v>
      </c>
      <c r="D826" s="1407">
        <v>961.76987332053704</v>
      </c>
      <c r="E826" s="1406" t="s">
        <v>604</v>
      </c>
      <c r="F826" s="1408" t="s">
        <v>603</v>
      </c>
      <c r="O826" s="1383" t="s">
        <v>604</v>
      </c>
      <c r="Q826" s="1383" t="s">
        <v>54</v>
      </c>
    </row>
    <row r="827" spans="1:17" x14ac:dyDescent="0.3">
      <c r="A827" s="1405">
        <v>2012</v>
      </c>
      <c r="B827" s="1406" t="s">
        <v>559</v>
      </c>
      <c r="C827" s="1406" t="s">
        <v>847</v>
      </c>
      <c r="D827" s="1407">
        <v>673.64108024691404</v>
      </c>
      <c r="E827" s="1406" t="s">
        <v>604</v>
      </c>
      <c r="F827" s="1408" t="s">
        <v>603</v>
      </c>
      <c r="O827" s="1383" t="s">
        <v>604</v>
      </c>
      <c r="Q827" s="1383" t="s">
        <v>54</v>
      </c>
    </row>
    <row r="828" spans="1:17" x14ac:dyDescent="0.3">
      <c r="A828" s="1405">
        <v>2012</v>
      </c>
      <c r="B828" s="1406" t="s">
        <v>559</v>
      </c>
      <c r="C828" s="1406" t="s">
        <v>848</v>
      </c>
      <c r="D828" s="1407">
        <v>720.02253580454908</v>
      </c>
      <c r="E828" s="1406" t="s">
        <v>604</v>
      </c>
      <c r="F828" s="1408" t="s">
        <v>603</v>
      </c>
      <c r="O828" s="1383" t="s">
        <v>604</v>
      </c>
      <c r="Q828" s="1383" t="s">
        <v>54</v>
      </c>
    </row>
    <row r="829" spans="1:17" x14ac:dyDescent="0.3">
      <c r="A829" s="1405">
        <v>2012</v>
      </c>
      <c r="B829" s="1406" t="s">
        <v>559</v>
      </c>
      <c r="C829" s="1406" t="s">
        <v>849</v>
      </c>
      <c r="D829" s="1407">
        <v>677.37864792503296</v>
      </c>
      <c r="E829" s="1406" t="s">
        <v>604</v>
      </c>
      <c r="F829" s="1408" t="s">
        <v>603</v>
      </c>
      <c r="O829" s="1383" t="s">
        <v>604</v>
      </c>
      <c r="Q829" s="1383" t="s">
        <v>54</v>
      </c>
    </row>
    <row r="830" spans="1:17" x14ac:dyDescent="0.3">
      <c r="A830" s="1405">
        <v>2012</v>
      </c>
      <c r="B830" s="1406" t="s">
        <v>559</v>
      </c>
      <c r="C830" s="1406" t="s">
        <v>850</v>
      </c>
      <c r="D830" s="1407">
        <v>721.28397099832705</v>
      </c>
      <c r="E830" s="1406" t="s">
        <v>604</v>
      </c>
      <c r="F830" s="1408" t="s">
        <v>603</v>
      </c>
      <c r="O830" s="1383" t="s">
        <v>604</v>
      </c>
      <c r="Q830" s="1383" t="s">
        <v>54</v>
      </c>
    </row>
    <row r="831" spans="1:17" x14ac:dyDescent="0.3">
      <c r="A831" s="1405">
        <v>2012</v>
      </c>
      <c r="B831" s="1406" t="s">
        <v>559</v>
      </c>
      <c r="C831" s="1406" t="s">
        <v>851</v>
      </c>
      <c r="D831" s="1407">
        <v>633.36686274509805</v>
      </c>
      <c r="E831" s="1406" t="s">
        <v>604</v>
      </c>
      <c r="F831" s="1408" t="s">
        <v>603</v>
      </c>
      <c r="O831" s="1383" t="s">
        <v>604</v>
      </c>
      <c r="Q831" s="1383" t="s">
        <v>54</v>
      </c>
    </row>
    <row r="832" spans="1:17" x14ac:dyDescent="0.3">
      <c r="A832" s="1405">
        <v>2012</v>
      </c>
      <c r="B832" s="1406" t="s">
        <v>559</v>
      </c>
      <c r="C832" s="1406" t="s">
        <v>852</v>
      </c>
      <c r="D832" s="1407">
        <v>664.58009859154902</v>
      </c>
      <c r="E832" s="1406" t="s">
        <v>604</v>
      </c>
      <c r="F832" s="1408" t="s">
        <v>603</v>
      </c>
      <c r="O832" s="1383" t="s">
        <v>604</v>
      </c>
      <c r="Q832" s="1383" t="s">
        <v>54</v>
      </c>
    </row>
    <row r="833" spans="1:17" x14ac:dyDescent="0.3">
      <c r="A833" s="1405">
        <v>2012</v>
      </c>
      <c r="B833" s="1406" t="s">
        <v>559</v>
      </c>
      <c r="C833" s="1406" t="s">
        <v>853</v>
      </c>
      <c r="D833" s="1407">
        <v>716.05581395348804</v>
      </c>
      <c r="E833" s="1406" t="s">
        <v>604</v>
      </c>
      <c r="F833" s="1408" t="s">
        <v>603</v>
      </c>
      <c r="O833" s="1383" t="s">
        <v>604</v>
      </c>
      <c r="Q833" s="1383" t="s">
        <v>54</v>
      </c>
    </row>
    <row r="834" spans="1:17" x14ac:dyDescent="0.3">
      <c r="A834" s="1405">
        <v>2012</v>
      </c>
      <c r="B834" s="1406" t="s">
        <v>559</v>
      </c>
      <c r="C834" s="1406" t="s">
        <v>529</v>
      </c>
      <c r="D834" s="1407">
        <v>912.36006265909498</v>
      </c>
      <c r="E834" s="1406" t="s">
        <v>519</v>
      </c>
      <c r="F834" s="1408" t="s">
        <v>628</v>
      </c>
      <c r="O834" s="1383" t="s">
        <v>519</v>
      </c>
      <c r="Q834" s="1383" t="s">
        <v>58</v>
      </c>
    </row>
    <row r="835" spans="1:17" x14ac:dyDescent="0.3">
      <c r="A835" s="1405">
        <v>2012</v>
      </c>
      <c r="B835" s="1406" t="s">
        <v>559</v>
      </c>
      <c r="C835" s="1406" t="s">
        <v>854</v>
      </c>
      <c r="D835" s="1407">
        <v>737.10955508474603</v>
      </c>
      <c r="E835" s="1406" t="s">
        <v>635</v>
      </c>
      <c r="F835" s="1408" t="s">
        <v>634</v>
      </c>
      <c r="O835" s="1383" t="s">
        <v>635</v>
      </c>
      <c r="Q835" s="1383" t="s">
        <v>78</v>
      </c>
    </row>
    <row r="836" spans="1:17" x14ac:dyDescent="0.3">
      <c r="A836" s="1405">
        <v>2012</v>
      </c>
      <c r="B836" s="1406" t="s">
        <v>559</v>
      </c>
      <c r="C836" s="1406" t="s">
        <v>855</v>
      </c>
      <c r="D836" s="1407">
        <v>744.81913716814211</v>
      </c>
      <c r="E836" s="1406" t="s">
        <v>635</v>
      </c>
      <c r="F836" s="1408" t="s">
        <v>634</v>
      </c>
      <c r="O836" s="1383" t="s">
        <v>635</v>
      </c>
      <c r="Q836" s="1383" t="s">
        <v>78</v>
      </c>
    </row>
    <row r="837" spans="1:17" x14ac:dyDescent="0.3">
      <c r="A837" s="1405">
        <v>2012</v>
      </c>
      <c r="B837" s="1406" t="s">
        <v>559</v>
      </c>
      <c r="C837" s="1406" t="s">
        <v>856</v>
      </c>
      <c r="D837" s="1407">
        <v>829.97355870108208</v>
      </c>
      <c r="E837" s="1406" t="s">
        <v>635</v>
      </c>
      <c r="F837" s="1408" t="s">
        <v>634</v>
      </c>
      <c r="O837" s="1383" t="s">
        <v>635</v>
      </c>
      <c r="Q837" s="1383" t="s">
        <v>78</v>
      </c>
    </row>
    <row r="838" spans="1:17" x14ac:dyDescent="0.3">
      <c r="A838" s="1405">
        <v>2012</v>
      </c>
      <c r="B838" s="1406" t="s">
        <v>559</v>
      </c>
      <c r="C838" s="1406" t="s">
        <v>857</v>
      </c>
      <c r="D838" s="1407">
        <v>793.39577250177206</v>
      </c>
      <c r="E838" s="1406" t="s">
        <v>635</v>
      </c>
      <c r="F838" s="1408" t="s">
        <v>634</v>
      </c>
      <c r="O838" s="1383" t="s">
        <v>635</v>
      </c>
      <c r="Q838" s="1383" t="s">
        <v>78</v>
      </c>
    </row>
    <row r="839" spans="1:17" x14ac:dyDescent="0.3">
      <c r="A839" s="1405">
        <v>2012</v>
      </c>
      <c r="B839" s="1406" t="s">
        <v>559</v>
      </c>
      <c r="C839" s="1406" t="s">
        <v>858</v>
      </c>
      <c r="D839" s="1407">
        <v>745.47671164772703</v>
      </c>
      <c r="E839" s="1406" t="s">
        <v>635</v>
      </c>
      <c r="F839" s="1408" t="s">
        <v>634</v>
      </c>
      <c r="O839" s="1383" t="s">
        <v>635</v>
      </c>
      <c r="Q839" s="1383" t="s">
        <v>78</v>
      </c>
    </row>
    <row r="840" spans="1:17" x14ac:dyDescent="0.3">
      <c r="A840" s="1405">
        <v>2012</v>
      </c>
      <c r="B840" s="1406" t="s">
        <v>559</v>
      </c>
      <c r="C840" s="1406" t="s">
        <v>859</v>
      </c>
      <c r="D840" s="1407">
        <v>814.32324419976408</v>
      </c>
      <c r="E840" s="1406" t="s">
        <v>635</v>
      </c>
      <c r="F840" s="1408" t="s">
        <v>634</v>
      </c>
      <c r="O840" s="1383" t="s">
        <v>635</v>
      </c>
      <c r="Q840" s="1383" t="s">
        <v>78</v>
      </c>
    </row>
    <row r="841" spans="1:17" x14ac:dyDescent="0.3">
      <c r="A841" s="1405">
        <v>2012</v>
      </c>
      <c r="B841" s="1406" t="s">
        <v>559</v>
      </c>
      <c r="C841" s="1406" t="s">
        <v>860</v>
      </c>
      <c r="D841" s="1407">
        <v>703.31418938307002</v>
      </c>
      <c r="E841" s="1406" t="s">
        <v>635</v>
      </c>
      <c r="F841" s="1408" t="s">
        <v>634</v>
      </c>
      <c r="O841" s="1383" t="s">
        <v>635</v>
      </c>
      <c r="Q841" s="1383" t="s">
        <v>78</v>
      </c>
    </row>
    <row r="842" spans="1:17" x14ac:dyDescent="0.3">
      <c r="A842" s="1405">
        <v>2012</v>
      </c>
      <c r="B842" s="1406" t="s">
        <v>559</v>
      </c>
      <c r="C842" s="1406" t="s">
        <v>861</v>
      </c>
      <c r="D842" s="1407">
        <v>757.00668700737413</v>
      </c>
      <c r="E842" s="1406" t="s">
        <v>635</v>
      </c>
      <c r="F842" s="1408" t="s">
        <v>634</v>
      </c>
      <c r="O842" s="1383" t="s">
        <v>635</v>
      </c>
      <c r="Q842" s="1383" t="s">
        <v>78</v>
      </c>
    </row>
    <row r="843" spans="1:17" x14ac:dyDescent="0.3">
      <c r="A843" s="1405">
        <v>2012</v>
      </c>
      <c r="B843" s="1406" t="s">
        <v>559</v>
      </c>
      <c r="C843" s="1406" t="s">
        <v>862</v>
      </c>
      <c r="D843" s="1407">
        <v>748.48065351894797</v>
      </c>
      <c r="E843" s="1406" t="s">
        <v>635</v>
      </c>
      <c r="F843" s="1408" t="s">
        <v>634</v>
      </c>
      <c r="O843" s="1383" t="s">
        <v>635</v>
      </c>
      <c r="Q843" s="1383" t="s">
        <v>78</v>
      </c>
    </row>
    <row r="844" spans="1:17" x14ac:dyDescent="0.3">
      <c r="A844" s="1405">
        <v>2012</v>
      </c>
      <c r="B844" s="1406" t="s">
        <v>559</v>
      </c>
      <c r="C844" s="1406" t="s">
        <v>863</v>
      </c>
      <c r="D844" s="1407">
        <v>806.51894397156502</v>
      </c>
      <c r="E844" s="1406" t="s">
        <v>635</v>
      </c>
      <c r="F844" s="1408" t="s">
        <v>634</v>
      </c>
      <c r="O844" s="1383" t="s">
        <v>635</v>
      </c>
      <c r="Q844" s="1383" t="s">
        <v>78</v>
      </c>
    </row>
    <row r="845" spans="1:17" x14ac:dyDescent="0.3">
      <c r="A845" s="1405">
        <v>2013</v>
      </c>
      <c r="B845" s="1406" t="s">
        <v>559</v>
      </c>
      <c r="C845" s="1406" t="s">
        <v>560</v>
      </c>
      <c r="D845" s="1407">
        <v>666.42133374689809</v>
      </c>
      <c r="E845" s="1406" t="s">
        <v>561</v>
      </c>
      <c r="F845" s="1408" t="s">
        <v>562</v>
      </c>
      <c r="O845" s="1383" t="s">
        <v>561</v>
      </c>
      <c r="Q845" s="1383" t="s">
        <v>64</v>
      </c>
    </row>
    <row r="846" spans="1:17" x14ac:dyDescent="0.3">
      <c r="A846" s="1405">
        <v>2013</v>
      </c>
      <c r="B846" s="1406" t="s">
        <v>559</v>
      </c>
      <c r="C846" s="1406" t="s">
        <v>567</v>
      </c>
      <c r="D846" s="1407">
        <v>737.51750714694106</v>
      </c>
      <c r="E846" s="1406" t="s">
        <v>561</v>
      </c>
      <c r="F846" s="1408" t="s">
        <v>562</v>
      </c>
      <c r="O846" s="1383" t="s">
        <v>561</v>
      </c>
      <c r="Q846" s="1383" t="s">
        <v>64</v>
      </c>
    </row>
    <row r="847" spans="1:17" x14ac:dyDescent="0.3">
      <c r="A847" s="1405">
        <v>2013</v>
      </c>
      <c r="B847" s="1406" t="s">
        <v>559</v>
      </c>
      <c r="C847" s="1406" t="s">
        <v>568</v>
      </c>
      <c r="D847" s="1407">
        <v>665.96924603174602</v>
      </c>
      <c r="E847" s="1406" t="s">
        <v>561</v>
      </c>
      <c r="F847" s="1408" t="s">
        <v>562</v>
      </c>
      <c r="O847" s="1383" t="s">
        <v>561</v>
      </c>
      <c r="Q847" s="1383" t="s">
        <v>64</v>
      </c>
    </row>
    <row r="848" spans="1:17" x14ac:dyDescent="0.3">
      <c r="A848" s="1405">
        <v>2013</v>
      </c>
      <c r="B848" s="1406" t="s">
        <v>559</v>
      </c>
      <c r="C848" s="1406" t="s">
        <v>569</v>
      </c>
      <c r="D848" s="1407">
        <v>655.24115616911104</v>
      </c>
      <c r="E848" s="1406" t="s">
        <v>561</v>
      </c>
      <c r="F848" s="1408" t="s">
        <v>562</v>
      </c>
      <c r="O848" s="1383" t="s">
        <v>561</v>
      </c>
      <c r="Q848" s="1383" t="s">
        <v>64</v>
      </c>
    </row>
    <row r="849" spans="1:17" x14ac:dyDescent="0.3">
      <c r="A849" s="1405">
        <v>2013</v>
      </c>
      <c r="B849" s="1406" t="s">
        <v>559</v>
      </c>
      <c r="C849" s="1406" t="s">
        <v>570</v>
      </c>
      <c r="D849" s="1407">
        <v>639.36133413461505</v>
      </c>
      <c r="E849" s="1406" t="s">
        <v>561</v>
      </c>
      <c r="F849" s="1408" t="s">
        <v>562</v>
      </c>
      <c r="O849" s="1383" t="s">
        <v>561</v>
      </c>
      <c r="Q849" s="1383" t="s">
        <v>64</v>
      </c>
    </row>
    <row r="850" spans="1:17" x14ac:dyDescent="0.3">
      <c r="A850" s="1405">
        <v>2013</v>
      </c>
      <c r="B850" s="1406" t="s">
        <v>559</v>
      </c>
      <c r="C850" s="1406" t="s">
        <v>571</v>
      </c>
      <c r="D850" s="1407">
        <v>677.76583966244698</v>
      </c>
      <c r="E850" s="1406" t="s">
        <v>561</v>
      </c>
      <c r="F850" s="1408" t="s">
        <v>562</v>
      </c>
      <c r="O850" s="1383" t="s">
        <v>561</v>
      </c>
      <c r="Q850" s="1383" t="s">
        <v>64</v>
      </c>
    </row>
    <row r="851" spans="1:17" x14ac:dyDescent="0.3">
      <c r="A851" s="1405">
        <v>2013</v>
      </c>
      <c r="B851" s="1406" t="s">
        <v>559</v>
      </c>
      <c r="C851" s="1406" t="s">
        <v>572</v>
      </c>
      <c r="D851" s="1407">
        <v>644.15894065544705</v>
      </c>
      <c r="E851" s="1406" t="s">
        <v>561</v>
      </c>
      <c r="F851" s="1408" t="s">
        <v>562</v>
      </c>
      <c r="O851" s="1383" t="s">
        <v>561</v>
      </c>
      <c r="Q851" s="1383" t="s">
        <v>64</v>
      </c>
    </row>
    <row r="852" spans="1:17" x14ac:dyDescent="0.3">
      <c r="A852" s="1405">
        <v>2013</v>
      </c>
      <c r="B852" s="1406" t="s">
        <v>559</v>
      </c>
      <c r="C852" s="1406" t="s">
        <v>574</v>
      </c>
      <c r="D852" s="1407">
        <v>708.75948471315701</v>
      </c>
      <c r="E852" s="1406" t="s">
        <v>561</v>
      </c>
      <c r="F852" s="1408" t="s">
        <v>562</v>
      </c>
      <c r="O852" s="1383" t="s">
        <v>561</v>
      </c>
      <c r="Q852" s="1383" t="s">
        <v>64</v>
      </c>
    </row>
    <row r="853" spans="1:17" x14ac:dyDescent="0.3">
      <c r="A853" s="1405">
        <v>2013</v>
      </c>
      <c r="B853" s="1406" t="s">
        <v>559</v>
      </c>
      <c r="C853" s="1406" t="s">
        <v>575</v>
      </c>
      <c r="D853" s="1407">
        <v>784.57454632587906</v>
      </c>
      <c r="E853" s="1406" t="s">
        <v>561</v>
      </c>
      <c r="F853" s="1408" t="s">
        <v>562</v>
      </c>
      <c r="O853" s="1383" t="s">
        <v>561</v>
      </c>
      <c r="Q853" s="1383" t="s">
        <v>64</v>
      </c>
    </row>
    <row r="854" spans="1:17" x14ac:dyDescent="0.3">
      <c r="A854" s="1405">
        <v>2013</v>
      </c>
      <c r="B854" s="1406" t="s">
        <v>559</v>
      </c>
      <c r="C854" s="1406" t="s">
        <v>576</v>
      </c>
      <c r="D854" s="1407">
        <v>776.91573146292603</v>
      </c>
      <c r="E854" s="1406" t="s">
        <v>561</v>
      </c>
      <c r="F854" s="1408" t="s">
        <v>562</v>
      </c>
      <c r="O854" s="1383" t="s">
        <v>561</v>
      </c>
      <c r="Q854" s="1383" t="s">
        <v>64</v>
      </c>
    </row>
    <row r="855" spans="1:17" x14ac:dyDescent="0.3">
      <c r="A855" s="1405">
        <v>2013</v>
      </c>
      <c r="B855" s="1406" t="s">
        <v>559</v>
      </c>
      <c r="C855" s="1406" t="s">
        <v>577</v>
      </c>
      <c r="D855" s="1407">
        <v>654.94834857968203</v>
      </c>
      <c r="E855" s="1406" t="s">
        <v>578</v>
      </c>
      <c r="F855" s="1408" t="s">
        <v>579</v>
      </c>
      <c r="O855" s="1383" t="s">
        <v>578</v>
      </c>
      <c r="Q855" s="1383" t="s">
        <v>63</v>
      </c>
    </row>
    <row r="856" spans="1:17" x14ac:dyDescent="0.3">
      <c r="A856" s="1405">
        <v>2013</v>
      </c>
      <c r="B856" s="1406" t="s">
        <v>559</v>
      </c>
      <c r="C856" s="1406" t="s">
        <v>580</v>
      </c>
      <c r="D856" s="1407">
        <v>686.80926913058306</v>
      </c>
      <c r="E856" s="1406" t="s">
        <v>578</v>
      </c>
      <c r="F856" s="1408" t="s">
        <v>579</v>
      </c>
      <c r="O856" s="1383" t="s">
        <v>578</v>
      </c>
      <c r="Q856" s="1383" t="s">
        <v>63</v>
      </c>
    </row>
    <row r="857" spans="1:17" x14ac:dyDescent="0.3">
      <c r="A857" s="1405">
        <v>2013</v>
      </c>
      <c r="B857" s="1406" t="s">
        <v>559</v>
      </c>
      <c r="C857" s="1406" t="s">
        <v>581</v>
      </c>
      <c r="D857" s="1407">
        <v>826.36662944162401</v>
      </c>
      <c r="E857" s="1406" t="s">
        <v>578</v>
      </c>
      <c r="F857" s="1408" t="s">
        <v>579</v>
      </c>
      <c r="O857" s="1383" t="s">
        <v>578</v>
      </c>
      <c r="Q857" s="1383" t="s">
        <v>63</v>
      </c>
    </row>
    <row r="858" spans="1:17" x14ac:dyDescent="0.3">
      <c r="A858" s="1405">
        <v>2013</v>
      </c>
      <c r="B858" s="1406" t="s">
        <v>559</v>
      </c>
      <c r="C858" s="1406" t="s">
        <v>582</v>
      </c>
      <c r="D858" s="1407">
        <v>695.43398079184601</v>
      </c>
      <c r="E858" s="1406" t="s">
        <v>578</v>
      </c>
      <c r="F858" s="1408" t="s">
        <v>579</v>
      </c>
      <c r="O858" s="1383" t="s">
        <v>578</v>
      </c>
      <c r="Q858" s="1383" t="s">
        <v>63</v>
      </c>
    </row>
    <row r="859" spans="1:17" x14ac:dyDescent="0.3">
      <c r="A859" s="1405">
        <v>2013</v>
      </c>
      <c r="B859" s="1406" t="s">
        <v>559</v>
      </c>
      <c r="C859" s="1406" t="s">
        <v>584</v>
      </c>
      <c r="D859" s="1407">
        <v>747.29140957446805</v>
      </c>
      <c r="E859" s="1406" t="s">
        <v>578</v>
      </c>
      <c r="F859" s="1408" t="s">
        <v>579</v>
      </c>
      <c r="O859" s="1383" t="s">
        <v>578</v>
      </c>
      <c r="Q859" s="1383" t="s">
        <v>63</v>
      </c>
    </row>
    <row r="860" spans="1:17" x14ac:dyDescent="0.3">
      <c r="A860" s="1405">
        <v>2013</v>
      </c>
      <c r="B860" s="1406" t="s">
        <v>559</v>
      </c>
      <c r="C860" s="1406" t="s">
        <v>585</v>
      </c>
      <c r="D860" s="1407">
        <v>675.67463319148908</v>
      </c>
      <c r="E860" s="1406" t="s">
        <v>578</v>
      </c>
      <c r="F860" s="1408" t="s">
        <v>579</v>
      </c>
      <c r="O860" s="1383" t="s">
        <v>578</v>
      </c>
      <c r="Q860" s="1383" t="s">
        <v>63</v>
      </c>
    </row>
    <row r="861" spans="1:17" x14ac:dyDescent="0.3">
      <c r="A861" s="1405">
        <v>2013</v>
      </c>
      <c r="B861" s="1406" t="s">
        <v>559</v>
      </c>
      <c r="C861" s="1406" t="s">
        <v>586</v>
      </c>
      <c r="D861" s="1407">
        <v>621.64387250903212</v>
      </c>
      <c r="E861" s="1406" t="s">
        <v>578</v>
      </c>
      <c r="F861" s="1408" t="s">
        <v>579</v>
      </c>
      <c r="O861" s="1383" t="s">
        <v>578</v>
      </c>
      <c r="Q861" s="1383" t="s">
        <v>63</v>
      </c>
    </row>
    <row r="862" spans="1:17" x14ac:dyDescent="0.3">
      <c r="A862" s="1405">
        <v>2013</v>
      </c>
      <c r="B862" s="1406" t="s">
        <v>559</v>
      </c>
      <c r="C862" s="1406" t="s">
        <v>587</v>
      </c>
      <c r="D862" s="1407">
        <v>705.64014222790911</v>
      </c>
      <c r="E862" s="1406" t="s">
        <v>578</v>
      </c>
      <c r="F862" s="1408" t="s">
        <v>579</v>
      </c>
      <c r="O862" s="1383" t="s">
        <v>578</v>
      </c>
      <c r="Q862" s="1383" t="s">
        <v>63</v>
      </c>
    </row>
    <row r="863" spans="1:17" x14ac:dyDescent="0.3">
      <c r="A863" s="1405">
        <v>2013</v>
      </c>
      <c r="B863" s="1406" t="s">
        <v>559</v>
      </c>
      <c r="C863" s="1406" t="s">
        <v>588</v>
      </c>
      <c r="D863" s="1407">
        <v>638.84952975048009</v>
      </c>
      <c r="E863" s="1406" t="s">
        <v>578</v>
      </c>
      <c r="F863" s="1408" t="s">
        <v>579</v>
      </c>
      <c r="O863" s="1383" t="s">
        <v>578</v>
      </c>
      <c r="Q863" s="1383" t="s">
        <v>63</v>
      </c>
    </row>
    <row r="864" spans="1:17" x14ac:dyDescent="0.3">
      <c r="A864" s="1405">
        <v>2013</v>
      </c>
      <c r="B864" s="1406" t="s">
        <v>559</v>
      </c>
      <c r="C864" s="1406" t="s">
        <v>589</v>
      </c>
      <c r="D864" s="1407">
        <v>705.37751308900511</v>
      </c>
      <c r="E864" s="1406" t="s">
        <v>578</v>
      </c>
      <c r="F864" s="1408" t="s">
        <v>579</v>
      </c>
      <c r="O864" s="1383" t="s">
        <v>578</v>
      </c>
      <c r="Q864" s="1383" t="s">
        <v>63</v>
      </c>
    </row>
    <row r="865" spans="1:17" x14ac:dyDescent="0.3">
      <c r="A865" s="1405">
        <v>2013</v>
      </c>
      <c r="B865" s="1406" t="s">
        <v>559</v>
      </c>
      <c r="C865" s="1406" t="s">
        <v>591</v>
      </c>
      <c r="D865" s="1407">
        <v>774.54166381051505</v>
      </c>
      <c r="E865" s="1406" t="s">
        <v>578</v>
      </c>
      <c r="F865" s="1408" t="s">
        <v>579</v>
      </c>
      <c r="O865" s="1383" t="s">
        <v>578</v>
      </c>
      <c r="Q865" s="1383" t="s">
        <v>63</v>
      </c>
    </row>
    <row r="866" spans="1:17" x14ac:dyDescent="0.3">
      <c r="A866" s="1405">
        <v>2013</v>
      </c>
      <c r="B866" s="1406" t="s">
        <v>559</v>
      </c>
      <c r="C866" s="1406" t="s">
        <v>592</v>
      </c>
      <c r="D866" s="1407">
        <v>623.17107706422007</v>
      </c>
      <c r="E866" s="1406" t="s">
        <v>578</v>
      </c>
      <c r="F866" s="1408" t="s">
        <v>579</v>
      </c>
      <c r="O866" s="1383" t="s">
        <v>578</v>
      </c>
      <c r="Q866" s="1383" t="s">
        <v>63</v>
      </c>
    </row>
    <row r="867" spans="1:17" x14ac:dyDescent="0.3">
      <c r="A867" s="1405">
        <v>2013</v>
      </c>
      <c r="B867" s="1406" t="s">
        <v>559</v>
      </c>
      <c r="C867" s="1406" t="s">
        <v>593</v>
      </c>
      <c r="D867" s="1407">
        <v>723.1076347139491</v>
      </c>
      <c r="E867" s="1406" t="s">
        <v>594</v>
      </c>
      <c r="F867" s="1408" t="s">
        <v>595</v>
      </c>
      <c r="O867" s="1383" t="s">
        <v>594</v>
      </c>
      <c r="Q867" s="1383" t="s">
        <v>62</v>
      </c>
    </row>
    <row r="868" spans="1:17" x14ac:dyDescent="0.3">
      <c r="A868" s="1405">
        <v>2013</v>
      </c>
      <c r="B868" s="1406" t="s">
        <v>559</v>
      </c>
      <c r="C868" s="1406" t="s">
        <v>596</v>
      </c>
      <c r="D868" s="1407">
        <v>814.41911286298807</v>
      </c>
      <c r="E868" s="1406" t="s">
        <v>594</v>
      </c>
      <c r="F868" s="1408" t="s">
        <v>595</v>
      </c>
      <c r="O868" s="1383" t="s">
        <v>594</v>
      </c>
      <c r="Q868" s="1383" t="s">
        <v>62</v>
      </c>
    </row>
    <row r="869" spans="1:17" x14ac:dyDescent="0.3">
      <c r="A869" s="1405">
        <v>2013</v>
      </c>
      <c r="B869" s="1406" t="s">
        <v>559</v>
      </c>
      <c r="C869" s="1406" t="s">
        <v>597</v>
      </c>
      <c r="D869" s="1407">
        <v>761.99557531662595</v>
      </c>
      <c r="E869" s="1406" t="s">
        <v>598</v>
      </c>
      <c r="F869" s="1408" t="s">
        <v>599</v>
      </c>
      <c r="O869" s="1383" t="s">
        <v>598</v>
      </c>
      <c r="Q869" s="1383" t="s">
        <v>61</v>
      </c>
    </row>
    <row r="870" spans="1:17" x14ac:dyDescent="0.3">
      <c r="A870" s="1405">
        <v>2013</v>
      </c>
      <c r="B870" s="1406" t="s">
        <v>559</v>
      </c>
      <c r="C870" s="1406" t="s">
        <v>600</v>
      </c>
      <c r="D870" s="1407">
        <v>749.91733608276206</v>
      </c>
      <c r="E870" s="1406" t="s">
        <v>594</v>
      </c>
      <c r="F870" s="1408" t="s">
        <v>595</v>
      </c>
      <c r="O870" s="1383" t="s">
        <v>594</v>
      </c>
      <c r="Q870" s="1383" t="s">
        <v>62</v>
      </c>
    </row>
    <row r="871" spans="1:17" x14ac:dyDescent="0.3">
      <c r="A871" s="1405">
        <v>2013</v>
      </c>
      <c r="B871" s="1406" t="s">
        <v>559</v>
      </c>
      <c r="C871" s="1406" t="s">
        <v>601</v>
      </c>
      <c r="D871" s="1407">
        <v>975.62858878530801</v>
      </c>
      <c r="E871" s="1406" t="s">
        <v>594</v>
      </c>
      <c r="F871" s="1408" t="s">
        <v>595</v>
      </c>
      <c r="O871" s="1383" t="s">
        <v>594</v>
      </c>
      <c r="Q871" s="1383" t="s">
        <v>62</v>
      </c>
    </row>
    <row r="872" spans="1:17" x14ac:dyDescent="0.3">
      <c r="A872" s="1405">
        <v>2013</v>
      </c>
      <c r="B872" s="1406" t="s">
        <v>559</v>
      </c>
      <c r="C872" s="1406" t="s">
        <v>602</v>
      </c>
      <c r="D872" s="1407">
        <v>951.79444587444607</v>
      </c>
      <c r="E872" s="1406" t="s">
        <v>594</v>
      </c>
      <c r="F872" s="1408" t="s">
        <v>595</v>
      </c>
      <c r="O872" s="1383" t="s">
        <v>594</v>
      </c>
      <c r="Q872" s="1383" t="s">
        <v>62</v>
      </c>
    </row>
    <row r="873" spans="1:17" x14ac:dyDescent="0.3">
      <c r="A873" s="1405">
        <v>2013</v>
      </c>
      <c r="B873" s="1406" t="s">
        <v>559</v>
      </c>
      <c r="C873" s="1406" t="s">
        <v>605</v>
      </c>
      <c r="D873" s="1407">
        <v>1089.2104121770301</v>
      </c>
      <c r="E873" s="1406" t="s">
        <v>594</v>
      </c>
      <c r="F873" s="1408" t="s">
        <v>595</v>
      </c>
      <c r="O873" s="1383" t="s">
        <v>594</v>
      </c>
      <c r="Q873" s="1383" t="s">
        <v>62</v>
      </c>
    </row>
    <row r="874" spans="1:17" x14ac:dyDescent="0.3">
      <c r="A874" s="1405">
        <v>2013</v>
      </c>
      <c r="B874" s="1406" t="s">
        <v>559</v>
      </c>
      <c r="C874" s="1406" t="s">
        <v>606</v>
      </c>
      <c r="D874" s="1407">
        <v>734.59926397231004</v>
      </c>
      <c r="E874" s="1406" t="s">
        <v>594</v>
      </c>
      <c r="F874" s="1408" t="s">
        <v>595</v>
      </c>
      <c r="O874" s="1383" t="s">
        <v>594</v>
      </c>
      <c r="Q874" s="1383" t="s">
        <v>62</v>
      </c>
    </row>
    <row r="875" spans="1:17" x14ac:dyDescent="0.3">
      <c r="A875" s="1405">
        <v>2013</v>
      </c>
      <c r="B875" s="1406" t="s">
        <v>559</v>
      </c>
      <c r="C875" s="1406" t="s">
        <v>609</v>
      </c>
      <c r="D875" s="1407">
        <v>761.14088482632496</v>
      </c>
      <c r="E875" s="1406" t="s">
        <v>594</v>
      </c>
      <c r="F875" s="1408" t="s">
        <v>595</v>
      </c>
      <c r="O875" s="1383" t="s">
        <v>594</v>
      </c>
      <c r="Q875" s="1383" t="s">
        <v>62</v>
      </c>
    </row>
    <row r="876" spans="1:17" x14ac:dyDescent="0.3">
      <c r="A876" s="1405">
        <v>2013</v>
      </c>
      <c r="B876" s="1406" t="s">
        <v>559</v>
      </c>
      <c r="C876" s="1406" t="s">
        <v>612</v>
      </c>
      <c r="D876" s="1407">
        <v>831.77966814025308</v>
      </c>
      <c r="E876" s="1406" t="s">
        <v>594</v>
      </c>
      <c r="F876" s="1408" t="s">
        <v>595</v>
      </c>
      <c r="O876" s="1383" t="s">
        <v>594</v>
      </c>
      <c r="Q876" s="1383" t="s">
        <v>62</v>
      </c>
    </row>
    <row r="877" spans="1:17" x14ac:dyDescent="0.3">
      <c r="A877" s="1405">
        <v>2013</v>
      </c>
      <c r="B877" s="1406" t="s">
        <v>559</v>
      </c>
      <c r="C877" s="1406" t="s">
        <v>615</v>
      </c>
      <c r="D877" s="1407">
        <v>874.37951905847001</v>
      </c>
      <c r="E877" s="1406" t="s">
        <v>594</v>
      </c>
      <c r="F877" s="1408" t="s">
        <v>595</v>
      </c>
      <c r="O877" s="1383" t="s">
        <v>594</v>
      </c>
      <c r="Q877" s="1383" t="s">
        <v>62</v>
      </c>
    </row>
    <row r="878" spans="1:17" x14ac:dyDescent="0.3">
      <c r="A878" s="1405">
        <v>2013</v>
      </c>
      <c r="B878" s="1406" t="s">
        <v>559</v>
      </c>
      <c r="C878" s="1406" t="s">
        <v>618</v>
      </c>
      <c r="D878" s="1407">
        <v>625.01352125693199</v>
      </c>
      <c r="E878" s="1406" t="s">
        <v>598</v>
      </c>
      <c r="F878" s="1408" t="s">
        <v>599</v>
      </c>
      <c r="O878" s="1383" t="s">
        <v>598</v>
      </c>
      <c r="Q878" s="1383" t="s">
        <v>61</v>
      </c>
    </row>
    <row r="879" spans="1:17" x14ac:dyDescent="0.3">
      <c r="A879" s="1405">
        <v>2013</v>
      </c>
      <c r="B879" s="1406" t="s">
        <v>559</v>
      </c>
      <c r="C879" s="1406" t="s">
        <v>621</v>
      </c>
      <c r="D879" s="1407">
        <v>627.50550144927502</v>
      </c>
      <c r="E879" s="1406" t="s">
        <v>578</v>
      </c>
      <c r="F879" s="1408" t="s">
        <v>579</v>
      </c>
      <c r="O879" s="1383" t="s">
        <v>578</v>
      </c>
      <c r="Q879" s="1383" t="s">
        <v>63</v>
      </c>
    </row>
    <row r="880" spans="1:17" x14ac:dyDescent="0.3">
      <c r="A880" s="1405">
        <v>2013</v>
      </c>
      <c r="B880" s="1406" t="s">
        <v>559</v>
      </c>
      <c r="C880" s="1406" t="s">
        <v>624</v>
      </c>
      <c r="D880" s="1407">
        <v>667.08812720848107</v>
      </c>
      <c r="E880" s="1406" t="s">
        <v>578</v>
      </c>
      <c r="F880" s="1408" t="s">
        <v>579</v>
      </c>
      <c r="O880" s="1383" t="s">
        <v>578</v>
      </c>
      <c r="Q880" s="1383" t="s">
        <v>63</v>
      </c>
    </row>
    <row r="881" spans="1:17" x14ac:dyDescent="0.3">
      <c r="A881" s="1405">
        <v>2013</v>
      </c>
      <c r="B881" s="1406" t="s">
        <v>559</v>
      </c>
      <c r="C881" s="1406" t="s">
        <v>627</v>
      </c>
      <c r="D881" s="1407">
        <v>723.90354450898303</v>
      </c>
      <c r="E881" s="1406" t="s">
        <v>594</v>
      </c>
      <c r="F881" s="1408" t="s">
        <v>595</v>
      </c>
      <c r="O881" s="1383" t="s">
        <v>594</v>
      </c>
      <c r="Q881" s="1383" t="s">
        <v>62</v>
      </c>
    </row>
    <row r="882" spans="1:17" x14ac:dyDescent="0.3">
      <c r="A882" s="1405">
        <v>2013</v>
      </c>
      <c r="B882" s="1406" t="s">
        <v>559</v>
      </c>
      <c r="C882" s="1406" t="s">
        <v>629</v>
      </c>
      <c r="D882" s="1407">
        <v>615.88103362391007</v>
      </c>
      <c r="E882" s="1406" t="s">
        <v>594</v>
      </c>
      <c r="F882" s="1408" t="s">
        <v>595</v>
      </c>
      <c r="O882" s="1383" t="s">
        <v>594</v>
      </c>
      <c r="Q882" s="1383" t="s">
        <v>62</v>
      </c>
    </row>
    <row r="883" spans="1:17" x14ac:dyDescent="0.3">
      <c r="A883" s="1405">
        <v>2013</v>
      </c>
      <c r="B883" s="1406" t="s">
        <v>559</v>
      </c>
      <c r="C883" s="1406" t="s">
        <v>632</v>
      </c>
      <c r="D883" s="1407">
        <v>620.87166175535901</v>
      </c>
      <c r="E883" s="1406" t="s">
        <v>594</v>
      </c>
      <c r="F883" s="1408" t="s">
        <v>595</v>
      </c>
      <c r="O883" s="1383" t="s">
        <v>594</v>
      </c>
      <c r="Q883" s="1383" t="s">
        <v>62</v>
      </c>
    </row>
    <row r="884" spans="1:17" x14ac:dyDescent="0.3">
      <c r="A884" s="1405">
        <v>2013</v>
      </c>
      <c r="B884" s="1406" t="s">
        <v>559</v>
      </c>
      <c r="C884" s="1406" t="s">
        <v>633</v>
      </c>
      <c r="D884" s="1407">
        <v>605.46256306637304</v>
      </c>
      <c r="E884" s="1406" t="s">
        <v>594</v>
      </c>
      <c r="F884" s="1408" t="s">
        <v>595</v>
      </c>
      <c r="O884" s="1383" t="s">
        <v>594</v>
      </c>
      <c r="Q884" s="1383" t="s">
        <v>62</v>
      </c>
    </row>
    <row r="885" spans="1:17" x14ac:dyDescent="0.3">
      <c r="A885" s="1405">
        <v>2013</v>
      </c>
      <c r="B885" s="1406" t="s">
        <v>559</v>
      </c>
      <c r="C885" s="1406" t="s">
        <v>636</v>
      </c>
      <c r="D885" s="1407">
        <v>691.431447492904</v>
      </c>
      <c r="E885" s="1406" t="s">
        <v>594</v>
      </c>
      <c r="F885" s="1408" t="s">
        <v>595</v>
      </c>
      <c r="O885" s="1383" t="s">
        <v>594</v>
      </c>
      <c r="Q885" s="1383" t="s">
        <v>62</v>
      </c>
    </row>
    <row r="886" spans="1:17" x14ac:dyDescent="0.3">
      <c r="A886" s="1405">
        <v>2013</v>
      </c>
      <c r="B886" s="1406" t="s">
        <v>559</v>
      </c>
      <c r="C886" s="1406" t="s">
        <v>639</v>
      </c>
      <c r="D886" s="1407">
        <v>612.730835485954</v>
      </c>
      <c r="E886" s="1406" t="s">
        <v>594</v>
      </c>
      <c r="F886" s="1408" t="s">
        <v>595</v>
      </c>
      <c r="O886" s="1383" t="s">
        <v>594</v>
      </c>
      <c r="Q886" s="1383" t="s">
        <v>62</v>
      </c>
    </row>
    <row r="887" spans="1:17" x14ac:dyDescent="0.3">
      <c r="A887" s="1405">
        <v>2013</v>
      </c>
      <c r="B887" s="1406" t="s">
        <v>559</v>
      </c>
      <c r="C887" s="1406" t="s">
        <v>640</v>
      </c>
      <c r="D887" s="1407">
        <v>678.70350044982411</v>
      </c>
      <c r="E887" s="1406" t="s">
        <v>594</v>
      </c>
      <c r="F887" s="1408" t="s">
        <v>595</v>
      </c>
      <c r="O887" s="1383" t="s">
        <v>594</v>
      </c>
      <c r="Q887" s="1383" t="s">
        <v>62</v>
      </c>
    </row>
    <row r="888" spans="1:17" x14ac:dyDescent="0.3">
      <c r="A888" s="1405">
        <v>2013</v>
      </c>
      <c r="B888" s="1406" t="s">
        <v>559</v>
      </c>
      <c r="C888" s="1406" t="s">
        <v>643</v>
      </c>
      <c r="D888" s="1407">
        <v>704.35990967100406</v>
      </c>
      <c r="E888" s="1406" t="s">
        <v>594</v>
      </c>
      <c r="F888" s="1408" t="s">
        <v>595</v>
      </c>
      <c r="O888" s="1383" t="s">
        <v>594</v>
      </c>
      <c r="Q888" s="1383" t="s">
        <v>62</v>
      </c>
    </row>
    <row r="889" spans="1:17" x14ac:dyDescent="0.3">
      <c r="A889" s="1405">
        <v>2013</v>
      </c>
      <c r="B889" s="1406" t="s">
        <v>559</v>
      </c>
      <c r="C889" s="1406" t="s">
        <v>646</v>
      </c>
      <c r="D889" s="1407">
        <v>620.56216432865699</v>
      </c>
      <c r="E889" s="1406" t="s">
        <v>642</v>
      </c>
      <c r="F889" s="1408" t="s">
        <v>641</v>
      </c>
      <c r="O889" s="1383" t="s">
        <v>642</v>
      </c>
      <c r="Q889" s="1383" t="s">
        <v>66</v>
      </c>
    </row>
    <row r="890" spans="1:17" x14ac:dyDescent="0.3">
      <c r="A890" s="1405">
        <v>2013</v>
      </c>
      <c r="B890" s="1406" t="s">
        <v>559</v>
      </c>
      <c r="C890" s="1406" t="s">
        <v>647</v>
      </c>
      <c r="D890" s="1407">
        <v>688.86872633390703</v>
      </c>
      <c r="E890" s="1406" t="s">
        <v>642</v>
      </c>
      <c r="F890" s="1408" t="s">
        <v>641</v>
      </c>
      <c r="O890" s="1383" t="s">
        <v>642</v>
      </c>
      <c r="Q890" s="1383" t="s">
        <v>66</v>
      </c>
    </row>
    <row r="891" spans="1:17" x14ac:dyDescent="0.3">
      <c r="A891" s="1405">
        <v>2013</v>
      </c>
      <c r="B891" s="1406" t="s">
        <v>559</v>
      </c>
      <c r="C891" s="1406" t="s">
        <v>648</v>
      </c>
      <c r="D891" s="1407">
        <v>621.53152870991812</v>
      </c>
      <c r="E891" s="1406" t="s">
        <v>645</v>
      </c>
      <c r="F891" s="1408" t="s">
        <v>644</v>
      </c>
      <c r="O891" s="1383" t="s">
        <v>645</v>
      </c>
      <c r="Q891" s="1383" t="s">
        <v>76</v>
      </c>
    </row>
    <row r="892" spans="1:17" x14ac:dyDescent="0.3">
      <c r="A892" s="1405">
        <v>2013</v>
      </c>
      <c r="B892" s="1406" t="s">
        <v>559</v>
      </c>
      <c r="C892" s="1406" t="s">
        <v>649</v>
      </c>
      <c r="D892" s="1407">
        <v>646.76469387755105</v>
      </c>
      <c r="E892" s="1406" t="s">
        <v>645</v>
      </c>
      <c r="F892" s="1408" t="s">
        <v>644</v>
      </c>
      <c r="O892" s="1383" t="s">
        <v>645</v>
      </c>
      <c r="Q892" s="1383" t="s">
        <v>76</v>
      </c>
    </row>
    <row r="893" spans="1:17" x14ac:dyDescent="0.3">
      <c r="A893" s="1405">
        <v>2013</v>
      </c>
      <c r="B893" s="1406" t="s">
        <v>559</v>
      </c>
      <c r="C893" s="1406" t="s">
        <v>650</v>
      </c>
      <c r="D893" s="1407">
        <v>655.438043165468</v>
      </c>
      <c r="E893" s="1406" t="s">
        <v>598</v>
      </c>
      <c r="F893" s="1408" t="s">
        <v>599</v>
      </c>
      <c r="O893" s="1383" t="s">
        <v>598</v>
      </c>
      <c r="Q893" s="1383" t="s">
        <v>61</v>
      </c>
    </row>
    <row r="894" spans="1:17" x14ac:dyDescent="0.3">
      <c r="A894" s="1405">
        <v>2013</v>
      </c>
      <c r="B894" s="1406" t="s">
        <v>559</v>
      </c>
      <c r="C894" s="1406" t="s">
        <v>651</v>
      </c>
      <c r="D894" s="1407">
        <v>812.05409842908114</v>
      </c>
      <c r="E894" s="1406" t="s">
        <v>598</v>
      </c>
      <c r="F894" s="1408" t="s">
        <v>599</v>
      </c>
      <c r="O894" s="1383" t="s">
        <v>598</v>
      </c>
      <c r="Q894" s="1383" t="s">
        <v>61</v>
      </c>
    </row>
    <row r="895" spans="1:17" x14ac:dyDescent="0.3">
      <c r="A895" s="1405">
        <v>2013</v>
      </c>
      <c r="B895" s="1406" t="s">
        <v>559</v>
      </c>
      <c r="C895" s="1406" t="s">
        <v>652</v>
      </c>
      <c r="D895" s="1407">
        <v>805.07866349260303</v>
      </c>
      <c r="E895" s="1406" t="s">
        <v>598</v>
      </c>
      <c r="F895" s="1408" t="s">
        <v>599</v>
      </c>
      <c r="O895" s="1383" t="s">
        <v>598</v>
      </c>
      <c r="Q895" s="1383" t="s">
        <v>61</v>
      </c>
    </row>
    <row r="896" spans="1:17" x14ac:dyDescent="0.3">
      <c r="A896" s="1405">
        <v>2013</v>
      </c>
      <c r="B896" s="1406" t="s">
        <v>559</v>
      </c>
      <c r="C896" s="1406" t="s">
        <v>653</v>
      </c>
      <c r="D896" s="1407">
        <v>802.05294665153201</v>
      </c>
      <c r="E896" s="1406" t="s">
        <v>598</v>
      </c>
      <c r="F896" s="1408" t="s">
        <v>599</v>
      </c>
      <c r="O896" s="1383" t="s">
        <v>598</v>
      </c>
      <c r="Q896" s="1383" t="s">
        <v>61</v>
      </c>
    </row>
    <row r="897" spans="1:17" x14ac:dyDescent="0.3">
      <c r="A897" s="1405">
        <v>2013</v>
      </c>
      <c r="B897" s="1406" t="s">
        <v>559</v>
      </c>
      <c r="C897" s="1406" t="s">
        <v>654</v>
      </c>
      <c r="D897" s="1407">
        <v>872.10016160539897</v>
      </c>
      <c r="E897" s="1406" t="s">
        <v>598</v>
      </c>
      <c r="F897" s="1408" t="s">
        <v>599</v>
      </c>
      <c r="O897" s="1383" t="s">
        <v>598</v>
      </c>
      <c r="Q897" s="1383" t="s">
        <v>61</v>
      </c>
    </row>
    <row r="898" spans="1:17" x14ac:dyDescent="0.3">
      <c r="A898" s="1405">
        <v>2013</v>
      </c>
      <c r="B898" s="1406" t="s">
        <v>559</v>
      </c>
      <c r="C898" s="1406" t="s">
        <v>655</v>
      </c>
      <c r="D898" s="1407">
        <v>643.80613935969905</v>
      </c>
      <c r="E898" s="1406" t="s">
        <v>608</v>
      </c>
      <c r="F898" s="1408" t="s">
        <v>607</v>
      </c>
      <c r="O898" s="1383" t="s">
        <v>608</v>
      </c>
      <c r="Q898" s="1383" t="s">
        <v>65</v>
      </c>
    </row>
    <row r="899" spans="1:17" x14ac:dyDescent="0.3">
      <c r="A899" s="1405">
        <v>2013</v>
      </c>
      <c r="B899" s="1406" t="s">
        <v>559</v>
      </c>
      <c r="C899" s="1406" t="s">
        <v>656</v>
      </c>
      <c r="D899" s="1407">
        <v>611.71800480769207</v>
      </c>
      <c r="E899" s="1406" t="s">
        <v>608</v>
      </c>
      <c r="F899" s="1408" t="s">
        <v>607</v>
      </c>
      <c r="O899" s="1383" t="s">
        <v>608</v>
      </c>
      <c r="Q899" s="1383" t="s">
        <v>65</v>
      </c>
    </row>
    <row r="900" spans="1:17" x14ac:dyDescent="0.3">
      <c r="A900" s="1405">
        <v>2013</v>
      </c>
      <c r="B900" s="1406" t="s">
        <v>559</v>
      </c>
      <c r="C900" s="1406" t="s">
        <v>657</v>
      </c>
      <c r="D900" s="1407">
        <v>905.111445138269</v>
      </c>
      <c r="E900" s="1406" t="s">
        <v>608</v>
      </c>
      <c r="F900" s="1408" t="s">
        <v>607</v>
      </c>
      <c r="O900" s="1383" t="s">
        <v>608</v>
      </c>
      <c r="Q900" s="1383" t="s">
        <v>65</v>
      </c>
    </row>
    <row r="901" spans="1:17" x14ac:dyDescent="0.3">
      <c r="A901" s="1405">
        <v>2013</v>
      </c>
      <c r="B901" s="1406" t="s">
        <v>559</v>
      </c>
      <c r="C901" s="1406" t="s">
        <v>658</v>
      </c>
      <c r="D901" s="1407">
        <v>631.19964143426307</v>
      </c>
      <c r="E901" s="1406" t="s">
        <v>608</v>
      </c>
      <c r="F901" s="1408" t="s">
        <v>607</v>
      </c>
      <c r="O901" s="1383" t="s">
        <v>608</v>
      </c>
      <c r="Q901" s="1383" t="s">
        <v>65</v>
      </c>
    </row>
    <row r="902" spans="1:17" x14ac:dyDescent="0.3">
      <c r="A902" s="1405">
        <v>2013</v>
      </c>
      <c r="B902" s="1406" t="s">
        <v>559</v>
      </c>
      <c r="C902" s="1406" t="s">
        <v>659</v>
      </c>
      <c r="D902" s="1407">
        <v>726.07034772182317</v>
      </c>
      <c r="E902" s="1406" t="s">
        <v>623</v>
      </c>
      <c r="F902" s="1408" t="s">
        <v>622</v>
      </c>
      <c r="O902" s="1383" t="s">
        <v>623</v>
      </c>
      <c r="Q902" s="1383" t="s">
        <v>75</v>
      </c>
    </row>
    <row r="903" spans="1:17" x14ac:dyDescent="0.3">
      <c r="A903" s="1405">
        <v>2013</v>
      </c>
      <c r="B903" s="1406" t="s">
        <v>559</v>
      </c>
      <c r="C903" s="1406" t="s">
        <v>660</v>
      </c>
      <c r="D903" s="1407">
        <v>737.91239082161405</v>
      </c>
      <c r="E903" s="1406" t="s">
        <v>642</v>
      </c>
      <c r="F903" s="1408" t="s">
        <v>641</v>
      </c>
      <c r="O903" s="1383" t="s">
        <v>642</v>
      </c>
      <c r="Q903" s="1383" t="s">
        <v>66</v>
      </c>
    </row>
    <row r="904" spans="1:17" x14ac:dyDescent="0.3">
      <c r="A904" s="1405">
        <v>2013</v>
      </c>
      <c r="B904" s="1406" t="s">
        <v>559</v>
      </c>
      <c r="C904" s="1406" t="s">
        <v>661</v>
      </c>
      <c r="D904" s="1407">
        <v>637.95736694677908</v>
      </c>
      <c r="E904" s="1406" t="s">
        <v>642</v>
      </c>
      <c r="F904" s="1408" t="s">
        <v>641</v>
      </c>
      <c r="O904" s="1383" t="s">
        <v>642</v>
      </c>
      <c r="Q904" s="1383" t="s">
        <v>66</v>
      </c>
    </row>
    <row r="905" spans="1:17" x14ac:dyDescent="0.3">
      <c r="A905" s="1405">
        <v>2013</v>
      </c>
      <c r="B905" s="1406" t="s">
        <v>559</v>
      </c>
      <c r="C905" s="1406" t="s">
        <v>662</v>
      </c>
      <c r="D905" s="1407">
        <v>764.89747619047603</v>
      </c>
      <c r="E905" s="1406" t="s">
        <v>642</v>
      </c>
      <c r="F905" s="1408" t="s">
        <v>641</v>
      </c>
      <c r="O905" s="1383" t="s">
        <v>642</v>
      </c>
      <c r="Q905" s="1383" t="s">
        <v>66</v>
      </c>
    </row>
    <row r="906" spans="1:17" x14ac:dyDescent="0.3">
      <c r="A906" s="1405">
        <v>2013</v>
      </c>
      <c r="B906" s="1406" t="s">
        <v>559</v>
      </c>
      <c r="C906" s="1406" t="s">
        <v>663</v>
      </c>
      <c r="D906" s="1407">
        <v>868.23758980301307</v>
      </c>
      <c r="E906" s="1406" t="s">
        <v>642</v>
      </c>
      <c r="F906" s="1408" t="s">
        <v>641</v>
      </c>
      <c r="O906" s="1383" t="s">
        <v>642</v>
      </c>
      <c r="Q906" s="1383" t="s">
        <v>66</v>
      </c>
    </row>
    <row r="907" spans="1:17" x14ac:dyDescent="0.3">
      <c r="A907" s="1405">
        <v>2013</v>
      </c>
      <c r="B907" s="1406" t="s">
        <v>559</v>
      </c>
      <c r="C907" s="1406" t="s">
        <v>664</v>
      </c>
      <c r="D907" s="1407">
        <v>659.22733333333304</v>
      </c>
      <c r="E907" s="1406" t="s">
        <v>642</v>
      </c>
      <c r="F907" s="1408" t="s">
        <v>641</v>
      </c>
      <c r="O907" s="1383" t="s">
        <v>642</v>
      </c>
      <c r="Q907" s="1383" t="s">
        <v>66</v>
      </c>
    </row>
    <row r="908" spans="1:17" x14ac:dyDescent="0.3">
      <c r="A908" s="1405">
        <v>2013</v>
      </c>
      <c r="B908" s="1406" t="s">
        <v>559</v>
      </c>
      <c r="C908" s="1406" t="s">
        <v>665</v>
      </c>
      <c r="D908" s="1407">
        <v>799.50168643132906</v>
      </c>
      <c r="E908" s="1406" t="s">
        <v>642</v>
      </c>
      <c r="F908" s="1408" t="s">
        <v>641</v>
      </c>
      <c r="O908" s="1383" t="s">
        <v>642</v>
      </c>
      <c r="Q908" s="1383" t="s">
        <v>66</v>
      </c>
    </row>
    <row r="909" spans="1:17" x14ac:dyDescent="0.3">
      <c r="A909" s="1405">
        <v>2013</v>
      </c>
      <c r="B909" s="1406" t="s">
        <v>559</v>
      </c>
      <c r="C909" s="1406" t="s">
        <v>666</v>
      </c>
      <c r="D909" s="1407">
        <v>654.87870262390697</v>
      </c>
      <c r="E909" s="1406" t="s">
        <v>645</v>
      </c>
      <c r="F909" s="1408" t="s">
        <v>644</v>
      </c>
      <c r="O909" s="1383" t="s">
        <v>645</v>
      </c>
      <c r="Q909" s="1383" t="s">
        <v>76</v>
      </c>
    </row>
    <row r="910" spans="1:17" x14ac:dyDescent="0.3">
      <c r="A910" s="1405">
        <v>2013</v>
      </c>
      <c r="B910" s="1406" t="s">
        <v>559</v>
      </c>
      <c r="C910" s="1406" t="s">
        <v>667</v>
      </c>
      <c r="D910" s="1407">
        <v>704.37556293590205</v>
      </c>
      <c r="E910" s="1406" t="s">
        <v>645</v>
      </c>
      <c r="F910" s="1408" t="s">
        <v>644</v>
      </c>
      <c r="O910" s="1383" t="s">
        <v>645</v>
      </c>
      <c r="Q910" s="1383" t="s">
        <v>76</v>
      </c>
    </row>
    <row r="911" spans="1:17" x14ac:dyDescent="0.3">
      <c r="A911" s="1405">
        <v>2013</v>
      </c>
      <c r="B911" s="1406" t="s">
        <v>559</v>
      </c>
      <c r="C911" s="1406" t="s">
        <v>668</v>
      </c>
      <c r="D911" s="1407">
        <v>651.00146085552899</v>
      </c>
      <c r="E911" s="1406" t="s">
        <v>645</v>
      </c>
      <c r="F911" s="1408" t="s">
        <v>644</v>
      </c>
      <c r="O911" s="1383" t="s">
        <v>645</v>
      </c>
      <c r="Q911" s="1383" t="s">
        <v>76</v>
      </c>
    </row>
    <row r="912" spans="1:17" x14ac:dyDescent="0.3">
      <c r="A912" s="1405">
        <v>2013</v>
      </c>
      <c r="B912" s="1406" t="s">
        <v>559</v>
      </c>
      <c r="C912" s="1406" t="s">
        <v>669</v>
      </c>
      <c r="D912" s="1407">
        <v>632.10517699114996</v>
      </c>
      <c r="E912" s="1406" t="s">
        <v>645</v>
      </c>
      <c r="F912" s="1408" t="s">
        <v>644</v>
      </c>
      <c r="O912" s="1383" t="s">
        <v>645</v>
      </c>
      <c r="Q912" s="1383" t="s">
        <v>76</v>
      </c>
    </row>
    <row r="913" spans="1:17" x14ac:dyDescent="0.3">
      <c r="A913" s="1405">
        <v>2013</v>
      </c>
      <c r="B913" s="1406" t="s">
        <v>559</v>
      </c>
      <c r="C913" s="1406" t="s">
        <v>670</v>
      </c>
      <c r="D913" s="1407">
        <v>711.21270906949405</v>
      </c>
      <c r="E913" s="1406" t="s">
        <v>645</v>
      </c>
      <c r="F913" s="1408" t="s">
        <v>644</v>
      </c>
      <c r="O913" s="1383" t="s">
        <v>645</v>
      </c>
      <c r="Q913" s="1383" t="s">
        <v>76</v>
      </c>
    </row>
    <row r="914" spans="1:17" x14ac:dyDescent="0.3">
      <c r="A914" s="1405">
        <v>2013</v>
      </c>
      <c r="B914" s="1406" t="s">
        <v>559</v>
      </c>
      <c r="C914" s="1406" t="s">
        <v>671</v>
      </c>
      <c r="D914" s="1407">
        <v>615.91023450586306</v>
      </c>
      <c r="E914" s="1406" t="s">
        <v>645</v>
      </c>
      <c r="F914" s="1408" t="s">
        <v>644</v>
      </c>
      <c r="O914" s="1383" t="s">
        <v>645</v>
      </c>
      <c r="Q914" s="1383" t="s">
        <v>76</v>
      </c>
    </row>
    <row r="915" spans="1:17" x14ac:dyDescent="0.3">
      <c r="A915" s="1405">
        <v>2013</v>
      </c>
      <c r="B915" s="1406" t="s">
        <v>559</v>
      </c>
      <c r="C915" s="1406" t="s">
        <v>672</v>
      </c>
      <c r="D915" s="1407">
        <v>724.49241379310308</v>
      </c>
      <c r="E915" s="1406" t="s">
        <v>645</v>
      </c>
      <c r="F915" s="1408" t="s">
        <v>644</v>
      </c>
      <c r="O915" s="1383" t="s">
        <v>645</v>
      </c>
      <c r="Q915" s="1383" t="s">
        <v>76</v>
      </c>
    </row>
    <row r="916" spans="1:17" x14ac:dyDescent="0.3">
      <c r="A916" s="1405">
        <v>2013</v>
      </c>
      <c r="B916" s="1406" t="s">
        <v>559</v>
      </c>
      <c r="C916" s="1406" t="s">
        <v>673</v>
      </c>
      <c r="D916" s="1407">
        <v>672.69220609579111</v>
      </c>
      <c r="E916" s="1406" t="s">
        <v>645</v>
      </c>
      <c r="F916" s="1408" t="s">
        <v>644</v>
      </c>
      <c r="O916" s="1383" t="s">
        <v>645</v>
      </c>
      <c r="Q916" s="1383" t="s">
        <v>76</v>
      </c>
    </row>
    <row r="917" spans="1:17" x14ac:dyDescent="0.3">
      <c r="A917" s="1405">
        <v>2013</v>
      </c>
      <c r="B917" s="1406" t="s">
        <v>559</v>
      </c>
      <c r="C917" s="1406" t="s">
        <v>674</v>
      </c>
      <c r="D917" s="1407">
        <v>634.4358247422681</v>
      </c>
      <c r="E917" s="1406" t="s">
        <v>608</v>
      </c>
      <c r="F917" s="1408" t="s">
        <v>607</v>
      </c>
      <c r="O917" s="1383" t="s">
        <v>608</v>
      </c>
      <c r="Q917" s="1383" t="s">
        <v>65</v>
      </c>
    </row>
    <row r="918" spans="1:17" x14ac:dyDescent="0.3">
      <c r="A918" s="1405">
        <v>2013</v>
      </c>
      <c r="B918" s="1406" t="s">
        <v>559</v>
      </c>
      <c r="C918" s="1406" t="s">
        <v>675</v>
      </c>
      <c r="D918" s="1407">
        <v>749.50006015037604</v>
      </c>
      <c r="E918" s="1406" t="s">
        <v>608</v>
      </c>
      <c r="F918" s="1408" t="s">
        <v>607</v>
      </c>
      <c r="O918" s="1383" t="s">
        <v>608</v>
      </c>
      <c r="Q918" s="1383" t="s">
        <v>65</v>
      </c>
    </row>
    <row r="919" spans="1:17" x14ac:dyDescent="0.3">
      <c r="A919" s="1405">
        <v>2013</v>
      </c>
      <c r="B919" s="1406" t="s">
        <v>559</v>
      </c>
      <c r="C919" s="1406" t="s">
        <v>676</v>
      </c>
      <c r="D919" s="1407">
        <v>692.49877133105804</v>
      </c>
      <c r="E919" s="1406" t="s">
        <v>608</v>
      </c>
      <c r="F919" s="1408" t="s">
        <v>607</v>
      </c>
      <c r="O919" s="1383" t="s">
        <v>608</v>
      </c>
      <c r="Q919" s="1383" t="s">
        <v>65</v>
      </c>
    </row>
    <row r="920" spans="1:17" x14ac:dyDescent="0.3">
      <c r="A920" s="1405">
        <v>2013</v>
      </c>
      <c r="B920" s="1406" t="s">
        <v>559</v>
      </c>
      <c r="C920" s="1406" t="s">
        <v>677</v>
      </c>
      <c r="D920" s="1407">
        <v>689.17737612612609</v>
      </c>
      <c r="E920" s="1406" t="s">
        <v>608</v>
      </c>
      <c r="F920" s="1408" t="s">
        <v>607</v>
      </c>
      <c r="O920" s="1383" t="s">
        <v>608</v>
      </c>
      <c r="Q920" s="1383" t="s">
        <v>65</v>
      </c>
    </row>
    <row r="921" spans="1:17" x14ac:dyDescent="0.3">
      <c r="A921" s="1405">
        <v>2013</v>
      </c>
      <c r="B921" s="1406" t="s">
        <v>559</v>
      </c>
      <c r="C921" s="1406" t="s">
        <v>678</v>
      </c>
      <c r="D921" s="1407">
        <v>708.79754651964208</v>
      </c>
      <c r="E921" s="1406" t="s">
        <v>608</v>
      </c>
      <c r="F921" s="1408" t="s">
        <v>607</v>
      </c>
      <c r="O921" s="1383" t="s">
        <v>608</v>
      </c>
      <c r="Q921" s="1383" t="s">
        <v>65</v>
      </c>
    </row>
    <row r="922" spans="1:17" x14ac:dyDescent="0.3">
      <c r="A922" s="1405">
        <v>2013</v>
      </c>
      <c r="B922" s="1406" t="s">
        <v>559</v>
      </c>
      <c r="C922" s="1406" t="s">
        <v>679</v>
      </c>
      <c r="D922" s="1407">
        <v>664.11438216560509</v>
      </c>
      <c r="E922" s="1406" t="s">
        <v>608</v>
      </c>
      <c r="F922" s="1408" t="s">
        <v>607</v>
      </c>
      <c r="O922" s="1383" t="s">
        <v>608</v>
      </c>
      <c r="Q922" s="1383" t="s">
        <v>65</v>
      </c>
    </row>
    <row r="923" spans="1:17" x14ac:dyDescent="0.3">
      <c r="A923" s="1405">
        <v>2013</v>
      </c>
      <c r="B923" s="1406" t="s">
        <v>559</v>
      </c>
      <c r="C923" s="1406" t="s">
        <v>680</v>
      </c>
      <c r="D923" s="1407">
        <v>622.85686684073107</v>
      </c>
      <c r="E923" s="1406" t="s">
        <v>608</v>
      </c>
      <c r="F923" s="1408" t="s">
        <v>607</v>
      </c>
      <c r="O923" s="1383" t="s">
        <v>608</v>
      </c>
      <c r="Q923" s="1383" t="s">
        <v>65</v>
      </c>
    </row>
    <row r="924" spans="1:17" x14ac:dyDescent="0.3">
      <c r="A924" s="1405">
        <v>2013</v>
      </c>
      <c r="B924" s="1406" t="s">
        <v>559</v>
      </c>
      <c r="C924" s="1406" t="s">
        <v>681</v>
      </c>
      <c r="D924" s="1407">
        <v>640.36952983725098</v>
      </c>
      <c r="E924" s="1406" t="s">
        <v>608</v>
      </c>
      <c r="F924" s="1408" t="s">
        <v>607</v>
      </c>
      <c r="O924" s="1383" t="s">
        <v>608</v>
      </c>
      <c r="Q924" s="1383" t="s">
        <v>65</v>
      </c>
    </row>
    <row r="925" spans="1:17" x14ac:dyDescent="0.3">
      <c r="A925" s="1405">
        <v>2013</v>
      </c>
      <c r="B925" s="1406" t="s">
        <v>559</v>
      </c>
      <c r="C925" s="1406" t="s">
        <v>682</v>
      </c>
      <c r="D925" s="1407">
        <v>636.01877777777815</v>
      </c>
      <c r="E925" s="1406" t="s">
        <v>642</v>
      </c>
      <c r="F925" s="1408" t="s">
        <v>641</v>
      </c>
      <c r="O925" s="1383" t="s">
        <v>642</v>
      </c>
      <c r="Q925" s="1383" t="s">
        <v>66</v>
      </c>
    </row>
    <row r="926" spans="1:17" x14ac:dyDescent="0.3">
      <c r="A926" s="1405">
        <v>2013</v>
      </c>
      <c r="B926" s="1406" t="s">
        <v>559</v>
      </c>
      <c r="C926" s="1406" t="s">
        <v>683</v>
      </c>
      <c r="D926" s="1407">
        <v>712.4904249585411</v>
      </c>
      <c r="E926" s="1406" t="s">
        <v>642</v>
      </c>
      <c r="F926" s="1408" t="s">
        <v>641</v>
      </c>
      <c r="O926" s="1383" t="s">
        <v>642</v>
      </c>
      <c r="Q926" s="1383" t="s">
        <v>66</v>
      </c>
    </row>
    <row r="927" spans="1:17" x14ac:dyDescent="0.3">
      <c r="A927" s="1405">
        <v>2013</v>
      </c>
      <c r="B927" s="1406" t="s">
        <v>559</v>
      </c>
      <c r="C927" s="1406" t="s">
        <v>684</v>
      </c>
      <c r="D927" s="1407">
        <v>659.33438450898996</v>
      </c>
      <c r="E927" s="1406" t="s">
        <v>642</v>
      </c>
      <c r="F927" s="1408" t="s">
        <v>641</v>
      </c>
      <c r="O927" s="1383" t="s">
        <v>642</v>
      </c>
      <c r="Q927" s="1383" t="s">
        <v>66</v>
      </c>
    </row>
    <row r="928" spans="1:17" x14ac:dyDescent="0.3">
      <c r="A928" s="1405">
        <v>2013</v>
      </c>
      <c r="B928" s="1406" t="s">
        <v>559</v>
      </c>
      <c r="C928" s="1406" t="s">
        <v>685</v>
      </c>
      <c r="D928" s="1407">
        <v>634.85640969163001</v>
      </c>
      <c r="E928" s="1406" t="s">
        <v>642</v>
      </c>
      <c r="F928" s="1408" t="s">
        <v>641</v>
      </c>
      <c r="O928" s="1383" t="s">
        <v>642</v>
      </c>
      <c r="Q928" s="1383" t="s">
        <v>66</v>
      </c>
    </row>
    <row r="929" spans="1:17" x14ac:dyDescent="0.3">
      <c r="A929" s="1405">
        <v>2013</v>
      </c>
      <c r="B929" s="1406" t="s">
        <v>559</v>
      </c>
      <c r="C929" s="1406" t="s">
        <v>686</v>
      </c>
      <c r="D929" s="1407">
        <v>639.5799661876581</v>
      </c>
      <c r="E929" s="1406" t="s">
        <v>642</v>
      </c>
      <c r="F929" s="1408" t="s">
        <v>641</v>
      </c>
      <c r="O929" s="1383" t="s">
        <v>642</v>
      </c>
      <c r="Q929" s="1383" t="s">
        <v>66</v>
      </c>
    </row>
    <row r="930" spans="1:17" x14ac:dyDescent="0.3">
      <c r="A930" s="1405">
        <v>2013</v>
      </c>
      <c r="B930" s="1406" t="s">
        <v>559</v>
      </c>
      <c r="C930" s="1406" t="s">
        <v>687</v>
      </c>
      <c r="D930" s="1407">
        <v>669.43028193832606</v>
      </c>
      <c r="E930" s="1406" t="s">
        <v>642</v>
      </c>
      <c r="F930" s="1408" t="s">
        <v>641</v>
      </c>
      <c r="O930" s="1383" t="s">
        <v>642</v>
      </c>
      <c r="Q930" s="1383" t="s">
        <v>66</v>
      </c>
    </row>
    <row r="931" spans="1:17" x14ac:dyDescent="0.3">
      <c r="A931" s="1405">
        <v>2013</v>
      </c>
      <c r="B931" s="1406" t="s">
        <v>559</v>
      </c>
      <c r="C931" s="1406" t="s">
        <v>688</v>
      </c>
      <c r="D931" s="1407">
        <v>760.04949981167601</v>
      </c>
      <c r="E931" s="1406" t="s">
        <v>620</v>
      </c>
      <c r="F931" s="1408" t="s">
        <v>619</v>
      </c>
      <c r="O931" s="1383" t="s">
        <v>620</v>
      </c>
      <c r="Q931" s="1383" t="s">
        <v>73</v>
      </c>
    </row>
    <row r="932" spans="1:17" x14ac:dyDescent="0.3">
      <c r="A932" s="1405">
        <v>2013</v>
      </c>
      <c r="B932" s="1406" t="s">
        <v>559</v>
      </c>
      <c r="C932" s="1406" t="s">
        <v>689</v>
      </c>
      <c r="D932" s="1407">
        <v>655.66804511278201</v>
      </c>
      <c r="E932" s="1406" t="s">
        <v>620</v>
      </c>
      <c r="F932" s="1408" t="s">
        <v>619</v>
      </c>
      <c r="O932" s="1383" t="s">
        <v>620</v>
      </c>
      <c r="Q932" s="1383" t="s">
        <v>73</v>
      </c>
    </row>
    <row r="933" spans="1:17" x14ac:dyDescent="0.3">
      <c r="A933" s="1405">
        <v>2013</v>
      </c>
      <c r="B933" s="1406" t="s">
        <v>559</v>
      </c>
      <c r="C933" s="1406" t="s">
        <v>690</v>
      </c>
      <c r="D933" s="1407">
        <v>679.53680341880306</v>
      </c>
      <c r="E933" s="1406" t="s">
        <v>620</v>
      </c>
      <c r="F933" s="1408" t="s">
        <v>619</v>
      </c>
      <c r="O933" s="1383" t="s">
        <v>620</v>
      </c>
      <c r="Q933" s="1383" t="s">
        <v>73</v>
      </c>
    </row>
    <row r="934" spans="1:17" x14ac:dyDescent="0.3">
      <c r="A934" s="1405">
        <v>2013</v>
      </c>
      <c r="B934" s="1406" t="s">
        <v>559</v>
      </c>
      <c r="C934" s="1406" t="s">
        <v>691</v>
      </c>
      <c r="D934" s="1407">
        <v>685.27698650674711</v>
      </c>
      <c r="E934" s="1406" t="s">
        <v>620</v>
      </c>
      <c r="F934" s="1408" t="s">
        <v>619</v>
      </c>
      <c r="O934" s="1383" t="s">
        <v>620</v>
      </c>
      <c r="Q934" s="1383" t="s">
        <v>73</v>
      </c>
    </row>
    <row r="935" spans="1:17" x14ac:dyDescent="0.3">
      <c r="A935" s="1405">
        <v>2013</v>
      </c>
      <c r="B935" s="1406" t="s">
        <v>559</v>
      </c>
      <c r="C935" s="1406" t="s">
        <v>692</v>
      </c>
      <c r="D935" s="1407">
        <v>855.41960895037812</v>
      </c>
      <c r="E935" s="1406" t="s">
        <v>620</v>
      </c>
      <c r="F935" s="1408" t="s">
        <v>619</v>
      </c>
      <c r="O935" s="1383" t="s">
        <v>620</v>
      </c>
      <c r="Q935" s="1383" t="s">
        <v>73</v>
      </c>
    </row>
    <row r="936" spans="1:17" x14ac:dyDescent="0.3">
      <c r="A936" s="1405">
        <v>2013</v>
      </c>
      <c r="B936" s="1406" t="s">
        <v>559</v>
      </c>
      <c r="C936" s="1406" t="s">
        <v>693</v>
      </c>
      <c r="D936" s="1407">
        <v>812.85034705228009</v>
      </c>
      <c r="E936" s="1406" t="s">
        <v>620</v>
      </c>
      <c r="F936" s="1408" t="s">
        <v>619</v>
      </c>
      <c r="O936" s="1383" t="s">
        <v>620</v>
      </c>
      <c r="Q936" s="1383" t="s">
        <v>73</v>
      </c>
    </row>
    <row r="937" spans="1:17" x14ac:dyDescent="0.3">
      <c r="A937" s="1405">
        <v>2013</v>
      </c>
      <c r="B937" s="1406" t="s">
        <v>559</v>
      </c>
      <c r="C937" s="1406" t="s">
        <v>694</v>
      </c>
      <c r="D937" s="1407">
        <v>736.64458737419898</v>
      </c>
      <c r="E937" s="1406" t="s">
        <v>620</v>
      </c>
      <c r="F937" s="1408" t="s">
        <v>619</v>
      </c>
      <c r="O937" s="1383" t="s">
        <v>620</v>
      </c>
      <c r="Q937" s="1383" t="s">
        <v>73</v>
      </c>
    </row>
    <row r="938" spans="1:17" x14ac:dyDescent="0.3">
      <c r="A938" s="1405">
        <v>2013</v>
      </c>
      <c r="B938" s="1406" t="s">
        <v>559</v>
      </c>
      <c r="C938" s="1406" t="s">
        <v>695</v>
      </c>
      <c r="D938" s="1407">
        <v>805.86575491529607</v>
      </c>
      <c r="E938" s="1406" t="s">
        <v>620</v>
      </c>
      <c r="F938" s="1408" t="s">
        <v>619</v>
      </c>
      <c r="O938" s="1383" t="s">
        <v>620</v>
      </c>
      <c r="Q938" s="1383" t="s">
        <v>73</v>
      </c>
    </row>
    <row r="939" spans="1:17" x14ac:dyDescent="0.3">
      <c r="A939" s="1405">
        <v>2013</v>
      </c>
      <c r="B939" s="1406" t="s">
        <v>559</v>
      </c>
      <c r="C939" s="1406" t="s">
        <v>696</v>
      </c>
      <c r="D939" s="1407">
        <v>660.88399350649411</v>
      </c>
      <c r="E939" s="1406" t="s">
        <v>620</v>
      </c>
      <c r="F939" s="1408" t="s">
        <v>619</v>
      </c>
      <c r="O939" s="1383" t="s">
        <v>620</v>
      </c>
      <c r="Q939" s="1383" t="s">
        <v>73</v>
      </c>
    </row>
    <row r="940" spans="1:17" x14ac:dyDescent="0.3">
      <c r="A940" s="1405">
        <v>2013</v>
      </c>
      <c r="B940" s="1406" t="s">
        <v>559</v>
      </c>
      <c r="C940" s="1406" t="s">
        <v>697</v>
      </c>
      <c r="D940" s="1407">
        <v>759.99562850100813</v>
      </c>
      <c r="E940" s="1406" t="s">
        <v>620</v>
      </c>
      <c r="F940" s="1408" t="s">
        <v>619</v>
      </c>
      <c r="O940" s="1383" t="s">
        <v>620</v>
      </c>
      <c r="Q940" s="1383" t="s">
        <v>73</v>
      </c>
    </row>
    <row r="941" spans="1:17" x14ac:dyDescent="0.3">
      <c r="A941" s="1405">
        <v>2013</v>
      </c>
      <c r="B941" s="1406" t="s">
        <v>559</v>
      </c>
      <c r="C941" s="1406" t="s">
        <v>698</v>
      </c>
      <c r="D941" s="1407">
        <v>795.438922779211</v>
      </c>
      <c r="E941" s="1406" t="s">
        <v>620</v>
      </c>
      <c r="F941" s="1408" t="s">
        <v>619</v>
      </c>
      <c r="O941" s="1383" t="s">
        <v>620</v>
      </c>
      <c r="Q941" s="1383" t="s">
        <v>73</v>
      </c>
    </row>
    <row r="942" spans="1:17" x14ac:dyDescent="0.3">
      <c r="A942" s="1405">
        <v>2013</v>
      </c>
      <c r="B942" s="1406" t="s">
        <v>559</v>
      </c>
      <c r="C942" s="1406" t="s">
        <v>699</v>
      </c>
      <c r="D942" s="1407">
        <v>771.92678451178506</v>
      </c>
      <c r="E942" s="1406" t="s">
        <v>620</v>
      </c>
      <c r="F942" s="1408" t="s">
        <v>619</v>
      </c>
      <c r="O942" s="1383" t="s">
        <v>620</v>
      </c>
      <c r="Q942" s="1383" t="s">
        <v>73</v>
      </c>
    </row>
    <row r="943" spans="1:17" x14ac:dyDescent="0.3">
      <c r="A943" s="1405">
        <v>2013</v>
      </c>
      <c r="B943" s="1406" t="s">
        <v>559</v>
      </c>
      <c r="C943" s="1406" t="s">
        <v>700</v>
      </c>
      <c r="D943" s="1407">
        <v>754.89669932177799</v>
      </c>
      <c r="E943" s="1406" t="s">
        <v>620</v>
      </c>
      <c r="F943" s="1408" t="s">
        <v>619</v>
      </c>
      <c r="O943" s="1383" t="s">
        <v>620</v>
      </c>
      <c r="Q943" s="1383" t="s">
        <v>73</v>
      </c>
    </row>
    <row r="944" spans="1:17" x14ac:dyDescent="0.3">
      <c r="A944" s="1405">
        <v>2013</v>
      </c>
      <c r="B944" s="1406" t="s">
        <v>559</v>
      </c>
      <c r="C944" s="1406" t="s">
        <v>701</v>
      </c>
      <c r="D944" s="1407">
        <v>717.19482979910697</v>
      </c>
      <c r="E944" s="1406" t="s">
        <v>620</v>
      </c>
      <c r="F944" s="1408" t="s">
        <v>619</v>
      </c>
      <c r="O944" s="1383" t="s">
        <v>620</v>
      </c>
      <c r="Q944" s="1383" t="s">
        <v>73</v>
      </c>
    </row>
    <row r="945" spans="1:17" x14ac:dyDescent="0.3">
      <c r="A945" s="1405">
        <v>2013</v>
      </c>
      <c r="B945" s="1406" t="s">
        <v>559</v>
      </c>
      <c r="C945" s="1406" t="s">
        <v>702</v>
      </c>
      <c r="D945" s="1407">
        <v>764.90271170313997</v>
      </c>
      <c r="E945" s="1406" t="s">
        <v>620</v>
      </c>
      <c r="F945" s="1408" t="s">
        <v>619</v>
      </c>
      <c r="O945" s="1383" t="s">
        <v>620</v>
      </c>
      <c r="Q945" s="1383" t="s">
        <v>73</v>
      </c>
    </row>
    <row r="946" spans="1:17" x14ac:dyDescent="0.3">
      <c r="A946" s="1405">
        <v>2013</v>
      </c>
      <c r="B946" s="1406" t="s">
        <v>559</v>
      </c>
      <c r="C946" s="1406" t="s">
        <v>703</v>
      </c>
      <c r="D946" s="1407">
        <v>733.37312687312703</v>
      </c>
      <c r="E946" s="1406" t="s">
        <v>620</v>
      </c>
      <c r="F946" s="1408" t="s">
        <v>619</v>
      </c>
      <c r="O946" s="1383" t="s">
        <v>620</v>
      </c>
      <c r="Q946" s="1383" t="s">
        <v>73</v>
      </c>
    </row>
    <row r="947" spans="1:17" x14ac:dyDescent="0.3">
      <c r="A947" s="1405">
        <v>2013</v>
      </c>
      <c r="B947" s="1406" t="s">
        <v>559</v>
      </c>
      <c r="C947" s="1406" t="s">
        <v>704</v>
      </c>
      <c r="D947" s="1407">
        <v>647.36459639126304</v>
      </c>
      <c r="E947" s="1406" t="s">
        <v>611</v>
      </c>
      <c r="F947" s="1408" t="s">
        <v>610</v>
      </c>
      <c r="O947" s="1383" t="s">
        <v>611</v>
      </c>
      <c r="Q947" s="1383" t="s">
        <v>74</v>
      </c>
    </row>
    <row r="948" spans="1:17" x14ac:dyDescent="0.3">
      <c r="A948" s="1405">
        <v>2013</v>
      </c>
      <c r="B948" s="1406" t="s">
        <v>559</v>
      </c>
      <c r="C948" s="1406" t="s">
        <v>705</v>
      </c>
      <c r="D948" s="1407">
        <v>725.2322706065321</v>
      </c>
      <c r="E948" s="1406" t="s">
        <v>611</v>
      </c>
      <c r="F948" s="1408" t="s">
        <v>610</v>
      </c>
      <c r="O948" s="1383" t="s">
        <v>611</v>
      </c>
      <c r="Q948" s="1383" t="s">
        <v>74</v>
      </c>
    </row>
    <row r="949" spans="1:17" x14ac:dyDescent="0.3">
      <c r="A949" s="1405">
        <v>2013</v>
      </c>
      <c r="B949" s="1406" t="s">
        <v>559</v>
      </c>
      <c r="C949" s="1406" t="s">
        <v>706</v>
      </c>
      <c r="D949" s="1407">
        <v>677.73979966611012</v>
      </c>
      <c r="E949" s="1406" t="s">
        <v>611</v>
      </c>
      <c r="F949" s="1408" t="s">
        <v>610</v>
      </c>
      <c r="O949" s="1383" t="s">
        <v>611</v>
      </c>
      <c r="Q949" s="1383" t="s">
        <v>74</v>
      </c>
    </row>
    <row r="950" spans="1:17" x14ac:dyDescent="0.3">
      <c r="A950" s="1405">
        <v>2013</v>
      </c>
      <c r="B950" s="1406" t="s">
        <v>559</v>
      </c>
      <c r="C950" s="1406" t="s">
        <v>707</v>
      </c>
      <c r="D950" s="1407">
        <v>740.18022825070204</v>
      </c>
      <c r="E950" s="1406" t="s">
        <v>626</v>
      </c>
      <c r="F950" s="1408" t="s">
        <v>625</v>
      </c>
      <c r="O950" s="1383" t="s">
        <v>626</v>
      </c>
      <c r="Q950" s="1383" t="s">
        <v>59</v>
      </c>
    </row>
    <row r="951" spans="1:17" x14ac:dyDescent="0.3">
      <c r="A951" s="1405">
        <v>2013</v>
      </c>
      <c r="B951" s="1406" t="s">
        <v>559</v>
      </c>
      <c r="C951" s="1406" t="s">
        <v>708</v>
      </c>
      <c r="D951" s="1407">
        <v>701.20716520650808</v>
      </c>
      <c r="E951" s="1406" t="s">
        <v>626</v>
      </c>
      <c r="F951" s="1408" t="s">
        <v>625</v>
      </c>
      <c r="O951" s="1383" t="s">
        <v>626</v>
      </c>
      <c r="Q951" s="1383" t="s">
        <v>59</v>
      </c>
    </row>
    <row r="952" spans="1:17" x14ac:dyDescent="0.3">
      <c r="A952" s="1405">
        <v>2013</v>
      </c>
      <c r="B952" s="1406" t="s">
        <v>559</v>
      </c>
      <c r="C952" s="1406" t="s">
        <v>709</v>
      </c>
      <c r="D952" s="1407">
        <v>752.60815116001004</v>
      </c>
      <c r="E952" s="1406" t="s">
        <v>626</v>
      </c>
      <c r="F952" s="1408" t="s">
        <v>625</v>
      </c>
      <c r="O952" s="1383" t="s">
        <v>626</v>
      </c>
      <c r="Q952" s="1383" t="s">
        <v>59</v>
      </c>
    </row>
    <row r="953" spans="1:17" x14ac:dyDescent="0.3">
      <c r="A953" s="1405">
        <v>2013</v>
      </c>
      <c r="B953" s="1406" t="s">
        <v>559</v>
      </c>
      <c r="C953" s="1406" t="s">
        <v>710</v>
      </c>
      <c r="D953" s="1407">
        <v>704.84756495160514</v>
      </c>
      <c r="E953" s="1406" t="s">
        <v>626</v>
      </c>
      <c r="F953" s="1408" t="s">
        <v>625</v>
      </c>
      <c r="O953" s="1383" t="s">
        <v>626</v>
      </c>
      <c r="Q953" s="1383" t="s">
        <v>59</v>
      </c>
    </row>
    <row r="954" spans="1:17" x14ac:dyDescent="0.3">
      <c r="A954" s="1405">
        <v>2013</v>
      </c>
      <c r="B954" s="1406" t="s">
        <v>559</v>
      </c>
      <c r="C954" s="1406" t="s">
        <v>711</v>
      </c>
      <c r="D954" s="1407">
        <v>789.34047619047601</v>
      </c>
      <c r="E954" s="1406" t="s">
        <v>626</v>
      </c>
      <c r="F954" s="1408" t="s">
        <v>625</v>
      </c>
      <c r="O954" s="1383" t="s">
        <v>626</v>
      </c>
      <c r="Q954" s="1383" t="s">
        <v>59</v>
      </c>
    </row>
    <row r="955" spans="1:17" x14ac:dyDescent="0.3">
      <c r="A955" s="1405">
        <v>2013</v>
      </c>
      <c r="B955" s="1406" t="s">
        <v>559</v>
      </c>
      <c r="C955" s="1406" t="s">
        <v>712</v>
      </c>
      <c r="D955" s="1407">
        <v>737.21640300829904</v>
      </c>
      <c r="E955" s="1406" t="s">
        <v>626</v>
      </c>
      <c r="F955" s="1408" t="s">
        <v>625</v>
      </c>
      <c r="O955" s="1383" t="s">
        <v>626</v>
      </c>
      <c r="Q955" s="1383" t="s">
        <v>59</v>
      </c>
    </row>
    <row r="956" spans="1:17" x14ac:dyDescent="0.3">
      <c r="A956" s="1405">
        <v>2013</v>
      </c>
      <c r="B956" s="1406" t="s">
        <v>559</v>
      </c>
      <c r="C956" s="1406" t="s">
        <v>527</v>
      </c>
      <c r="D956" s="1407">
        <v>881.46512539566606</v>
      </c>
      <c r="E956" s="1406" t="s">
        <v>519</v>
      </c>
      <c r="F956" s="1408" t="s">
        <v>628</v>
      </c>
      <c r="O956" s="1383" t="s">
        <v>519</v>
      </c>
      <c r="Q956" s="1383" t="s">
        <v>58</v>
      </c>
    </row>
    <row r="957" spans="1:17" x14ac:dyDescent="0.3">
      <c r="A957" s="1405">
        <v>2013</v>
      </c>
      <c r="B957" s="1406" t="s">
        <v>559</v>
      </c>
      <c r="C957" s="1406" t="s">
        <v>528</v>
      </c>
      <c r="D957" s="1407">
        <v>846.27926121372002</v>
      </c>
      <c r="E957" s="1406" t="s">
        <v>519</v>
      </c>
      <c r="F957" s="1408" t="s">
        <v>628</v>
      </c>
      <c r="O957" s="1383" t="s">
        <v>519</v>
      </c>
      <c r="Q957" s="1383" t="s">
        <v>58</v>
      </c>
    </row>
    <row r="958" spans="1:17" x14ac:dyDescent="0.3">
      <c r="A958" s="1405">
        <v>2013</v>
      </c>
      <c r="B958" s="1406" t="s">
        <v>559</v>
      </c>
      <c r="C958" s="1406" t="s">
        <v>530</v>
      </c>
      <c r="D958" s="1407">
        <v>697.70776999416205</v>
      </c>
      <c r="E958" s="1406" t="s">
        <v>519</v>
      </c>
      <c r="F958" s="1408" t="s">
        <v>628</v>
      </c>
      <c r="O958" s="1383" t="s">
        <v>519</v>
      </c>
      <c r="Q958" s="1383" t="s">
        <v>58</v>
      </c>
    </row>
    <row r="959" spans="1:17" x14ac:dyDescent="0.3">
      <c r="A959" s="1405">
        <v>2013</v>
      </c>
      <c r="B959" s="1406" t="s">
        <v>559</v>
      </c>
      <c r="C959" s="1406" t="s">
        <v>534</v>
      </c>
      <c r="D959" s="1407">
        <v>706.48395395395414</v>
      </c>
      <c r="E959" s="1406" t="s">
        <v>519</v>
      </c>
      <c r="F959" s="1408" t="s">
        <v>628</v>
      </c>
      <c r="O959" s="1383" t="s">
        <v>519</v>
      </c>
      <c r="Q959" s="1383" t="s">
        <v>58</v>
      </c>
    </row>
    <row r="960" spans="1:17" x14ac:dyDescent="0.3">
      <c r="A960" s="1405">
        <v>2013</v>
      </c>
      <c r="B960" s="1406" t="s">
        <v>559</v>
      </c>
      <c r="C960" s="1406" t="s">
        <v>538</v>
      </c>
      <c r="D960" s="1407">
        <v>717.36062074829908</v>
      </c>
      <c r="E960" s="1406" t="s">
        <v>519</v>
      </c>
      <c r="F960" s="1408" t="s">
        <v>628</v>
      </c>
      <c r="O960" s="1383" t="s">
        <v>519</v>
      </c>
      <c r="Q960" s="1383" t="s">
        <v>58</v>
      </c>
    </row>
    <row r="961" spans="1:17" x14ac:dyDescent="0.3">
      <c r="A961" s="1405">
        <v>2013</v>
      </c>
      <c r="B961" s="1406" t="s">
        <v>559</v>
      </c>
      <c r="C961" s="1406" t="s">
        <v>539</v>
      </c>
      <c r="D961" s="1407">
        <v>778.39126717778106</v>
      </c>
      <c r="E961" s="1406" t="s">
        <v>519</v>
      </c>
      <c r="F961" s="1408" t="s">
        <v>628</v>
      </c>
      <c r="O961" s="1383" t="s">
        <v>519</v>
      </c>
      <c r="Q961" s="1383" t="s">
        <v>58</v>
      </c>
    </row>
    <row r="962" spans="1:17" x14ac:dyDescent="0.3">
      <c r="A962" s="1405">
        <v>2013</v>
      </c>
      <c r="B962" s="1406" t="s">
        <v>559</v>
      </c>
      <c r="C962" s="1406" t="s">
        <v>713</v>
      </c>
      <c r="D962" s="1407">
        <v>835.37511484269407</v>
      </c>
      <c r="E962" s="1406" t="s">
        <v>635</v>
      </c>
      <c r="F962" s="1408" t="s">
        <v>634</v>
      </c>
      <c r="O962" s="1383" t="s">
        <v>635</v>
      </c>
      <c r="Q962" s="1383" t="s">
        <v>78</v>
      </c>
    </row>
    <row r="963" spans="1:17" x14ac:dyDescent="0.3">
      <c r="A963" s="1405">
        <v>2013</v>
      </c>
      <c r="B963" s="1406" t="s">
        <v>559</v>
      </c>
      <c r="C963" s="1406" t="s">
        <v>714</v>
      </c>
      <c r="D963" s="1407">
        <v>799.34592378449406</v>
      </c>
      <c r="E963" s="1406" t="s">
        <v>635</v>
      </c>
      <c r="F963" s="1408" t="s">
        <v>634</v>
      </c>
      <c r="O963" s="1383" t="s">
        <v>635</v>
      </c>
      <c r="Q963" s="1383" t="s">
        <v>78</v>
      </c>
    </row>
    <row r="964" spans="1:17" x14ac:dyDescent="0.3">
      <c r="A964" s="1405">
        <v>2013</v>
      </c>
      <c r="B964" s="1406" t="s">
        <v>559</v>
      </c>
      <c r="C964" s="1406" t="s">
        <v>715</v>
      </c>
      <c r="D964" s="1407">
        <v>943.62796670630212</v>
      </c>
      <c r="E964" s="1406" t="s">
        <v>635</v>
      </c>
      <c r="F964" s="1408" t="s">
        <v>634</v>
      </c>
      <c r="O964" s="1383" t="s">
        <v>635</v>
      </c>
      <c r="Q964" s="1383" t="s">
        <v>78</v>
      </c>
    </row>
    <row r="965" spans="1:17" x14ac:dyDescent="0.3">
      <c r="A965" s="1405">
        <v>2013</v>
      </c>
      <c r="B965" s="1406" t="s">
        <v>559</v>
      </c>
      <c r="C965" s="1406" t="s">
        <v>716</v>
      </c>
      <c r="D965" s="1407">
        <v>854.42387927861603</v>
      </c>
      <c r="E965" s="1406" t="s">
        <v>635</v>
      </c>
      <c r="F965" s="1408" t="s">
        <v>634</v>
      </c>
      <c r="O965" s="1383" t="s">
        <v>635</v>
      </c>
      <c r="Q965" s="1383" t="s">
        <v>78</v>
      </c>
    </row>
    <row r="966" spans="1:17" x14ac:dyDescent="0.3">
      <c r="A966" s="1405">
        <v>2013</v>
      </c>
      <c r="B966" s="1406" t="s">
        <v>559</v>
      </c>
      <c r="C966" s="1406" t="s">
        <v>717</v>
      </c>
      <c r="D966" s="1407">
        <v>663.89983796296303</v>
      </c>
      <c r="E966" s="1406" t="s">
        <v>635</v>
      </c>
      <c r="F966" s="1408" t="s">
        <v>634</v>
      </c>
      <c r="O966" s="1383" t="s">
        <v>635</v>
      </c>
      <c r="Q966" s="1383" t="s">
        <v>78</v>
      </c>
    </row>
    <row r="967" spans="1:17" x14ac:dyDescent="0.3">
      <c r="A967" s="1405">
        <v>2013</v>
      </c>
      <c r="B967" s="1406" t="s">
        <v>559</v>
      </c>
      <c r="C967" s="1406" t="s">
        <v>718</v>
      </c>
      <c r="D967" s="1407">
        <v>655.87524390243902</v>
      </c>
      <c r="E967" s="1406" t="s">
        <v>635</v>
      </c>
      <c r="F967" s="1408" t="s">
        <v>634</v>
      </c>
      <c r="O967" s="1383" t="s">
        <v>635</v>
      </c>
      <c r="Q967" s="1383" t="s">
        <v>78</v>
      </c>
    </row>
    <row r="968" spans="1:17" x14ac:dyDescent="0.3">
      <c r="A968" s="1405">
        <v>2013</v>
      </c>
      <c r="B968" s="1406" t="s">
        <v>559</v>
      </c>
      <c r="C968" s="1406" t="s">
        <v>719</v>
      </c>
      <c r="D968" s="1407">
        <v>771.61373817381696</v>
      </c>
      <c r="E968" s="1406" t="s">
        <v>635</v>
      </c>
      <c r="F968" s="1408" t="s">
        <v>634</v>
      </c>
      <c r="O968" s="1383" t="s">
        <v>635</v>
      </c>
      <c r="Q968" s="1383" t="s">
        <v>78</v>
      </c>
    </row>
    <row r="969" spans="1:17" x14ac:dyDescent="0.3">
      <c r="A969" s="1405">
        <v>2013</v>
      </c>
      <c r="B969" s="1406" t="s">
        <v>559</v>
      </c>
      <c r="C969" s="1406" t="s">
        <v>720</v>
      </c>
      <c r="D969" s="1407">
        <v>799.90113277053001</v>
      </c>
      <c r="E969" s="1406" t="s">
        <v>635</v>
      </c>
      <c r="F969" s="1408" t="s">
        <v>634</v>
      </c>
      <c r="O969" s="1383" t="s">
        <v>635</v>
      </c>
      <c r="Q969" s="1383" t="s">
        <v>78</v>
      </c>
    </row>
    <row r="970" spans="1:17" x14ac:dyDescent="0.3">
      <c r="A970" s="1405">
        <v>2013</v>
      </c>
      <c r="B970" s="1406" t="s">
        <v>559</v>
      </c>
      <c r="C970" s="1406" t="s">
        <v>721</v>
      </c>
      <c r="D970" s="1407">
        <v>677.25373096446697</v>
      </c>
      <c r="E970" s="1406" t="s">
        <v>635</v>
      </c>
      <c r="F970" s="1408" t="s">
        <v>634</v>
      </c>
      <c r="O970" s="1383" t="s">
        <v>635</v>
      </c>
      <c r="Q970" s="1383" t="s">
        <v>78</v>
      </c>
    </row>
    <row r="971" spans="1:17" x14ac:dyDescent="0.3">
      <c r="A971" s="1405">
        <v>2013</v>
      </c>
      <c r="B971" s="1406" t="s">
        <v>559</v>
      </c>
      <c r="C971" s="1406" t="s">
        <v>722</v>
      </c>
      <c r="D971" s="1407">
        <v>749.58921933085503</v>
      </c>
      <c r="E971" s="1406" t="s">
        <v>635</v>
      </c>
      <c r="F971" s="1408" t="s">
        <v>634</v>
      </c>
      <c r="O971" s="1383" t="s">
        <v>635</v>
      </c>
      <c r="Q971" s="1383" t="s">
        <v>78</v>
      </c>
    </row>
    <row r="972" spans="1:17" x14ac:dyDescent="0.3">
      <c r="A972" s="1405">
        <v>2013</v>
      </c>
      <c r="B972" s="1406" t="s">
        <v>559</v>
      </c>
      <c r="C972" s="1406" t="s">
        <v>723</v>
      </c>
      <c r="D972" s="1407">
        <v>798.14519301060909</v>
      </c>
      <c r="E972" s="1406" t="s">
        <v>598</v>
      </c>
      <c r="F972" s="1408" t="s">
        <v>599</v>
      </c>
      <c r="O972" s="1383" t="s">
        <v>598</v>
      </c>
      <c r="Q972" s="1383" t="s">
        <v>61</v>
      </c>
    </row>
    <row r="973" spans="1:17" x14ac:dyDescent="0.3">
      <c r="A973" s="1405">
        <v>2013</v>
      </c>
      <c r="B973" s="1406" t="s">
        <v>559</v>
      </c>
      <c r="C973" s="1406" t="s">
        <v>724</v>
      </c>
      <c r="D973" s="1407">
        <v>804.138594348222</v>
      </c>
      <c r="E973" s="1406" t="s">
        <v>598</v>
      </c>
      <c r="F973" s="1408" t="s">
        <v>599</v>
      </c>
      <c r="O973" s="1383" t="s">
        <v>598</v>
      </c>
      <c r="Q973" s="1383" t="s">
        <v>61</v>
      </c>
    </row>
    <row r="974" spans="1:17" x14ac:dyDescent="0.3">
      <c r="A974" s="1405">
        <v>2013</v>
      </c>
      <c r="B974" s="1406" t="s">
        <v>559</v>
      </c>
      <c r="C974" s="1406" t="s">
        <v>725</v>
      </c>
      <c r="D974" s="1407">
        <v>780.70719428683208</v>
      </c>
      <c r="E974" s="1406" t="s">
        <v>598</v>
      </c>
      <c r="F974" s="1408" t="s">
        <v>599</v>
      </c>
      <c r="O974" s="1383" t="s">
        <v>598</v>
      </c>
      <c r="Q974" s="1383" t="s">
        <v>61</v>
      </c>
    </row>
    <row r="975" spans="1:17" x14ac:dyDescent="0.3">
      <c r="A975" s="1405">
        <v>2013</v>
      </c>
      <c r="B975" s="1406" t="s">
        <v>559</v>
      </c>
      <c r="C975" s="1406" t="s">
        <v>726</v>
      </c>
      <c r="D975" s="1407">
        <v>926.65018924120204</v>
      </c>
      <c r="E975" s="1406" t="s">
        <v>598</v>
      </c>
      <c r="F975" s="1408" t="s">
        <v>599</v>
      </c>
      <c r="O975" s="1383" t="s">
        <v>598</v>
      </c>
      <c r="Q975" s="1383" t="s">
        <v>61</v>
      </c>
    </row>
    <row r="976" spans="1:17" x14ac:dyDescent="0.3">
      <c r="A976" s="1405">
        <v>2013</v>
      </c>
      <c r="B976" s="1406" t="s">
        <v>559</v>
      </c>
      <c r="C976" s="1406" t="s">
        <v>727</v>
      </c>
      <c r="D976" s="1407">
        <v>862.40803075608699</v>
      </c>
      <c r="E976" s="1406" t="s">
        <v>598</v>
      </c>
      <c r="F976" s="1408" t="s">
        <v>599</v>
      </c>
      <c r="O976" s="1383" t="s">
        <v>598</v>
      </c>
      <c r="Q976" s="1383" t="s">
        <v>61</v>
      </c>
    </row>
    <row r="977" spans="1:17" x14ac:dyDescent="0.3">
      <c r="A977" s="1405">
        <v>2013</v>
      </c>
      <c r="B977" s="1406" t="s">
        <v>559</v>
      </c>
      <c r="C977" s="1406" t="s">
        <v>728</v>
      </c>
      <c r="D977" s="1407">
        <v>839.51632173601104</v>
      </c>
      <c r="E977" s="1406" t="s">
        <v>598</v>
      </c>
      <c r="F977" s="1408" t="s">
        <v>599</v>
      </c>
      <c r="O977" s="1383" t="s">
        <v>598</v>
      </c>
      <c r="Q977" s="1383" t="s">
        <v>61</v>
      </c>
    </row>
    <row r="978" spans="1:17" x14ac:dyDescent="0.3">
      <c r="A978" s="1405">
        <v>2013</v>
      </c>
      <c r="B978" s="1406" t="s">
        <v>559</v>
      </c>
      <c r="C978" s="1406" t="s">
        <v>729</v>
      </c>
      <c r="D978" s="1407">
        <v>739.13290857290906</v>
      </c>
      <c r="E978" s="1406" t="s">
        <v>598</v>
      </c>
      <c r="F978" s="1408" t="s">
        <v>599</v>
      </c>
      <c r="O978" s="1383" t="s">
        <v>598</v>
      </c>
      <c r="Q978" s="1383" t="s">
        <v>61</v>
      </c>
    </row>
    <row r="979" spans="1:17" x14ac:dyDescent="0.3">
      <c r="A979" s="1405">
        <v>2013</v>
      </c>
      <c r="B979" s="1406" t="s">
        <v>559</v>
      </c>
      <c r="C979" s="1406" t="s">
        <v>730</v>
      </c>
      <c r="D979" s="1407">
        <v>673.01776337115098</v>
      </c>
      <c r="E979" s="1406" t="s">
        <v>598</v>
      </c>
      <c r="F979" s="1408" t="s">
        <v>599</v>
      </c>
      <c r="O979" s="1383" t="s">
        <v>598</v>
      </c>
      <c r="Q979" s="1383" t="s">
        <v>61</v>
      </c>
    </row>
    <row r="980" spans="1:17" x14ac:dyDescent="0.3">
      <c r="A980" s="1405">
        <v>2013</v>
      </c>
      <c r="B980" s="1406" t="s">
        <v>559</v>
      </c>
      <c r="C980" s="1406" t="s">
        <v>731</v>
      </c>
      <c r="D980" s="1407">
        <v>783.66426564495509</v>
      </c>
      <c r="E980" s="1406" t="s">
        <v>598</v>
      </c>
      <c r="F980" s="1408" t="s">
        <v>599</v>
      </c>
      <c r="O980" s="1383" t="s">
        <v>598</v>
      </c>
      <c r="Q980" s="1383" t="s">
        <v>61</v>
      </c>
    </row>
    <row r="981" spans="1:17" x14ac:dyDescent="0.3">
      <c r="A981" s="1405">
        <v>2013</v>
      </c>
      <c r="B981" s="1406" t="s">
        <v>559</v>
      </c>
      <c r="C981" s="1406" t="s">
        <v>732</v>
      </c>
      <c r="D981" s="1407">
        <v>783.26872451601912</v>
      </c>
      <c r="E981" s="1406" t="s">
        <v>598</v>
      </c>
      <c r="F981" s="1408" t="s">
        <v>599</v>
      </c>
      <c r="O981" s="1383" t="s">
        <v>598</v>
      </c>
      <c r="Q981" s="1383" t="s">
        <v>61</v>
      </c>
    </row>
    <row r="982" spans="1:17" x14ac:dyDescent="0.3">
      <c r="A982" s="1405">
        <v>2013</v>
      </c>
      <c r="B982" s="1406" t="s">
        <v>559</v>
      </c>
      <c r="C982" s="1406" t="s">
        <v>733</v>
      </c>
      <c r="D982" s="1407">
        <v>780.07395925110109</v>
      </c>
      <c r="E982" s="1406" t="s">
        <v>598</v>
      </c>
      <c r="F982" s="1408" t="s">
        <v>599</v>
      </c>
      <c r="O982" s="1383" t="s">
        <v>598</v>
      </c>
      <c r="Q982" s="1383" t="s">
        <v>61</v>
      </c>
    </row>
    <row r="983" spans="1:17" x14ac:dyDescent="0.3">
      <c r="A983" s="1405">
        <v>2013</v>
      </c>
      <c r="B983" s="1406" t="s">
        <v>559</v>
      </c>
      <c r="C983" s="1406" t="s">
        <v>734</v>
      </c>
      <c r="D983" s="1407">
        <v>748.73381890976316</v>
      </c>
      <c r="E983" s="1406" t="s">
        <v>598</v>
      </c>
      <c r="F983" s="1408" t="s">
        <v>599</v>
      </c>
      <c r="O983" s="1383" t="s">
        <v>598</v>
      </c>
      <c r="Q983" s="1383" t="s">
        <v>61</v>
      </c>
    </row>
    <row r="984" spans="1:17" x14ac:dyDescent="0.3">
      <c r="A984" s="1405">
        <v>2013</v>
      </c>
      <c r="B984" s="1406" t="s">
        <v>559</v>
      </c>
      <c r="C984" s="1406" t="s">
        <v>735</v>
      </c>
      <c r="D984" s="1407">
        <v>805.06929993872507</v>
      </c>
      <c r="E984" s="1406" t="s">
        <v>614</v>
      </c>
      <c r="F984" s="1408" t="s">
        <v>613</v>
      </c>
      <c r="O984" s="1383" t="s">
        <v>614</v>
      </c>
      <c r="Q984" s="1383" t="s">
        <v>60</v>
      </c>
    </row>
    <row r="985" spans="1:17" x14ac:dyDescent="0.3">
      <c r="A985" s="1405">
        <v>2013</v>
      </c>
      <c r="B985" s="1406" t="s">
        <v>559</v>
      </c>
      <c r="C985" s="1406" t="s">
        <v>736</v>
      </c>
      <c r="D985" s="1407">
        <v>900.63073054599806</v>
      </c>
      <c r="E985" s="1406" t="s">
        <v>614</v>
      </c>
      <c r="F985" s="1408" t="s">
        <v>613</v>
      </c>
      <c r="O985" s="1383" t="s">
        <v>614</v>
      </c>
      <c r="Q985" s="1383" t="s">
        <v>60</v>
      </c>
    </row>
    <row r="986" spans="1:17" x14ac:dyDescent="0.3">
      <c r="A986" s="1405">
        <v>2013</v>
      </c>
      <c r="B986" s="1406" t="s">
        <v>559</v>
      </c>
      <c r="C986" s="1406" t="s">
        <v>737</v>
      </c>
      <c r="D986" s="1407">
        <v>735.24639976958497</v>
      </c>
      <c r="E986" s="1406" t="s">
        <v>614</v>
      </c>
      <c r="F986" s="1408" t="s">
        <v>613</v>
      </c>
      <c r="O986" s="1383" t="s">
        <v>614</v>
      </c>
      <c r="Q986" s="1383" t="s">
        <v>60</v>
      </c>
    </row>
    <row r="987" spans="1:17" x14ac:dyDescent="0.3">
      <c r="A987" s="1405">
        <v>2013</v>
      </c>
      <c r="B987" s="1406" t="s">
        <v>559</v>
      </c>
      <c r="C987" s="1406" t="s">
        <v>738</v>
      </c>
      <c r="D987" s="1407">
        <v>874.22154821894003</v>
      </c>
      <c r="E987" s="1406" t="s">
        <v>614</v>
      </c>
      <c r="F987" s="1408" t="s">
        <v>613</v>
      </c>
      <c r="O987" s="1383" t="s">
        <v>614</v>
      </c>
      <c r="Q987" s="1383" t="s">
        <v>60</v>
      </c>
    </row>
    <row r="988" spans="1:17" x14ac:dyDescent="0.3">
      <c r="A988" s="1405">
        <v>2013</v>
      </c>
      <c r="B988" s="1406" t="s">
        <v>559</v>
      </c>
      <c r="C988" s="1406" t="s">
        <v>739</v>
      </c>
      <c r="D988" s="1407">
        <v>711.93302222222201</v>
      </c>
      <c r="E988" s="1406" t="s">
        <v>614</v>
      </c>
      <c r="F988" s="1408" t="s">
        <v>613</v>
      </c>
      <c r="O988" s="1383" t="s">
        <v>614</v>
      </c>
      <c r="Q988" s="1383" t="s">
        <v>60</v>
      </c>
    </row>
    <row r="989" spans="1:17" x14ac:dyDescent="0.3">
      <c r="A989" s="1405">
        <v>2013</v>
      </c>
      <c r="B989" s="1406" t="s">
        <v>559</v>
      </c>
      <c r="C989" s="1406" t="s">
        <v>740</v>
      </c>
      <c r="D989" s="1407">
        <v>681.36181818181797</v>
      </c>
      <c r="E989" s="1406" t="s">
        <v>614</v>
      </c>
      <c r="F989" s="1408" t="s">
        <v>613</v>
      </c>
      <c r="O989" s="1383" t="s">
        <v>614</v>
      </c>
      <c r="Q989" s="1383" t="s">
        <v>60</v>
      </c>
    </row>
    <row r="990" spans="1:17" x14ac:dyDescent="0.3">
      <c r="A990" s="1405">
        <v>2013</v>
      </c>
      <c r="B990" s="1406" t="s">
        <v>559</v>
      </c>
      <c r="C990" s="1406" t="s">
        <v>741</v>
      </c>
      <c r="D990" s="1407">
        <v>687.70204528301906</v>
      </c>
      <c r="E990" s="1406" t="s">
        <v>614</v>
      </c>
      <c r="F990" s="1408" t="s">
        <v>613</v>
      </c>
      <c r="O990" s="1383" t="s">
        <v>614</v>
      </c>
      <c r="Q990" s="1383" t="s">
        <v>60</v>
      </c>
    </row>
    <row r="991" spans="1:17" x14ac:dyDescent="0.3">
      <c r="A991" s="1405">
        <v>2013</v>
      </c>
      <c r="B991" s="1406" t="s">
        <v>559</v>
      </c>
      <c r="C991" s="1406" t="s">
        <v>742</v>
      </c>
      <c r="D991" s="1407">
        <v>698.36935049736712</v>
      </c>
      <c r="E991" s="1406" t="s">
        <v>614</v>
      </c>
      <c r="F991" s="1408" t="s">
        <v>613</v>
      </c>
      <c r="O991" s="1383" t="s">
        <v>614</v>
      </c>
      <c r="Q991" s="1383" t="s">
        <v>60</v>
      </c>
    </row>
    <row r="992" spans="1:17" x14ac:dyDescent="0.3">
      <c r="A992" s="1405">
        <v>2013</v>
      </c>
      <c r="B992" s="1406" t="s">
        <v>559</v>
      </c>
      <c r="C992" s="1406" t="s">
        <v>743</v>
      </c>
      <c r="D992" s="1407">
        <v>753.87400837988798</v>
      </c>
      <c r="E992" s="1406" t="s">
        <v>626</v>
      </c>
      <c r="F992" s="1408" t="s">
        <v>625</v>
      </c>
      <c r="O992" s="1383" t="s">
        <v>626</v>
      </c>
      <c r="Q992" s="1383" t="s">
        <v>59</v>
      </c>
    </row>
    <row r="993" spans="1:17" x14ac:dyDescent="0.3">
      <c r="A993" s="1405">
        <v>2013</v>
      </c>
      <c r="B993" s="1406" t="s">
        <v>559</v>
      </c>
      <c r="C993" s="1406" t="s">
        <v>744</v>
      </c>
      <c r="D993" s="1407">
        <v>821.15679629383601</v>
      </c>
      <c r="E993" s="1406" t="s">
        <v>626</v>
      </c>
      <c r="F993" s="1408" t="s">
        <v>625</v>
      </c>
      <c r="O993" s="1383" t="s">
        <v>626</v>
      </c>
      <c r="Q993" s="1383" t="s">
        <v>59</v>
      </c>
    </row>
    <row r="994" spans="1:17" x14ac:dyDescent="0.3">
      <c r="A994" s="1405">
        <v>2013</v>
      </c>
      <c r="B994" s="1406" t="s">
        <v>559</v>
      </c>
      <c r="C994" s="1406" t="s">
        <v>745</v>
      </c>
      <c r="D994" s="1407">
        <v>950.57412334618209</v>
      </c>
      <c r="E994" s="1406" t="s">
        <v>626</v>
      </c>
      <c r="F994" s="1408" t="s">
        <v>625</v>
      </c>
      <c r="O994" s="1383" t="s">
        <v>626</v>
      </c>
      <c r="Q994" s="1383" t="s">
        <v>59</v>
      </c>
    </row>
    <row r="995" spans="1:17" x14ac:dyDescent="0.3">
      <c r="A995" s="1405">
        <v>2013</v>
      </c>
      <c r="B995" s="1406" t="s">
        <v>559</v>
      </c>
      <c r="C995" s="1406" t="s">
        <v>746</v>
      </c>
      <c r="D995" s="1407">
        <v>745.28638484233795</v>
      </c>
      <c r="E995" s="1406" t="s">
        <v>626</v>
      </c>
      <c r="F995" s="1408" t="s">
        <v>625</v>
      </c>
      <c r="O995" s="1383" t="s">
        <v>626</v>
      </c>
      <c r="Q995" s="1383" t="s">
        <v>59</v>
      </c>
    </row>
    <row r="996" spans="1:17" x14ac:dyDescent="0.3">
      <c r="A996" s="1405">
        <v>2013</v>
      </c>
      <c r="B996" s="1406" t="s">
        <v>559</v>
      </c>
      <c r="C996" s="1406" t="s">
        <v>747</v>
      </c>
      <c r="D996" s="1407">
        <v>766.02493685160096</v>
      </c>
      <c r="E996" s="1406" t="s">
        <v>626</v>
      </c>
      <c r="F996" s="1408" t="s">
        <v>625</v>
      </c>
      <c r="O996" s="1383" t="s">
        <v>626</v>
      </c>
      <c r="Q996" s="1383" t="s">
        <v>59</v>
      </c>
    </row>
    <row r="997" spans="1:17" x14ac:dyDescent="0.3">
      <c r="A997" s="1405">
        <v>2013</v>
      </c>
      <c r="B997" s="1406" t="s">
        <v>559</v>
      </c>
      <c r="C997" s="1406" t="s">
        <v>748</v>
      </c>
      <c r="D997" s="1407">
        <v>670.56895216400903</v>
      </c>
      <c r="E997" s="1406" t="s">
        <v>614</v>
      </c>
      <c r="F997" s="1408" t="s">
        <v>613</v>
      </c>
      <c r="O997" s="1383" t="s">
        <v>614</v>
      </c>
      <c r="Q997" s="1383" t="s">
        <v>60</v>
      </c>
    </row>
    <row r="998" spans="1:17" x14ac:dyDescent="0.3">
      <c r="A998" s="1405">
        <v>2013</v>
      </c>
      <c r="B998" s="1406" t="s">
        <v>559</v>
      </c>
      <c r="C998" s="1406" t="s">
        <v>749</v>
      </c>
      <c r="D998" s="1407">
        <v>620.78130929791303</v>
      </c>
      <c r="E998" s="1406" t="s">
        <v>614</v>
      </c>
      <c r="F998" s="1408" t="s">
        <v>613</v>
      </c>
      <c r="O998" s="1383" t="s">
        <v>614</v>
      </c>
      <c r="Q998" s="1383" t="s">
        <v>60</v>
      </c>
    </row>
    <row r="999" spans="1:17" x14ac:dyDescent="0.3">
      <c r="A999" s="1405">
        <v>2013</v>
      </c>
      <c r="B999" s="1406" t="s">
        <v>559</v>
      </c>
      <c r="C999" s="1406" t="s">
        <v>750</v>
      </c>
      <c r="D999" s="1407">
        <v>744.74879229323301</v>
      </c>
      <c r="E999" s="1406" t="s">
        <v>614</v>
      </c>
      <c r="F999" s="1408" t="s">
        <v>613</v>
      </c>
      <c r="O999" s="1383" t="s">
        <v>614</v>
      </c>
      <c r="Q999" s="1383" t="s">
        <v>60</v>
      </c>
    </row>
    <row r="1000" spans="1:17" x14ac:dyDescent="0.3">
      <c r="A1000" s="1405">
        <v>2013</v>
      </c>
      <c r="B1000" s="1406" t="s">
        <v>559</v>
      </c>
      <c r="C1000" s="1406" t="s">
        <v>751</v>
      </c>
      <c r="D1000" s="1407">
        <v>661.05121421520198</v>
      </c>
      <c r="E1000" s="1406" t="s">
        <v>614</v>
      </c>
      <c r="F1000" s="1408" t="s">
        <v>613</v>
      </c>
      <c r="O1000" s="1383" t="s">
        <v>614</v>
      </c>
      <c r="Q1000" s="1383" t="s">
        <v>60</v>
      </c>
    </row>
    <row r="1001" spans="1:17" x14ac:dyDescent="0.3">
      <c r="A1001" s="1405">
        <v>2013</v>
      </c>
      <c r="B1001" s="1406" t="s">
        <v>559</v>
      </c>
      <c r="C1001" s="1406" t="s">
        <v>752</v>
      </c>
      <c r="D1001" s="1407">
        <v>659.48994635799011</v>
      </c>
      <c r="E1001" s="1406" t="s">
        <v>614</v>
      </c>
      <c r="F1001" s="1408" t="s">
        <v>613</v>
      </c>
      <c r="O1001" s="1383" t="s">
        <v>614</v>
      </c>
      <c r="Q1001" s="1383" t="s">
        <v>60</v>
      </c>
    </row>
    <row r="1002" spans="1:17" x14ac:dyDescent="0.3">
      <c r="A1002" s="1405">
        <v>2013</v>
      </c>
      <c r="B1002" s="1406" t="s">
        <v>559</v>
      </c>
      <c r="C1002" s="1406" t="s">
        <v>753</v>
      </c>
      <c r="D1002" s="1407">
        <v>679.81533718689798</v>
      </c>
      <c r="E1002" s="1406" t="s">
        <v>614</v>
      </c>
      <c r="F1002" s="1408" t="s">
        <v>613</v>
      </c>
      <c r="O1002" s="1383" t="s">
        <v>614</v>
      </c>
      <c r="Q1002" s="1383" t="s">
        <v>60</v>
      </c>
    </row>
    <row r="1003" spans="1:17" x14ac:dyDescent="0.3">
      <c r="A1003" s="1405">
        <v>2013</v>
      </c>
      <c r="B1003" s="1406" t="s">
        <v>559</v>
      </c>
      <c r="C1003" s="1406" t="s">
        <v>754</v>
      </c>
      <c r="D1003" s="1407">
        <v>677.50530120481903</v>
      </c>
      <c r="E1003" s="1406" t="s">
        <v>614</v>
      </c>
      <c r="F1003" s="1408" t="s">
        <v>613</v>
      </c>
      <c r="O1003" s="1383" t="s">
        <v>614</v>
      </c>
      <c r="Q1003" s="1383" t="s">
        <v>60</v>
      </c>
    </row>
    <row r="1004" spans="1:17" x14ac:dyDescent="0.3">
      <c r="A1004" s="1405">
        <v>2013</v>
      </c>
      <c r="B1004" s="1406" t="s">
        <v>559</v>
      </c>
      <c r="C1004" s="1406" t="s">
        <v>755</v>
      </c>
      <c r="D1004" s="1407">
        <v>616.32900791802501</v>
      </c>
      <c r="E1004" s="1406" t="s">
        <v>614</v>
      </c>
      <c r="F1004" s="1408" t="s">
        <v>613</v>
      </c>
      <c r="O1004" s="1383" t="s">
        <v>614</v>
      </c>
      <c r="Q1004" s="1383" t="s">
        <v>60</v>
      </c>
    </row>
    <row r="1005" spans="1:17" x14ac:dyDescent="0.3">
      <c r="A1005" s="1405">
        <v>2013</v>
      </c>
      <c r="B1005" s="1406" t="s">
        <v>559</v>
      </c>
      <c r="C1005" s="1406" t="s">
        <v>756</v>
      </c>
      <c r="D1005" s="1407">
        <v>688.6097651006711</v>
      </c>
      <c r="E1005" s="1406" t="s">
        <v>614</v>
      </c>
      <c r="F1005" s="1408" t="s">
        <v>613</v>
      </c>
      <c r="O1005" s="1383" t="s">
        <v>614</v>
      </c>
      <c r="Q1005" s="1383" t="s">
        <v>60</v>
      </c>
    </row>
    <row r="1006" spans="1:17" x14ac:dyDescent="0.3">
      <c r="A1006" s="1405">
        <v>2013</v>
      </c>
      <c r="B1006" s="1406" t="s">
        <v>559</v>
      </c>
      <c r="C1006" s="1406" t="s">
        <v>757</v>
      </c>
      <c r="D1006" s="1407">
        <v>623.01782696177111</v>
      </c>
      <c r="E1006" s="1406" t="s">
        <v>626</v>
      </c>
      <c r="F1006" s="1408" t="s">
        <v>625</v>
      </c>
      <c r="O1006" s="1383" t="s">
        <v>626</v>
      </c>
      <c r="Q1006" s="1383" t="s">
        <v>59</v>
      </c>
    </row>
    <row r="1007" spans="1:17" x14ac:dyDescent="0.3">
      <c r="A1007" s="1405">
        <v>2013</v>
      </c>
      <c r="B1007" s="1406" t="s">
        <v>559</v>
      </c>
      <c r="C1007" s="1406" t="s">
        <v>758</v>
      </c>
      <c r="D1007" s="1407">
        <v>691.96472727272703</v>
      </c>
      <c r="E1007" s="1406" t="s">
        <v>626</v>
      </c>
      <c r="F1007" s="1408" t="s">
        <v>625</v>
      </c>
      <c r="O1007" s="1383" t="s">
        <v>626</v>
      </c>
      <c r="Q1007" s="1383" t="s">
        <v>59</v>
      </c>
    </row>
    <row r="1008" spans="1:17" x14ac:dyDescent="0.3">
      <c r="A1008" s="1405">
        <v>2013</v>
      </c>
      <c r="B1008" s="1406" t="s">
        <v>559</v>
      </c>
      <c r="C1008" s="1406" t="s">
        <v>759</v>
      </c>
      <c r="D1008" s="1407">
        <v>787.910868486352</v>
      </c>
      <c r="E1008" s="1406" t="s">
        <v>626</v>
      </c>
      <c r="F1008" s="1408" t="s">
        <v>625</v>
      </c>
      <c r="O1008" s="1383" t="s">
        <v>626</v>
      </c>
      <c r="Q1008" s="1383" t="s">
        <v>59</v>
      </c>
    </row>
    <row r="1009" spans="1:17" x14ac:dyDescent="0.3">
      <c r="A1009" s="1405">
        <v>2013</v>
      </c>
      <c r="B1009" s="1406" t="s">
        <v>559</v>
      </c>
      <c r="C1009" s="1406" t="s">
        <v>760</v>
      </c>
      <c r="D1009" s="1407">
        <v>687.386768982229</v>
      </c>
      <c r="E1009" s="1406" t="s">
        <v>626</v>
      </c>
      <c r="F1009" s="1408" t="s">
        <v>625</v>
      </c>
      <c r="O1009" s="1383" t="s">
        <v>626</v>
      </c>
      <c r="Q1009" s="1383" t="s">
        <v>59</v>
      </c>
    </row>
    <row r="1010" spans="1:17" x14ac:dyDescent="0.3">
      <c r="A1010" s="1405">
        <v>2013</v>
      </c>
      <c r="B1010" s="1406" t="s">
        <v>559</v>
      </c>
      <c r="C1010" s="1406" t="s">
        <v>761</v>
      </c>
      <c r="D1010" s="1407">
        <v>659.70235772357705</v>
      </c>
      <c r="E1010" s="1406" t="s">
        <v>626</v>
      </c>
      <c r="F1010" s="1408" t="s">
        <v>625</v>
      </c>
      <c r="O1010" s="1383" t="s">
        <v>626</v>
      </c>
      <c r="Q1010" s="1383" t="s">
        <v>59</v>
      </c>
    </row>
    <row r="1011" spans="1:17" x14ac:dyDescent="0.3">
      <c r="A1011" s="1405">
        <v>2013</v>
      </c>
      <c r="B1011" s="1406" t="s">
        <v>559</v>
      </c>
      <c r="C1011" s="1406" t="s">
        <v>762</v>
      </c>
      <c r="D1011" s="1407">
        <v>604.04931129476608</v>
      </c>
      <c r="E1011" s="1406" t="s">
        <v>623</v>
      </c>
      <c r="F1011" s="1408" t="s">
        <v>622</v>
      </c>
      <c r="O1011" s="1383" t="s">
        <v>623</v>
      </c>
      <c r="Q1011" s="1383" t="s">
        <v>75</v>
      </c>
    </row>
    <row r="1012" spans="1:17" x14ac:dyDescent="0.3">
      <c r="A1012" s="1405">
        <v>2013</v>
      </c>
      <c r="B1012" s="1406" t="s">
        <v>559</v>
      </c>
      <c r="C1012" s="1406" t="s">
        <v>763</v>
      </c>
      <c r="D1012" s="1407">
        <v>703.190141176471</v>
      </c>
      <c r="E1012" s="1406" t="s">
        <v>645</v>
      </c>
      <c r="F1012" s="1408" t="s">
        <v>644</v>
      </c>
      <c r="O1012" s="1383" t="s">
        <v>645</v>
      </c>
      <c r="Q1012" s="1383" t="s">
        <v>76</v>
      </c>
    </row>
    <row r="1013" spans="1:17" x14ac:dyDescent="0.3">
      <c r="A1013" s="1405">
        <v>2013</v>
      </c>
      <c r="B1013" s="1406" t="s">
        <v>559</v>
      </c>
      <c r="C1013" s="1406" t="s">
        <v>764</v>
      </c>
      <c r="D1013" s="1407">
        <v>638.57383817427399</v>
      </c>
      <c r="E1013" s="1406" t="s">
        <v>645</v>
      </c>
      <c r="F1013" s="1408" t="s">
        <v>644</v>
      </c>
      <c r="O1013" s="1383" t="s">
        <v>645</v>
      </c>
      <c r="Q1013" s="1383" t="s">
        <v>76</v>
      </c>
    </row>
    <row r="1014" spans="1:17" x14ac:dyDescent="0.3">
      <c r="A1014" s="1405">
        <v>2013</v>
      </c>
      <c r="B1014" s="1406" t="s">
        <v>559</v>
      </c>
      <c r="C1014" s="1406" t="s">
        <v>765</v>
      </c>
      <c r="D1014" s="1407">
        <v>738.55476322525601</v>
      </c>
      <c r="E1014" s="1406" t="s">
        <v>645</v>
      </c>
      <c r="F1014" s="1408" t="s">
        <v>644</v>
      </c>
      <c r="O1014" s="1383" t="s">
        <v>645</v>
      </c>
      <c r="Q1014" s="1383" t="s">
        <v>76</v>
      </c>
    </row>
    <row r="1015" spans="1:17" x14ac:dyDescent="0.3">
      <c r="A1015" s="1405">
        <v>2013</v>
      </c>
      <c r="B1015" s="1406" t="s">
        <v>559</v>
      </c>
      <c r="C1015" s="1406" t="s">
        <v>766</v>
      </c>
      <c r="D1015" s="1407">
        <v>757.98775370581507</v>
      </c>
      <c r="E1015" s="1406" t="s">
        <v>645</v>
      </c>
      <c r="F1015" s="1408" t="s">
        <v>644</v>
      </c>
      <c r="O1015" s="1383" t="s">
        <v>645</v>
      </c>
      <c r="Q1015" s="1383" t="s">
        <v>76</v>
      </c>
    </row>
    <row r="1016" spans="1:17" x14ac:dyDescent="0.3">
      <c r="A1016" s="1405">
        <v>2013</v>
      </c>
      <c r="B1016" s="1406" t="s">
        <v>559</v>
      </c>
      <c r="C1016" s="1406" t="s">
        <v>767</v>
      </c>
      <c r="D1016" s="1407">
        <v>803.98302279484608</v>
      </c>
      <c r="E1016" s="1406" t="s">
        <v>645</v>
      </c>
      <c r="F1016" s="1408" t="s">
        <v>644</v>
      </c>
      <c r="O1016" s="1383" t="s">
        <v>645</v>
      </c>
      <c r="Q1016" s="1383" t="s">
        <v>76</v>
      </c>
    </row>
    <row r="1017" spans="1:17" x14ac:dyDescent="0.3">
      <c r="A1017" s="1405">
        <v>2013</v>
      </c>
      <c r="B1017" s="1406" t="s">
        <v>559</v>
      </c>
      <c r="C1017" s="1406" t="s">
        <v>768</v>
      </c>
      <c r="D1017" s="1407">
        <v>865.94926309559003</v>
      </c>
      <c r="E1017" s="1406" t="s">
        <v>645</v>
      </c>
      <c r="F1017" s="1408" t="s">
        <v>644</v>
      </c>
      <c r="O1017" s="1383" t="s">
        <v>645</v>
      </c>
      <c r="Q1017" s="1383" t="s">
        <v>76</v>
      </c>
    </row>
    <row r="1018" spans="1:17" x14ac:dyDescent="0.3">
      <c r="A1018" s="1405">
        <v>2013</v>
      </c>
      <c r="B1018" s="1406" t="s">
        <v>559</v>
      </c>
      <c r="C1018" s="1406" t="s">
        <v>769</v>
      </c>
      <c r="D1018" s="1407">
        <v>639.01523058252405</v>
      </c>
      <c r="E1018" s="1406" t="s">
        <v>645</v>
      </c>
      <c r="F1018" s="1408" t="s">
        <v>644</v>
      </c>
      <c r="O1018" s="1383" t="s">
        <v>645</v>
      </c>
      <c r="Q1018" s="1383" t="s">
        <v>76</v>
      </c>
    </row>
    <row r="1019" spans="1:17" x14ac:dyDescent="0.3">
      <c r="A1019" s="1405">
        <v>2013</v>
      </c>
      <c r="B1019" s="1406" t="s">
        <v>559</v>
      </c>
      <c r="C1019" s="1406" t="s">
        <v>770</v>
      </c>
      <c r="D1019" s="1407">
        <v>705.06576506955207</v>
      </c>
      <c r="E1019" s="1406" t="s">
        <v>645</v>
      </c>
      <c r="F1019" s="1408" t="s">
        <v>644</v>
      </c>
      <c r="O1019" s="1383" t="s">
        <v>645</v>
      </c>
      <c r="Q1019" s="1383" t="s">
        <v>76</v>
      </c>
    </row>
    <row r="1020" spans="1:17" x14ac:dyDescent="0.3">
      <c r="A1020" s="1405">
        <v>2013</v>
      </c>
      <c r="B1020" s="1406" t="s">
        <v>559</v>
      </c>
      <c r="C1020" s="1406" t="s">
        <v>771</v>
      </c>
      <c r="D1020" s="1407">
        <v>630.70693825910905</v>
      </c>
      <c r="E1020" s="1406" t="s">
        <v>645</v>
      </c>
      <c r="F1020" s="1408" t="s">
        <v>644</v>
      </c>
      <c r="O1020" s="1383" t="s">
        <v>645</v>
      </c>
      <c r="Q1020" s="1383" t="s">
        <v>76</v>
      </c>
    </row>
    <row r="1021" spans="1:17" x14ac:dyDescent="0.3">
      <c r="A1021" s="1405">
        <v>2013</v>
      </c>
      <c r="B1021" s="1406" t="s">
        <v>559</v>
      </c>
      <c r="C1021" s="1406" t="s">
        <v>772</v>
      </c>
      <c r="D1021" s="1407">
        <v>597.43608027327105</v>
      </c>
      <c r="E1021" s="1406" t="s">
        <v>645</v>
      </c>
      <c r="F1021" s="1408" t="s">
        <v>644</v>
      </c>
      <c r="O1021" s="1383" t="s">
        <v>645</v>
      </c>
      <c r="Q1021" s="1383" t="s">
        <v>76</v>
      </c>
    </row>
    <row r="1022" spans="1:17" x14ac:dyDescent="0.3">
      <c r="A1022" s="1405">
        <v>2013</v>
      </c>
      <c r="B1022" s="1406" t="s">
        <v>559</v>
      </c>
      <c r="C1022" s="1406" t="s">
        <v>773</v>
      </c>
      <c r="D1022" s="1407">
        <v>777.78469599823109</v>
      </c>
      <c r="E1022" s="1406" t="s">
        <v>645</v>
      </c>
      <c r="F1022" s="1408" t="s">
        <v>644</v>
      </c>
      <c r="O1022" s="1383" t="s">
        <v>645</v>
      </c>
      <c r="Q1022" s="1383" t="s">
        <v>76</v>
      </c>
    </row>
    <row r="1023" spans="1:17" x14ac:dyDescent="0.3">
      <c r="A1023" s="1405">
        <v>2013</v>
      </c>
      <c r="B1023" s="1406" t="s">
        <v>559</v>
      </c>
      <c r="C1023" s="1406" t="s">
        <v>774</v>
      </c>
      <c r="D1023" s="1407">
        <v>612.32130681818205</v>
      </c>
      <c r="E1023" s="1406" t="s">
        <v>645</v>
      </c>
      <c r="F1023" s="1408" t="s">
        <v>644</v>
      </c>
      <c r="O1023" s="1383" t="s">
        <v>645</v>
      </c>
      <c r="Q1023" s="1383" t="s">
        <v>76</v>
      </c>
    </row>
    <row r="1024" spans="1:17" x14ac:dyDescent="0.3">
      <c r="A1024" s="1405">
        <v>2013</v>
      </c>
      <c r="B1024" s="1406" t="s">
        <v>559</v>
      </c>
      <c r="C1024" s="1406" t="s">
        <v>775</v>
      </c>
      <c r="D1024" s="1407">
        <v>763.30982847248504</v>
      </c>
      <c r="E1024" s="1406" t="s">
        <v>645</v>
      </c>
      <c r="F1024" s="1408" t="s">
        <v>644</v>
      </c>
      <c r="O1024" s="1383" t="s">
        <v>645</v>
      </c>
      <c r="Q1024" s="1383" t="s">
        <v>76</v>
      </c>
    </row>
    <row r="1025" spans="1:17" x14ac:dyDescent="0.3">
      <c r="A1025" s="1405">
        <v>2013</v>
      </c>
      <c r="B1025" s="1406" t="s">
        <v>559</v>
      </c>
      <c r="C1025" s="1406" t="s">
        <v>776</v>
      </c>
      <c r="D1025" s="1407">
        <v>678.73518339100303</v>
      </c>
      <c r="E1025" s="1406" t="s">
        <v>645</v>
      </c>
      <c r="F1025" s="1408" t="s">
        <v>644</v>
      </c>
      <c r="O1025" s="1383" t="s">
        <v>645</v>
      </c>
      <c r="Q1025" s="1383" t="s">
        <v>76</v>
      </c>
    </row>
    <row r="1026" spans="1:17" x14ac:dyDescent="0.3">
      <c r="A1026" s="1405">
        <v>2013</v>
      </c>
      <c r="B1026" s="1406" t="s">
        <v>559</v>
      </c>
      <c r="C1026" s="1406" t="s">
        <v>777</v>
      </c>
      <c r="D1026" s="1407">
        <v>679.11867256637208</v>
      </c>
      <c r="E1026" s="1406" t="s">
        <v>611</v>
      </c>
      <c r="F1026" s="1408" t="s">
        <v>610</v>
      </c>
      <c r="O1026" s="1383" t="s">
        <v>611</v>
      </c>
      <c r="Q1026" s="1383" t="s">
        <v>74</v>
      </c>
    </row>
    <row r="1027" spans="1:17" x14ac:dyDescent="0.3">
      <c r="A1027" s="1405">
        <v>2013</v>
      </c>
      <c r="B1027" s="1406" t="s">
        <v>559</v>
      </c>
      <c r="C1027" s="1406" t="s">
        <v>778</v>
      </c>
      <c r="D1027" s="1407">
        <v>667.2412377850161</v>
      </c>
      <c r="E1027" s="1406" t="s">
        <v>611</v>
      </c>
      <c r="F1027" s="1408" t="s">
        <v>610</v>
      </c>
      <c r="O1027" s="1383" t="s">
        <v>611</v>
      </c>
      <c r="Q1027" s="1383" t="s">
        <v>74</v>
      </c>
    </row>
    <row r="1028" spans="1:17" x14ac:dyDescent="0.3">
      <c r="A1028" s="1405">
        <v>2013</v>
      </c>
      <c r="B1028" s="1406" t="s">
        <v>559</v>
      </c>
      <c r="C1028" s="1406" t="s">
        <v>779</v>
      </c>
      <c r="D1028" s="1407">
        <v>652.33243131155996</v>
      </c>
      <c r="E1028" s="1406" t="s">
        <v>611</v>
      </c>
      <c r="F1028" s="1408" t="s">
        <v>610</v>
      </c>
      <c r="O1028" s="1383" t="s">
        <v>611</v>
      </c>
      <c r="Q1028" s="1383" t="s">
        <v>74</v>
      </c>
    </row>
    <row r="1029" spans="1:17" x14ac:dyDescent="0.3">
      <c r="A1029" s="1405">
        <v>2013</v>
      </c>
      <c r="B1029" s="1406" t="s">
        <v>559</v>
      </c>
      <c r="C1029" s="1406" t="s">
        <v>780</v>
      </c>
      <c r="D1029" s="1407">
        <v>628.63314225053102</v>
      </c>
      <c r="E1029" s="1406" t="s">
        <v>611</v>
      </c>
      <c r="F1029" s="1408" t="s">
        <v>610</v>
      </c>
      <c r="O1029" s="1383" t="s">
        <v>611</v>
      </c>
      <c r="Q1029" s="1383" t="s">
        <v>74</v>
      </c>
    </row>
    <row r="1030" spans="1:17" x14ac:dyDescent="0.3">
      <c r="A1030" s="1405">
        <v>2013</v>
      </c>
      <c r="B1030" s="1406" t="s">
        <v>559</v>
      </c>
      <c r="C1030" s="1406" t="s">
        <v>781</v>
      </c>
      <c r="D1030" s="1407">
        <v>653.57715823466106</v>
      </c>
      <c r="E1030" s="1406" t="s">
        <v>635</v>
      </c>
      <c r="F1030" s="1408" t="s">
        <v>634</v>
      </c>
      <c r="O1030" s="1383" t="s">
        <v>635</v>
      </c>
      <c r="Q1030" s="1383" t="s">
        <v>78</v>
      </c>
    </row>
    <row r="1031" spans="1:17" x14ac:dyDescent="0.3">
      <c r="A1031" s="1405">
        <v>2013</v>
      </c>
      <c r="B1031" s="1406" t="s">
        <v>559</v>
      </c>
      <c r="C1031" s="1406" t="s">
        <v>782</v>
      </c>
      <c r="D1031" s="1407">
        <v>593.30393700787397</v>
      </c>
      <c r="E1031" s="1406" t="s">
        <v>623</v>
      </c>
      <c r="F1031" s="1408" t="s">
        <v>622</v>
      </c>
      <c r="O1031" s="1383" t="s">
        <v>623</v>
      </c>
      <c r="Q1031" s="1383" t="s">
        <v>75</v>
      </c>
    </row>
    <row r="1032" spans="1:17" x14ac:dyDescent="0.3">
      <c r="A1032" s="1405">
        <v>2013</v>
      </c>
      <c r="B1032" s="1406" t="s">
        <v>559</v>
      </c>
      <c r="C1032" s="1406" t="s">
        <v>783</v>
      </c>
      <c r="D1032" s="1407">
        <v>663.29254307374197</v>
      </c>
      <c r="E1032" s="1406" t="s">
        <v>623</v>
      </c>
      <c r="F1032" s="1408" t="s">
        <v>622</v>
      </c>
      <c r="O1032" s="1383" t="s">
        <v>623</v>
      </c>
      <c r="Q1032" s="1383" t="s">
        <v>75</v>
      </c>
    </row>
    <row r="1033" spans="1:17" x14ac:dyDescent="0.3">
      <c r="A1033" s="1405">
        <v>2013</v>
      </c>
      <c r="B1033" s="1406" t="s">
        <v>559</v>
      </c>
      <c r="C1033" s="1406" t="s">
        <v>784</v>
      </c>
      <c r="D1033" s="1407">
        <v>672.66556376029507</v>
      </c>
      <c r="E1033" s="1406" t="s">
        <v>623</v>
      </c>
      <c r="F1033" s="1408" t="s">
        <v>622</v>
      </c>
      <c r="O1033" s="1383" t="s">
        <v>623</v>
      </c>
      <c r="Q1033" s="1383" t="s">
        <v>75</v>
      </c>
    </row>
    <row r="1034" spans="1:17" x14ac:dyDescent="0.3">
      <c r="A1034" s="1405">
        <v>2013</v>
      </c>
      <c r="B1034" s="1406" t="s">
        <v>559</v>
      </c>
      <c r="C1034" s="1406" t="s">
        <v>785</v>
      </c>
      <c r="D1034" s="1407">
        <v>637.93528350515498</v>
      </c>
      <c r="E1034" s="1406" t="s">
        <v>623</v>
      </c>
      <c r="F1034" s="1408" t="s">
        <v>622</v>
      </c>
      <c r="O1034" s="1383" t="s">
        <v>623</v>
      </c>
      <c r="Q1034" s="1383" t="s">
        <v>75</v>
      </c>
    </row>
    <row r="1035" spans="1:17" x14ac:dyDescent="0.3">
      <c r="A1035" s="1405">
        <v>2013</v>
      </c>
      <c r="B1035" s="1406" t="s">
        <v>559</v>
      </c>
      <c r="C1035" s="1406" t="s">
        <v>786</v>
      </c>
      <c r="D1035" s="1407">
        <v>616.38398109243701</v>
      </c>
      <c r="E1035" s="1406" t="s">
        <v>623</v>
      </c>
      <c r="F1035" s="1408" t="s">
        <v>622</v>
      </c>
      <c r="O1035" s="1383" t="s">
        <v>623</v>
      </c>
      <c r="Q1035" s="1383" t="s">
        <v>75</v>
      </c>
    </row>
    <row r="1036" spans="1:17" x14ac:dyDescent="0.3">
      <c r="A1036" s="1405">
        <v>2013</v>
      </c>
      <c r="B1036" s="1406" t="s">
        <v>559</v>
      </c>
      <c r="C1036" s="1406" t="s">
        <v>787</v>
      </c>
      <c r="D1036" s="1407">
        <v>629.72505016722403</v>
      </c>
      <c r="E1036" s="1406" t="s">
        <v>623</v>
      </c>
      <c r="F1036" s="1408" t="s">
        <v>622</v>
      </c>
      <c r="O1036" s="1383" t="s">
        <v>623</v>
      </c>
      <c r="Q1036" s="1383" t="s">
        <v>75</v>
      </c>
    </row>
    <row r="1037" spans="1:17" x14ac:dyDescent="0.3">
      <c r="A1037" s="1405">
        <v>2013</v>
      </c>
      <c r="B1037" s="1406" t="s">
        <v>559</v>
      </c>
      <c r="C1037" s="1406" t="s">
        <v>788</v>
      </c>
      <c r="D1037" s="1407">
        <v>756.29500000000007</v>
      </c>
      <c r="E1037" s="1406" t="s">
        <v>623</v>
      </c>
      <c r="F1037" s="1408" t="s">
        <v>622</v>
      </c>
      <c r="O1037" s="1383" t="s">
        <v>623</v>
      </c>
      <c r="Q1037" s="1383" t="s">
        <v>75</v>
      </c>
    </row>
    <row r="1038" spans="1:17" x14ac:dyDescent="0.3">
      <c r="A1038" s="1405">
        <v>2013</v>
      </c>
      <c r="B1038" s="1406" t="s">
        <v>559</v>
      </c>
      <c r="C1038" s="1406" t="s">
        <v>789</v>
      </c>
      <c r="D1038" s="1407">
        <v>679.55776119403004</v>
      </c>
      <c r="E1038" s="1406" t="s">
        <v>623</v>
      </c>
      <c r="F1038" s="1408" t="s">
        <v>622</v>
      </c>
      <c r="O1038" s="1383" t="s">
        <v>623</v>
      </c>
      <c r="Q1038" s="1383" t="s">
        <v>75</v>
      </c>
    </row>
    <row r="1039" spans="1:17" x14ac:dyDescent="0.3">
      <c r="A1039" s="1405">
        <v>2013</v>
      </c>
      <c r="B1039" s="1406" t="s">
        <v>559</v>
      </c>
      <c r="C1039" s="1406" t="s">
        <v>790</v>
      </c>
      <c r="D1039" s="1407">
        <v>634.79378323108403</v>
      </c>
      <c r="E1039" s="1406" t="s">
        <v>623</v>
      </c>
      <c r="F1039" s="1408" t="s">
        <v>622</v>
      </c>
      <c r="O1039" s="1383" t="s">
        <v>623</v>
      </c>
      <c r="Q1039" s="1383" t="s">
        <v>75</v>
      </c>
    </row>
    <row r="1040" spans="1:17" x14ac:dyDescent="0.3">
      <c r="A1040" s="1405">
        <v>2013</v>
      </c>
      <c r="B1040" s="1406" t="s">
        <v>559</v>
      </c>
      <c r="C1040" s="1406" t="s">
        <v>791</v>
      </c>
      <c r="D1040" s="1407">
        <v>641.00144672531803</v>
      </c>
      <c r="E1040" s="1406" t="s">
        <v>623</v>
      </c>
      <c r="F1040" s="1408" t="s">
        <v>622</v>
      </c>
      <c r="O1040" s="1383" t="s">
        <v>623</v>
      </c>
      <c r="Q1040" s="1383" t="s">
        <v>75</v>
      </c>
    </row>
    <row r="1041" spans="1:17" x14ac:dyDescent="0.3">
      <c r="A1041" s="1405">
        <v>2013</v>
      </c>
      <c r="B1041" s="1406" t="s">
        <v>559</v>
      </c>
      <c r="C1041" s="1406" t="s">
        <v>792</v>
      </c>
      <c r="D1041" s="1407">
        <v>642.42375084175103</v>
      </c>
      <c r="E1041" s="1406" t="s">
        <v>623</v>
      </c>
      <c r="F1041" s="1408" t="s">
        <v>622</v>
      </c>
      <c r="O1041" s="1383" t="s">
        <v>623</v>
      </c>
      <c r="Q1041" s="1383" t="s">
        <v>75</v>
      </c>
    </row>
    <row r="1042" spans="1:17" x14ac:dyDescent="0.3">
      <c r="A1042" s="1405">
        <v>2013</v>
      </c>
      <c r="B1042" s="1406" t="s">
        <v>559</v>
      </c>
      <c r="C1042" s="1406" t="s">
        <v>793</v>
      </c>
      <c r="D1042" s="1407">
        <v>683.37904518950404</v>
      </c>
      <c r="E1042" s="1406" t="s">
        <v>623</v>
      </c>
      <c r="F1042" s="1408" t="s">
        <v>622</v>
      </c>
      <c r="O1042" s="1383" t="s">
        <v>623</v>
      </c>
      <c r="Q1042" s="1383" t="s">
        <v>75</v>
      </c>
    </row>
    <row r="1043" spans="1:17" x14ac:dyDescent="0.3">
      <c r="A1043" s="1405">
        <v>2013</v>
      </c>
      <c r="B1043" s="1406" t="s">
        <v>559</v>
      </c>
      <c r="C1043" s="1406" t="s">
        <v>794</v>
      </c>
      <c r="D1043" s="1407">
        <v>745.78651261846403</v>
      </c>
      <c r="E1043" s="1406" t="s">
        <v>611</v>
      </c>
      <c r="F1043" s="1408" t="s">
        <v>610</v>
      </c>
      <c r="O1043" s="1383" t="s">
        <v>611</v>
      </c>
      <c r="Q1043" s="1383" t="s">
        <v>74</v>
      </c>
    </row>
    <row r="1044" spans="1:17" x14ac:dyDescent="0.3">
      <c r="A1044" s="1405">
        <v>2013</v>
      </c>
      <c r="B1044" s="1406" t="s">
        <v>559</v>
      </c>
      <c r="C1044" s="1406" t="s">
        <v>795</v>
      </c>
      <c r="D1044" s="1407">
        <v>668.48089128305605</v>
      </c>
      <c r="E1044" s="1406" t="s">
        <v>611</v>
      </c>
      <c r="F1044" s="1408" t="s">
        <v>610</v>
      </c>
      <c r="O1044" s="1383" t="s">
        <v>611</v>
      </c>
      <c r="Q1044" s="1383" t="s">
        <v>74</v>
      </c>
    </row>
    <row r="1045" spans="1:17" x14ac:dyDescent="0.3">
      <c r="A1045" s="1405">
        <v>2013</v>
      </c>
      <c r="B1045" s="1406" t="s">
        <v>559</v>
      </c>
      <c r="C1045" s="1406" t="s">
        <v>796</v>
      </c>
      <c r="D1045" s="1407">
        <v>657.22127027027011</v>
      </c>
      <c r="E1045" s="1406" t="s">
        <v>611</v>
      </c>
      <c r="F1045" s="1408" t="s">
        <v>610</v>
      </c>
      <c r="O1045" s="1383" t="s">
        <v>611</v>
      </c>
      <c r="Q1045" s="1383" t="s">
        <v>74</v>
      </c>
    </row>
    <row r="1046" spans="1:17" x14ac:dyDescent="0.3">
      <c r="A1046" s="1405">
        <v>2013</v>
      </c>
      <c r="B1046" s="1406" t="s">
        <v>559</v>
      </c>
      <c r="C1046" s="1406" t="s">
        <v>797</v>
      </c>
      <c r="D1046" s="1407">
        <v>939.20493485342001</v>
      </c>
      <c r="E1046" s="1406" t="s">
        <v>611</v>
      </c>
      <c r="F1046" s="1408" t="s">
        <v>610</v>
      </c>
      <c r="O1046" s="1383" t="s">
        <v>611</v>
      </c>
      <c r="Q1046" s="1383" t="s">
        <v>74</v>
      </c>
    </row>
    <row r="1047" spans="1:17" x14ac:dyDescent="0.3">
      <c r="A1047" s="1405">
        <v>2013</v>
      </c>
      <c r="B1047" s="1406" t="s">
        <v>559</v>
      </c>
      <c r="C1047" s="1406" t="s">
        <v>531</v>
      </c>
      <c r="D1047" s="1407">
        <v>985.58069358483203</v>
      </c>
      <c r="E1047" s="1406" t="s">
        <v>519</v>
      </c>
      <c r="F1047" s="1408" t="s">
        <v>628</v>
      </c>
      <c r="O1047" s="1383" t="s">
        <v>519</v>
      </c>
      <c r="Q1047" s="1383" t="s">
        <v>58</v>
      </c>
    </row>
    <row r="1048" spans="1:17" x14ac:dyDescent="0.3">
      <c r="A1048" s="1405">
        <v>2013</v>
      </c>
      <c r="B1048" s="1406" t="s">
        <v>559</v>
      </c>
      <c r="C1048" s="1406" t="s">
        <v>532</v>
      </c>
      <c r="D1048" s="1407">
        <v>1289.3501964510301</v>
      </c>
      <c r="E1048" s="1406" t="s">
        <v>519</v>
      </c>
      <c r="F1048" s="1408" t="s">
        <v>628</v>
      </c>
      <c r="O1048" s="1383" t="s">
        <v>519</v>
      </c>
      <c r="Q1048" s="1383" t="s">
        <v>58</v>
      </c>
    </row>
    <row r="1049" spans="1:17" x14ac:dyDescent="0.3">
      <c r="A1049" s="1405">
        <v>2013</v>
      </c>
      <c r="B1049" s="1406" t="s">
        <v>559</v>
      </c>
      <c r="C1049" s="1406" t="s">
        <v>533</v>
      </c>
      <c r="D1049" s="1407">
        <v>943.46986565134603</v>
      </c>
      <c r="E1049" s="1406" t="s">
        <v>519</v>
      </c>
      <c r="F1049" s="1408" t="s">
        <v>628</v>
      </c>
      <c r="O1049" s="1383" t="s">
        <v>519</v>
      </c>
      <c r="Q1049" s="1383" t="s">
        <v>58</v>
      </c>
    </row>
    <row r="1050" spans="1:17" x14ac:dyDescent="0.3">
      <c r="A1050" s="1405">
        <v>2013</v>
      </c>
      <c r="B1050" s="1406" t="s">
        <v>559</v>
      </c>
      <c r="C1050" s="1406" t="s">
        <v>535</v>
      </c>
      <c r="D1050" s="1407">
        <v>740.23837671624699</v>
      </c>
      <c r="E1050" s="1406" t="s">
        <v>519</v>
      </c>
      <c r="F1050" s="1408" t="s">
        <v>628</v>
      </c>
      <c r="O1050" s="1383" t="s">
        <v>519</v>
      </c>
      <c r="Q1050" s="1383" t="s">
        <v>58</v>
      </c>
    </row>
    <row r="1051" spans="1:17" x14ac:dyDescent="0.3">
      <c r="A1051" s="1405">
        <v>2013</v>
      </c>
      <c r="B1051" s="1406" t="s">
        <v>559</v>
      </c>
      <c r="C1051" s="1406" t="s">
        <v>536</v>
      </c>
      <c r="D1051" s="1407">
        <v>1404.7351382884101</v>
      </c>
      <c r="E1051" s="1406" t="s">
        <v>519</v>
      </c>
      <c r="F1051" s="1408" t="s">
        <v>628</v>
      </c>
      <c r="O1051" s="1383" t="s">
        <v>519</v>
      </c>
      <c r="Q1051" s="1383" t="s">
        <v>58</v>
      </c>
    </row>
    <row r="1052" spans="1:17" x14ac:dyDescent="0.3">
      <c r="A1052" s="1405">
        <v>2013</v>
      </c>
      <c r="B1052" s="1406" t="s">
        <v>559</v>
      </c>
      <c r="C1052" s="1406" t="s">
        <v>537</v>
      </c>
      <c r="D1052" s="1407">
        <v>1010.10049076402</v>
      </c>
      <c r="E1052" s="1406" t="s">
        <v>519</v>
      </c>
      <c r="F1052" s="1408" t="s">
        <v>628</v>
      </c>
      <c r="O1052" s="1383" t="s">
        <v>519</v>
      </c>
      <c r="Q1052" s="1383" t="s">
        <v>58</v>
      </c>
    </row>
    <row r="1053" spans="1:17" x14ac:dyDescent="0.3">
      <c r="A1053" s="1405">
        <v>2013</v>
      </c>
      <c r="B1053" s="1406" t="s">
        <v>559</v>
      </c>
      <c r="C1053" s="1406" t="s">
        <v>540</v>
      </c>
      <c r="D1053" s="1407">
        <v>962.85049783345903</v>
      </c>
      <c r="E1053" s="1406" t="s">
        <v>519</v>
      </c>
      <c r="F1053" s="1408" t="s">
        <v>628</v>
      </c>
      <c r="O1053" s="1383" t="s">
        <v>519</v>
      </c>
      <c r="Q1053" s="1383" t="s">
        <v>58</v>
      </c>
    </row>
    <row r="1054" spans="1:17" x14ac:dyDescent="0.3">
      <c r="A1054" s="1405">
        <v>2013</v>
      </c>
      <c r="B1054" s="1406" t="s">
        <v>559</v>
      </c>
      <c r="C1054" s="1406" t="s">
        <v>541</v>
      </c>
      <c r="D1054" s="1407">
        <v>1091.5604871257201</v>
      </c>
      <c r="E1054" s="1406" t="s">
        <v>519</v>
      </c>
      <c r="F1054" s="1408" t="s">
        <v>628</v>
      </c>
      <c r="O1054" s="1383" t="s">
        <v>519</v>
      </c>
      <c r="Q1054" s="1383" t="s">
        <v>58</v>
      </c>
    </row>
    <row r="1055" spans="1:17" x14ac:dyDescent="0.3">
      <c r="A1055" s="1405">
        <v>2013</v>
      </c>
      <c r="B1055" s="1406" t="s">
        <v>559</v>
      </c>
      <c r="C1055" s="1406" t="s">
        <v>542</v>
      </c>
      <c r="D1055" s="1407">
        <v>772.9536346261051</v>
      </c>
      <c r="E1055" s="1406" t="s">
        <v>519</v>
      </c>
      <c r="F1055" s="1408" t="s">
        <v>628</v>
      </c>
      <c r="O1055" s="1383" t="s">
        <v>519</v>
      </c>
      <c r="Q1055" s="1383" t="s">
        <v>58</v>
      </c>
    </row>
    <row r="1056" spans="1:17" x14ac:dyDescent="0.3">
      <c r="A1056" s="1405">
        <v>2013</v>
      </c>
      <c r="B1056" s="1406" t="s">
        <v>559</v>
      </c>
      <c r="C1056" s="1406" t="s">
        <v>798</v>
      </c>
      <c r="D1056" s="1407">
        <v>1379.2038561107802</v>
      </c>
      <c r="E1056" s="1406" t="s">
        <v>638</v>
      </c>
      <c r="F1056" s="1408" t="s">
        <v>637</v>
      </c>
      <c r="O1056" s="1383" t="s">
        <v>638</v>
      </c>
      <c r="Q1056" s="1383" t="s">
        <v>57</v>
      </c>
    </row>
    <row r="1057" spans="1:17" x14ac:dyDescent="0.3">
      <c r="A1057" s="1405">
        <v>2013</v>
      </c>
      <c r="B1057" s="1406" t="s">
        <v>559</v>
      </c>
      <c r="C1057" s="1406" t="s">
        <v>799</v>
      </c>
      <c r="D1057" s="1407">
        <v>875.15902581133798</v>
      </c>
      <c r="E1057" s="1406" t="s">
        <v>638</v>
      </c>
      <c r="F1057" s="1408" t="s">
        <v>637</v>
      </c>
      <c r="O1057" s="1383" t="s">
        <v>638</v>
      </c>
      <c r="Q1057" s="1383" t="s">
        <v>57</v>
      </c>
    </row>
    <row r="1058" spans="1:17" x14ac:dyDescent="0.3">
      <c r="A1058" s="1405">
        <v>2013</v>
      </c>
      <c r="B1058" s="1406" t="s">
        <v>559</v>
      </c>
      <c r="C1058" s="1406" t="s">
        <v>800</v>
      </c>
      <c r="D1058" s="1407">
        <v>857.11589565899601</v>
      </c>
      <c r="E1058" s="1406" t="s">
        <v>638</v>
      </c>
      <c r="F1058" s="1408" t="s">
        <v>637</v>
      </c>
      <c r="O1058" s="1383" t="s">
        <v>638</v>
      </c>
      <c r="Q1058" s="1383" t="s">
        <v>57</v>
      </c>
    </row>
    <row r="1059" spans="1:17" x14ac:dyDescent="0.3">
      <c r="A1059" s="1405">
        <v>2013</v>
      </c>
      <c r="B1059" s="1406" t="s">
        <v>559</v>
      </c>
      <c r="C1059" s="1406" t="s">
        <v>801</v>
      </c>
      <c r="D1059" s="1407">
        <v>796.89446193010906</v>
      </c>
      <c r="E1059" s="1406" t="s">
        <v>638</v>
      </c>
      <c r="F1059" s="1408" t="s">
        <v>637</v>
      </c>
      <c r="O1059" s="1383" t="s">
        <v>638</v>
      </c>
      <c r="Q1059" s="1383" t="s">
        <v>57</v>
      </c>
    </row>
    <row r="1060" spans="1:17" x14ac:dyDescent="0.3">
      <c r="A1060" s="1405">
        <v>2013</v>
      </c>
      <c r="B1060" s="1406" t="s">
        <v>559</v>
      </c>
      <c r="C1060" s="1406" t="s">
        <v>802</v>
      </c>
      <c r="D1060" s="1407">
        <v>807.05779166100808</v>
      </c>
      <c r="E1060" s="1406" t="s">
        <v>638</v>
      </c>
      <c r="F1060" s="1408" t="s">
        <v>637</v>
      </c>
      <c r="O1060" s="1383" t="s">
        <v>638</v>
      </c>
      <c r="Q1060" s="1383" t="s">
        <v>57</v>
      </c>
    </row>
    <row r="1061" spans="1:17" x14ac:dyDescent="0.3">
      <c r="A1061" s="1405">
        <v>2013</v>
      </c>
      <c r="B1061" s="1406" t="s">
        <v>559</v>
      </c>
      <c r="C1061" s="1406" t="s">
        <v>803</v>
      </c>
      <c r="D1061" s="1407">
        <v>1054.94822197999</v>
      </c>
      <c r="E1061" s="1406" t="s">
        <v>638</v>
      </c>
      <c r="F1061" s="1408" t="s">
        <v>637</v>
      </c>
      <c r="O1061" s="1383" t="s">
        <v>638</v>
      </c>
      <c r="Q1061" s="1383" t="s">
        <v>57</v>
      </c>
    </row>
    <row r="1062" spans="1:17" x14ac:dyDescent="0.3">
      <c r="A1062" s="1405">
        <v>2013</v>
      </c>
      <c r="B1062" s="1406" t="s">
        <v>559</v>
      </c>
      <c r="C1062" s="1406" t="s">
        <v>804</v>
      </c>
      <c r="D1062" s="1407">
        <v>1001.10303188207</v>
      </c>
      <c r="E1062" s="1406" t="s">
        <v>638</v>
      </c>
      <c r="F1062" s="1408" t="s">
        <v>637</v>
      </c>
      <c r="O1062" s="1383" t="s">
        <v>638</v>
      </c>
      <c r="Q1062" s="1383" t="s">
        <v>57</v>
      </c>
    </row>
    <row r="1063" spans="1:17" x14ac:dyDescent="0.3">
      <c r="A1063" s="1405">
        <v>2013</v>
      </c>
      <c r="B1063" s="1406" t="s">
        <v>559</v>
      </c>
      <c r="C1063" s="1406" t="s">
        <v>805</v>
      </c>
      <c r="D1063" s="1407">
        <v>766.86102483723198</v>
      </c>
      <c r="E1063" s="1406" t="s">
        <v>638</v>
      </c>
      <c r="F1063" s="1408" t="s">
        <v>637</v>
      </c>
      <c r="O1063" s="1383" t="s">
        <v>638</v>
      </c>
      <c r="Q1063" s="1383" t="s">
        <v>57</v>
      </c>
    </row>
    <row r="1064" spans="1:17" x14ac:dyDescent="0.3">
      <c r="A1064" s="1405">
        <v>2013</v>
      </c>
      <c r="B1064" s="1406" t="s">
        <v>559</v>
      </c>
      <c r="C1064" s="1406" t="s">
        <v>806</v>
      </c>
      <c r="D1064" s="1407">
        <v>972.71827309690502</v>
      </c>
      <c r="E1064" s="1406" t="s">
        <v>638</v>
      </c>
      <c r="F1064" s="1408" t="s">
        <v>637</v>
      </c>
      <c r="O1064" s="1383" t="s">
        <v>638</v>
      </c>
      <c r="Q1064" s="1383" t="s">
        <v>57</v>
      </c>
    </row>
    <row r="1065" spans="1:17" x14ac:dyDescent="0.3">
      <c r="A1065" s="1405">
        <v>2013</v>
      </c>
      <c r="B1065" s="1406" t="s">
        <v>559</v>
      </c>
      <c r="C1065" s="1406" t="s">
        <v>807</v>
      </c>
      <c r="D1065" s="1407">
        <v>688.52087925251601</v>
      </c>
      <c r="E1065" s="1406" t="s">
        <v>604</v>
      </c>
      <c r="F1065" s="1408" t="s">
        <v>603</v>
      </c>
      <c r="O1065" s="1383" t="s">
        <v>604</v>
      </c>
      <c r="Q1065" s="1383" t="s">
        <v>54</v>
      </c>
    </row>
    <row r="1066" spans="1:17" x14ac:dyDescent="0.3">
      <c r="A1066" s="1405">
        <v>2013</v>
      </c>
      <c r="B1066" s="1406" t="s">
        <v>559</v>
      </c>
      <c r="C1066" s="1406" t="s">
        <v>808</v>
      </c>
      <c r="D1066" s="1407">
        <v>762.3760982830081</v>
      </c>
      <c r="E1066" s="1406" t="s">
        <v>638</v>
      </c>
      <c r="F1066" s="1408" t="s">
        <v>637</v>
      </c>
      <c r="O1066" s="1383" t="s">
        <v>638</v>
      </c>
      <c r="Q1066" s="1383" t="s">
        <v>57</v>
      </c>
    </row>
    <row r="1067" spans="1:17" x14ac:dyDescent="0.3">
      <c r="A1067" s="1405">
        <v>2013</v>
      </c>
      <c r="B1067" s="1406" t="s">
        <v>559</v>
      </c>
      <c r="C1067" s="1406" t="s">
        <v>809</v>
      </c>
      <c r="D1067" s="1407">
        <v>709.5454066985651</v>
      </c>
      <c r="E1067" s="1406" t="s">
        <v>638</v>
      </c>
      <c r="F1067" s="1408" t="s">
        <v>637</v>
      </c>
      <c r="O1067" s="1383" t="s">
        <v>638</v>
      </c>
      <c r="Q1067" s="1383" t="s">
        <v>57</v>
      </c>
    </row>
    <row r="1068" spans="1:17" x14ac:dyDescent="0.3">
      <c r="A1068" s="1405">
        <v>2013</v>
      </c>
      <c r="B1068" s="1406" t="s">
        <v>559</v>
      </c>
      <c r="C1068" s="1406" t="s">
        <v>810</v>
      </c>
      <c r="D1068" s="1407">
        <v>764.89112951398306</v>
      </c>
      <c r="E1068" s="1406" t="s">
        <v>638</v>
      </c>
      <c r="F1068" s="1408" t="s">
        <v>637</v>
      </c>
      <c r="O1068" s="1383" t="s">
        <v>638</v>
      </c>
      <c r="Q1068" s="1383" t="s">
        <v>57</v>
      </c>
    </row>
    <row r="1069" spans="1:17" x14ac:dyDescent="0.3">
      <c r="A1069" s="1405">
        <v>2013</v>
      </c>
      <c r="B1069" s="1406" t="s">
        <v>559</v>
      </c>
      <c r="C1069" s="1406" t="s">
        <v>811</v>
      </c>
      <c r="D1069" s="1407">
        <v>1289.0992312009</v>
      </c>
      <c r="E1069" s="1406" t="s">
        <v>638</v>
      </c>
      <c r="F1069" s="1408" t="s">
        <v>637</v>
      </c>
      <c r="O1069" s="1383" t="s">
        <v>638</v>
      </c>
      <c r="Q1069" s="1383" t="s">
        <v>57</v>
      </c>
    </row>
    <row r="1070" spans="1:17" x14ac:dyDescent="0.3">
      <c r="A1070" s="1405">
        <v>2013</v>
      </c>
      <c r="B1070" s="1406" t="s">
        <v>559</v>
      </c>
      <c r="C1070" s="1406" t="s">
        <v>812</v>
      </c>
      <c r="D1070" s="1407">
        <v>677.81936530324401</v>
      </c>
      <c r="E1070" s="1406" t="s">
        <v>617</v>
      </c>
      <c r="F1070" s="1408" t="s">
        <v>616</v>
      </c>
      <c r="O1070" s="1383" t="s">
        <v>617</v>
      </c>
      <c r="Q1070" s="1383" t="s">
        <v>55</v>
      </c>
    </row>
    <row r="1071" spans="1:17" x14ac:dyDescent="0.3">
      <c r="A1071" s="1405">
        <v>2013</v>
      </c>
      <c r="B1071" s="1406" t="s">
        <v>559</v>
      </c>
      <c r="C1071" s="1406" t="s">
        <v>813</v>
      </c>
      <c r="D1071" s="1407">
        <v>678.79028985507205</v>
      </c>
      <c r="E1071" s="1406" t="s">
        <v>631</v>
      </c>
      <c r="F1071" s="1408" t="s">
        <v>630</v>
      </c>
      <c r="O1071" s="1383" t="s">
        <v>631</v>
      </c>
      <c r="Q1071" s="1383" t="s">
        <v>56</v>
      </c>
    </row>
    <row r="1072" spans="1:17" x14ac:dyDescent="0.3">
      <c r="A1072" s="1405">
        <v>2013</v>
      </c>
      <c r="B1072" s="1406" t="s">
        <v>559</v>
      </c>
      <c r="C1072" s="1406" t="s">
        <v>814</v>
      </c>
      <c r="D1072" s="1407">
        <v>661.68237373737406</v>
      </c>
      <c r="E1072" s="1406" t="s">
        <v>631</v>
      </c>
      <c r="F1072" s="1408" t="s">
        <v>630</v>
      </c>
      <c r="O1072" s="1383" t="s">
        <v>631</v>
      </c>
      <c r="Q1072" s="1383" t="s">
        <v>56</v>
      </c>
    </row>
    <row r="1073" spans="1:17" x14ac:dyDescent="0.3">
      <c r="A1073" s="1405">
        <v>2013</v>
      </c>
      <c r="B1073" s="1406" t="s">
        <v>559</v>
      </c>
      <c r="C1073" s="1406" t="s">
        <v>815</v>
      </c>
      <c r="D1073" s="1407">
        <v>682.43371967655003</v>
      </c>
      <c r="E1073" s="1406" t="s">
        <v>631</v>
      </c>
      <c r="F1073" s="1408" t="s">
        <v>630</v>
      </c>
      <c r="O1073" s="1383" t="s">
        <v>631</v>
      </c>
      <c r="Q1073" s="1383" t="s">
        <v>56</v>
      </c>
    </row>
    <row r="1074" spans="1:17" x14ac:dyDescent="0.3">
      <c r="A1074" s="1405">
        <v>2013</v>
      </c>
      <c r="B1074" s="1406" t="s">
        <v>559</v>
      </c>
      <c r="C1074" s="1406" t="s">
        <v>816</v>
      </c>
      <c r="D1074" s="1407">
        <v>1023.9637117212201</v>
      </c>
      <c r="E1074" s="1406" t="s">
        <v>631</v>
      </c>
      <c r="F1074" s="1408" t="s">
        <v>630</v>
      </c>
      <c r="O1074" s="1383" t="s">
        <v>631</v>
      </c>
      <c r="Q1074" s="1383" t="s">
        <v>56</v>
      </c>
    </row>
    <row r="1075" spans="1:17" x14ac:dyDescent="0.3">
      <c r="A1075" s="1405">
        <v>2013</v>
      </c>
      <c r="B1075" s="1406" t="s">
        <v>559</v>
      </c>
      <c r="C1075" s="1406" t="s">
        <v>817</v>
      </c>
      <c r="D1075" s="1407">
        <v>676.8743052391801</v>
      </c>
      <c r="E1075" s="1406" t="s">
        <v>631</v>
      </c>
      <c r="F1075" s="1408" t="s">
        <v>630</v>
      </c>
      <c r="O1075" s="1383" t="s">
        <v>631</v>
      </c>
      <c r="Q1075" s="1383" t="s">
        <v>56</v>
      </c>
    </row>
    <row r="1076" spans="1:17" x14ac:dyDescent="0.3">
      <c r="A1076" s="1405">
        <v>2013</v>
      </c>
      <c r="B1076" s="1406" t="s">
        <v>559</v>
      </c>
      <c r="C1076" s="1406" t="s">
        <v>818</v>
      </c>
      <c r="D1076" s="1407">
        <v>641.29450121654509</v>
      </c>
      <c r="E1076" s="1406" t="s">
        <v>631</v>
      </c>
      <c r="F1076" s="1408" t="s">
        <v>630</v>
      </c>
      <c r="O1076" s="1383" t="s">
        <v>631</v>
      </c>
      <c r="Q1076" s="1383" t="s">
        <v>56</v>
      </c>
    </row>
    <row r="1077" spans="1:17" x14ac:dyDescent="0.3">
      <c r="A1077" s="1405">
        <v>2013</v>
      </c>
      <c r="B1077" s="1406" t="s">
        <v>559</v>
      </c>
      <c r="C1077" s="1406" t="s">
        <v>819</v>
      </c>
      <c r="D1077" s="1407">
        <v>699.55346833578801</v>
      </c>
      <c r="E1077" s="1406" t="s">
        <v>631</v>
      </c>
      <c r="F1077" s="1408" t="s">
        <v>630</v>
      </c>
      <c r="O1077" s="1383" t="s">
        <v>631</v>
      </c>
      <c r="Q1077" s="1383" t="s">
        <v>56</v>
      </c>
    </row>
    <row r="1078" spans="1:17" x14ac:dyDescent="0.3">
      <c r="A1078" s="1405">
        <v>2013</v>
      </c>
      <c r="B1078" s="1406" t="s">
        <v>559</v>
      </c>
      <c r="C1078" s="1406" t="s">
        <v>820</v>
      </c>
      <c r="D1078" s="1407">
        <v>680.32836065573804</v>
      </c>
      <c r="E1078" s="1406" t="s">
        <v>631</v>
      </c>
      <c r="F1078" s="1408" t="s">
        <v>630</v>
      </c>
      <c r="O1078" s="1383" t="s">
        <v>631</v>
      </c>
      <c r="Q1078" s="1383" t="s">
        <v>56</v>
      </c>
    </row>
    <row r="1079" spans="1:17" x14ac:dyDescent="0.3">
      <c r="A1079" s="1405">
        <v>2013</v>
      </c>
      <c r="B1079" s="1406" t="s">
        <v>559</v>
      </c>
      <c r="C1079" s="1406" t="s">
        <v>821</v>
      </c>
      <c r="D1079" s="1407">
        <v>660.56601351351401</v>
      </c>
      <c r="E1079" s="1406" t="s">
        <v>631</v>
      </c>
      <c r="F1079" s="1408" t="s">
        <v>630</v>
      </c>
      <c r="O1079" s="1383" t="s">
        <v>631</v>
      </c>
      <c r="Q1079" s="1383" t="s">
        <v>56</v>
      </c>
    </row>
    <row r="1080" spans="1:17" x14ac:dyDescent="0.3">
      <c r="A1080" s="1405">
        <v>2013</v>
      </c>
      <c r="B1080" s="1406" t="s">
        <v>559</v>
      </c>
      <c r="C1080" s="1406" t="s">
        <v>822</v>
      </c>
      <c r="D1080" s="1407">
        <v>622.92521489971307</v>
      </c>
      <c r="E1080" s="1406" t="s">
        <v>631</v>
      </c>
      <c r="F1080" s="1408" t="s">
        <v>630</v>
      </c>
      <c r="O1080" s="1383" t="s">
        <v>631</v>
      </c>
      <c r="Q1080" s="1383" t="s">
        <v>56</v>
      </c>
    </row>
    <row r="1081" spans="1:17" x14ac:dyDescent="0.3">
      <c r="A1081" s="1405">
        <v>2013</v>
      </c>
      <c r="B1081" s="1406" t="s">
        <v>559</v>
      </c>
      <c r="C1081" s="1406" t="s">
        <v>823</v>
      </c>
      <c r="D1081" s="1407">
        <v>735.75941043083901</v>
      </c>
      <c r="E1081" s="1406" t="s">
        <v>631</v>
      </c>
      <c r="F1081" s="1408" t="s">
        <v>630</v>
      </c>
      <c r="O1081" s="1383" t="s">
        <v>631</v>
      </c>
      <c r="Q1081" s="1383" t="s">
        <v>56</v>
      </c>
    </row>
    <row r="1082" spans="1:17" x14ac:dyDescent="0.3">
      <c r="A1082" s="1405">
        <v>2013</v>
      </c>
      <c r="B1082" s="1406" t="s">
        <v>559</v>
      </c>
      <c r="C1082" s="1406" t="s">
        <v>824</v>
      </c>
      <c r="D1082" s="1407">
        <v>659.55878571428605</v>
      </c>
      <c r="E1082" s="1406" t="s">
        <v>631</v>
      </c>
      <c r="F1082" s="1408" t="s">
        <v>630</v>
      </c>
      <c r="O1082" s="1383" t="s">
        <v>631</v>
      </c>
      <c r="Q1082" s="1383" t="s">
        <v>56</v>
      </c>
    </row>
    <row r="1083" spans="1:17" x14ac:dyDescent="0.3">
      <c r="A1083" s="1405">
        <v>2013</v>
      </c>
      <c r="B1083" s="1406" t="s">
        <v>559</v>
      </c>
      <c r="C1083" s="1406" t="s">
        <v>825</v>
      </c>
      <c r="D1083" s="1407">
        <v>750.02483195323907</v>
      </c>
      <c r="E1083" s="1406" t="s">
        <v>631</v>
      </c>
      <c r="F1083" s="1408" t="s">
        <v>630</v>
      </c>
      <c r="O1083" s="1383" t="s">
        <v>631</v>
      </c>
      <c r="Q1083" s="1383" t="s">
        <v>56</v>
      </c>
    </row>
    <row r="1084" spans="1:17" x14ac:dyDescent="0.3">
      <c r="A1084" s="1405">
        <v>2013</v>
      </c>
      <c r="B1084" s="1406" t="s">
        <v>559</v>
      </c>
      <c r="C1084" s="1406" t="s">
        <v>826</v>
      </c>
      <c r="D1084" s="1407">
        <v>769.82414384592209</v>
      </c>
      <c r="E1084" s="1406" t="s">
        <v>631</v>
      </c>
      <c r="F1084" s="1408" t="s">
        <v>630</v>
      </c>
      <c r="O1084" s="1383" t="s">
        <v>631</v>
      </c>
      <c r="Q1084" s="1383" t="s">
        <v>56</v>
      </c>
    </row>
    <row r="1085" spans="1:17" x14ac:dyDescent="0.3">
      <c r="A1085" s="1405">
        <v>2013</v>
      </c>
      <c r="B1085" s="1406" t="s">
        <v>559</v>
      </c>
      <c r="C1085" s="1406" t="s">
        <v>827</v>
      </c>
      <c r="D1085" s="1407">
        <v>693.54406909788895</v>
      </c>
      <c r="E1085" s="1406" t="s">
        <v>617</v>
      </c>
      <c r="F1085" s="1408" t="s">
        <v>616</v>
      </c>
      <c r="O1085" s="1383" t="s">
        <v>617</v>
      </c>
      <c r="Q1085" s="1383" t="s">
        <v>55</v>
      </c>
    </row>
    <row r="1086" spans="1:17" x14ac:dyDescent="0.3">
      <c r="A1086" s="1405">
        <v>2013</v>
      </c>
      <c r="B1086" s="1406" t="s">
        <v>559</v>
      </c>
      <c r="C1086" s="1406" t="s">
        <v>828</v>
      </c>
      <c r="D1086" s="1407">
        <v>747.94952380952407</v>
      </c>
      <c r="E1086" s="1406" t="s">
        <v>617</v>
      </c>
      <c r="F1086" s="1408" t="s">
        <v>616</v>
      </c>
      <c r="O1086" s="1383" t="s">
        <v>617</v>
      </c>
      <c r="Q1086" s="1383" t="s">
        <v>55</v>
      </c>
    </row>
    <row r="1087" spans="1:17" x14ac:dyDescent="0.3">
      <c r="A1087" s="1405">
        <v>2013</v>
      </c>
      <c r="B1087" s="1406" t="s">
        <v>559</v>
      </c>
      <c r="C1087" s="1406" t="s">
        <v>829</v>
      </c>
      <c r="D1087" s="1407">
        <v>744.70869249394707</v>
      </c>
      <c r="E1087" s="1406" t="s">
        <v>617</v>
      </c>
      <c r="F1087" s="1408" t="s">
        <v>616</v>
      </c>
      <c r="O1087" s="1383" t="s">
        <v>617</v>
      </c>
      <c r="Q1087" s="1383" t="s">
        <v>55</v>
      </c>
    </row>
    <row r="1088" spans="1:17" x14ac:dyDescent="0.3">
      <c r="A1088" s="1405">
        <v>2013</v>
      </c>
      <c r="B1088" s="1406" t="s">
        <v>559</v>
      </c>
      <c r="C1088" s="1406" t="s">
        <v>830</v>
      </c>
      <c r="D1088" s="1407">
        <v>714.26813119395899</v>
      </c>
      <c r="E1088" s="1406" t="s">
        <v>617</v>
      </c>
      <c r="F1088" s="1408" t="s">
        <v>616</v>
      </c>
      <c r="O1088" s="1383" t="s">
        <v>617</v>
      </c>
      <c r="Q1088" s="1383" t="s">
        <v>55</v>
      </c>
    </row>
    <row r="1089" spans="1:17" x14ac:dyDescent="0.3">
      <c r="A1089" s="1405">
        <v>2013</v>
      </c>
      <c r="B1089" s="1406" t="s">
        <v>559</v>
      </c>
      <c r="C1089" s="1406" t="s">
        <v>831</v>
      </c>
      <c r="D1089" s="1407">
        <v>853.10574496524714</v>
      </c>
      <c r="E1089" s="1406" t="s">
        <v>617</v>
      </c>
      <c r="F1089" s="1408" t="s">
        <v>616</v>
      </c>
      <c r="O1089" s="1383" t="s">
        <v>617</v>
      </c>
      <c r="Q1089" s="1383" t="s">
        <v>55</v>
      </c>
    </row>
    <row r="1090" spans="1:17" x14ac:dyDescent="0.3">
      <c r="A1090" s="1405">
        <v>2013</v>
      </c>
      <c r="B1090" s="1406" t="s">
        <v>559</v>
      </c>
      <c r="C1090" s="1406" t="s">
        <v>832</v>
      </c>
      <c r="D1090" s="1407">
        <v>728.52589811320797</v>
      </c>
      <c r="E1090" s="1406" t="s">
        <v>617</v>
      </c>
      <c r="F1090" s="1408" t="s">
        <v>616</v>
      </c>
      <c r="O1090" s="1383" t="s">
        <v>617</v>
      </c>
      <c r="Q1090" s="1383" t="s">
        <v>55</v>
      </c>
    </row>
    <row r="1091" spans="1:17" x14ac:dyDescent="0.3">
      <c r="A1091" s="1405">
        <v>2013</v>
      </c>
      <c r="B1091" s="1406" t="s">
        <v>559</v>
      </c>
      <c r="C1091" s="1406" t="s">
        <v>833</v>
      </c>
      <c r="D1091" s="1407">
        <v>657.81230769230808</v>
      </c>
      <c r="E1091" s="1406" t="s">
        <v>617</v>
      </c>
      <c r="F1091" s="1408" t="s">
        <v>616</v>
      </c>
      <c r="O1091" s="1383" t="s">
        <v>617</v>
      </c>
      <c r="Q1091" s="1383" t="s">
        <v>55</v>
      </c>
    </row>
    <row r="1092" spans="1:17" x14ac:dyDescent="0.3">
      <c r="A1092" s="1405">
        <v>2013</v>
      </c>
      <c r="B1092" s="1406" t="s">
        <v>559</v>
      </c>
      <c r="C1092" s="1406" t="s">
        <v>834</v>
      </c>
      <c r="D1092" s="1407">
        <v>726.25300917431207</v>
      </c>
      <c r="E1092" s="1406" t="s">
        <v>617</v>
      </c>
      <c r="F1092" s="1408" t="s">
        <v>616</v>
      </c>
      <c r="O1092" s="1383" t="s">
        <v>617</v>
      </c>
      <c r="Q1092" s="1383" t="s">
        <v>55</v>
      </c>
    </row>
    <row r="1093" spans="1:17" x14ac:dyDescent="0.3">
      <c r="A1093" s="1405">
        <v>2013</v>
      </c>
      <c r="B1093" s="1406" t="s">
        <v>559</v>
      </c>
      <c r="C1093" s="1406" t="s">
        <v>835</v>
      </c>
      <c r="D1093" s="1407">
        <v>683.57291950886804</v>
      </c>
      <c r="E1093" s="1406" t="s">
        <v>617</v>
      </c>
      <c r="F1093" s="1408" t="s">
        <v>616</v>
      </c>
      <c r="O1093" s="1383" t="s">
        <v>617</v>
      </c>
      <c r="Q1093" s="1383" t="s">
        <v>55</v>
      </c>
    </row>
    <row r="1094" spans="1:17" x14ac:dyDescent="0.3">
      <c r="A1094" s="1405">
        <v>2013</v>
      </c>
      <c r="B1094" s="1406" t="s">
        <v>559</v>
      </c>
      <c r="C1094" s="1406" t="s">
        <v>836</v>
      </c>
      <c r="D1094" s="1407">
        <v>726.86922967189696</v>
      </c>
      <c r="E1094" s="1406" t="s">
        <v>617</v>
      </c>
      <c r="F1094" s="1408" t="s">
        <v>616</v>
      </c>
      <c r="O1094" s="1383" t="s">
        <v>617</v>
      </c>
      <c r="Q1094" s="1383" t="s">
        <v>55</v>
      </c>
    </row>
    <row r="1095" spans="1:17" x14ac:dyDescent="0.3">
      <c r="A1095" s="1405">
        <v>2013</v>
      </c>
      <c r="B1095" s="1406" t="s">
        <v>559</v>
      </c>
      <c r="C1095" s="1406" t="s">
        <v>837</v>
      </c>
      <c r="D1095" s="1407">
        <v>805.27127537740807</v>
      </c>
      <c r="E1095" s="1406" t="s">
        <v>617</v>
      </c>
      <c r="F1095" s="1408" t="s">
        <v>616</v>
      </c>
      <c r="O1095" s="1383" t="s">
        <v>617</v>
      </c>
      <c r="Q1095" s="1383" t="s">
        <v>55</v>
      </c>
    </row>
    <row r="1096" spans="1:17" x14ac:dyDescent="0.3">
      <c r="A1096" s="1405">
        <v>2013</v>
      </c>
      <c r="B1096" s="1406" t="s">
        <v>559</v>
      </c>
      <c r="C1096" s="1406" t="s">
        <v>838</v>
      </c>
      <c r="D1096" s="1407">
        <v>691.80363288718911</v>
      </c>
      <c r="E1096" s="1406" t="s">
        <v>617</v>
      </c>
      <c r="F1096" s="1408" t="s">
        <v>616</v>
      </c>
      <c r="O1096" s="1383" t="s">
        <v>617</v>
      </c>
      <c r="Q1096" s="1383" t="s">
        <v>55</v>
      </c>
    </row>
    <row r="1097" spans="1:17" x14ac:dyDescent="0.3">
      <c r="A1097" s="1405">
        <v>2013</v>
      </c>
      <c r="B1097" s="1406" t="s">
        <v>559</v>
      </c>
      <c r="C1097" s="1406" t="s">
        <v>839</v>
      </c>
      <c r="D1097" s="1407">
        <v>827.10977319587607</v>
      </c>
      <c r="E1097" s="1406" t="s">
        <v>617</v>
      </c>
      <c r="F1097" s="1408" t="s">
        <v>616</v>
      </c>
      <c r="O1097" s="1383" t="s">
        <v>617</v>
      </c>
      <c r="Q1097" s="1383" t="s">
        <v>55</v>
      </c>
    </row>
    <row r="1098" spans="1:17" x14ac:dyDescent="0.3">
      <c r="A1098" s="1405">
        <v>2013</v>
      </c>
      <c r="B1098" s="1406" t="s">
        <v>559</v>
      </c>
      <c r="C1098" s="1406" t="s">
        <v>840</v>
      </c>
      <c r="D1098" s="1407">
        <v>626.93479472140802</v>
      </c>
      <c r="E1098" s="1406" t="s">
        <v>631</v>
      </c>
      <c r="F1098" s="1408" t="s">
        <v>630</v>
      </c>
      <c r="O1098" s="1383" t="s">
        <v>631</v>
      </c>
      <c r="Q1098" s="1383" t="s">
        <v>56</v>
      </c>
    </row>
    <row r="1099" spans="1:17" x14ac:dyDescent="0.3">
      <c r="A1099" s="1405">
        <v>2013</v>
      </c>
      <c r="B1099" s="1406" t="s">
        <v>559</v>
      </c>
      <c r="C1099" s="1406" t="s">
        <v>841</v>
      </c>
      <c r="D1099" s="1407">
        <v>798.56116438356207</v>
      </c>
      <c r="E1099" s="1406" t="s">
        <v>604</v>
      </c>
      <c r="F1099" s="1408" t="s">
        <v>603</v>
      </c>
      <c r="O1099" s="1383" t="s">
        <v>604</v>
      </c>
      <c r="Q1099" s="1383" t="s">
        <v>54</v>
      </c>
    </row>
    <row r="1100" spans="1:17" x14ac:dyDescent="0.3">
      <c r="A1100" s="1405">
        <v>2013</v>
      </c>
      <c r="B1100" s="1406" t="s">
        <v>559</v>
      </c>
      <c r="C1100" s="1406" t="s">
        <v>842</v>
      </c>
      <c r="D1100" s="1407">
        <v>657.18347708894908</v>
      </c>
      <c r="E1100" s="1406" t="s">
        <v>604</v>
      </c>
      <c r="F1100" s="1408" t="s">
        <v>603</v>
      </c>
      <c r="O1100" s="1383" t="s">
        <v>604</v>
      </c>
      <c r="Q1100" s="1383" t="s">
        <v>54</v>
      </c>
    </row>
    <row r="1101" spans="1:17" x14ac:dyDescent="0.3">
      <c r="A1101" s="1405">
        <v>2013</v>
      </c>
      <c r="B1101" s="1406" t="s">
        <v>559</v>
      </c>
      <c r="C1101" s="1406" t="s">
        <v>843</v>
      </c>
      <c r="D1101" s="1407">
        <v>794.81933035714303</v>
      </c>
      <c r="E1101" s="1406" t="s">
        <v>604</v>
      </c>
      <c r="F1101" s="1408" t="s">
        <v>603</v>
      </c>
      <c r="O1101" s="1383" t="s">
        <v>604</v>
      </c>
      <c r="Q1101" s="1383" t="s">
        <v>54</v>
      </c>
    </row>
    <row r="1102" spans="1:17" x14ac:dyDescent="0.3">
      <c r="A1102" s="1405">
        <v>2013</v>
      </c>
      <c r="B1102" s="1406" t="s">
        <v>559</v>
      </c>
      <c r="C1102" s="1406" t="s">
        <v>844</v>
      </c>
      <c r="D1102" s="1407">
        <v>612.38675438596499</v>
      </c>
      <c r="E1102" s="1406" t="s">
        <v>604</v>
      </c>
      <c r="F1102" s="1408" t="s">
        <v>603</v>
      </c>
      <c r="O1102" s="1383" t="s">
        <v>604</v>
      </c>
      <c r="Q1102" s="1383" t="s">
        <v>54</v>
      </c>
    </row>
    <row r="1103" spans="1:17" x14ac:dyDescent="0.3">
      <c r="A1103" s="1405">
        <v>2013</v>
      </c>
      <c r="B1103" s="1406" t="s">
        <v>559</v>
      </c>
      <c r="C1103" s="1406" t="s">
        <v>845</v>
      </c>
      <c r="D1103" s="1407">
        <v>821.18533797554301</v>
      </c>
      <c r="E1103" s="1406" t="s">
        <v>604</v>
      </c>
      <c r="F1103" s="1408" t="s">
        <v>603</v>
      </c>
      <c r="O1103" s="1383" t="s">
        <v>604</v>
      </c>
      <c r="Q1103" s="1383" t="s">
        <v>54</v>
      </c>
    </row>
    <row r="1104" spans="1:17" x14ac:dyDescent="0.3">
      <c r="A1104" s="1405">
        <v>2013</v>
      </c>
      <c r="B1104" s="1406" t="s">
        <v>559</v>
      </c>
      <c r="C1104" s="1406" t="s">
        <v>846</v>
      </c>
      <c r="D1104" s="1407">
        <v>980.35539605801409</v>
      </c>
      <c r="E1104" s="1406" t="s">
        <v>604</v>
      </c>
      <c r="F1104" s="1408" t="s">
        <v>603</v>
      </c>
      <c r="O1104" s="1383" t="s">
        <v>604</v>
      </c>
      <c r="Q1104" s="1383" t="s">
        <v>54</v>
      </c>
    </row>
    <row r="1105" spans="1:17" x14ac:dyDescent="0.3">
      <c r="A1105" s="1405">
        <v>2013</v>
      </c>
      <c r="B1105" s="1406" t="s">
        <v>559</v>
      </c>
      <c r="C1105" s="1406" t="s">
        <v>847</v>
      </c>
      <c r="D1105" s="1407">
        <v>716.31235668789805</v>
      </c>
      <c r="E1105" s="1406" t="s">
        <v>604</v>
      </c>
      <c r="F1105" s="1408" t="s">
        <v>603</v>
      </c>
      <c r="O1105" s="1383" t="s">
        <v>604</v>
      </c>
      <c r="Q1105" s="1383" t="s">
        <v>54</v>
      </c>
    </row>
    <row r="1106" spans="1:17" x14ac:dyDescent="0.3">
      <c r="A1106" s="1405">
        <v>2013</v>
      </c>
      <c r="B1106" s="1406" t="s">
        <v>559</v>
      </c>
      <c r="C1106" s="1406" t="s">
        <v>848</v>
      </c>
      <c r="D1106" s="1407">
        <v>708.558944765045</v>
      </c>
      <c r="E1106" s="1406" t="s">
        <v>604</v>
      </c>
      <c r="F1106" s="1408" t="s">
        <v>603</v>
      </c>
      <c r="O1106" s="1383" t="s">
        <v>604</v>
      </c>
      <c r="Q1106" s="1383" t="s">
        <v>54</v>
      </c>
    </row>
    <row r="1107" spans="1:17" x14ac:dyDescent="0.3">
      <c r="A1107" s="1405">
        <v>2013</v>
      </c>
      <c r="B1107" s="1406" t="s">
        <v>559</v>
      </c>
      <c r="C1107" s="1406" t="s">
        <v>849</v>
      </c>
      <c r="D1107" s="1407">
        <v>672.84094027954302</v>
      </c>
      <c r="E1107" s="1406" t="s">
        <v>604</v>
      </c>
      <c r="F1107" s="1408" t="s">
        <v>603</v>
      </c>
      <c r="O1107" s="1383" t="s">
        <v>604</v>
      </c>
      <c r="Q1107" s="1383" t="s">
        <v>54</v>
      </c>
    </row>
    <row r="1108" spans="1:17" x14ac:dyDescent="0.3">
      <c r="A1108" s="1405">
        <v>2013</v>
      </c>
      <c r="B1108" s="1406" t="s">
        <v>559</v>
      </c>
      <c r="C1108" s="1406" t="s">
        <v>850</v>
      </c>
      <c r="D1108" s="1407">
        <v>734.97318940702405</v>
      </c>
      <c r="E1108" s="1406" t="s">
        <v>604</v>
      </c>
      <c r="F1108" s="1408" t="s">
        <v>603</v>
      </c>
      <c r="O1108" s="1383" t="s">
        <v>604</v>
      </c>
      <c r="Q1108" s="1383" t="s">
        <v>54</v>
      </c>
    </row>
    <row r="1109" spans="1:17" x14ac:dyDescent="0.3">
      <c r="A1109" s="1405">
        <v>2013</v>
      </c>
      <c r="B1109" s="1406" t="s">
        <v>559</v>
      </c>
      <c r="C1109" s="1406" t="s">
        <v>851</v>
      </c>
      <c r="D1109" s="1407">
        <v>623.21272459499312</v>
      </c>
      <c r="E1109" s="1406" t="s">
        <v>604</v>
      </c>
      <c r="F1109" s="1408" t="s">
        <v>603</v>
      </c>
      <c r="O1109" s="1383" t="s">
        <v>604</v>
      </c>
      <c r="Q1109" s="1383" t="s">
        <v>54</v>
      </c>
    </row>
    <row r="1110" spans="1:17" x14ac:dyDescent="0.3">
      <c r="A1110" s="1405">
        <v>2013</v>
      </c>
      <c r="B1110" s="1406" t="s">
        <v>559</v>
      </c>
      <c r="C1110" s="1406" t="s">
        <v>852</v>
      </c>
      <c r="D1110" s="1407">
        <v>666.49493170381004</v>
      </c>
      <c r="E1110" s="1406" t="s">
        <v>604</v>
      </c>
      <c r="F1110" s="1408" t="s">
        <v>603</v>
      </c>
      <c r="O1110" s="1383" t="s">
        <v>604</v>
      </c>
      <c r="Q1110" s="1383" t="s">
        <v>54</v>
      </c>
    </row>
    <row r="1111" spans="1:17" x14ac:dyDescent="0.3">
      <c r="A1111" s="1405">
        <v>2013</v>
      </c>
      <c r="B1111" s="1406" t="s">
        <v>559</v>
      </c>
      <c r="C1111" s="1406" t="s">
        <v>853</v>
      </c>
      <c r="D1111" s="1407">
        <v>726.91506172839513</v>
      </c>
      <c r="E1111" s="1406" t="s">
        <v>604</v>
      </c>
      <c r="F1111" s="1408" t="s">
        <v>603</v>
      </c>
      <c r="O1111" s="1383" t="s">
        <v>604</v>
      </c>
      <c r="Q1111" s="1383" t="s">
        <v>54</v>
      </c>
    </row>
    <row r="1112" spans="1:17" x14ac:dyDescent="0.3">
      <c r="A1112" s="1405">
        <v>2013</v>
      </c>
      <c r="B1112" s="1406" t="s">
        <v>559</v>
      </c>
      <c r="C1112" s="1406" t="s">
        <v>529</v>
      </c>
      <c r="D1112" s="1407">
        <v>925.35164658634505</v>
      </c>
      <c r="E1112" s="1406" t="s">
        <v>519</v>
      </c>
      <c r="F1112" s="1408" t="s">
        <v>628</v>
      </c>
      <c r="O1112" s="1383" t="s">
        <v>519</v>
      </c>
      <c r="Q1112" s="1383" t="s">
        <v>58</v>
      </c>
    </row>
    <row r="1113" spans="1:17" x14ac:dyDescent="0.3">
      <c r="A1113" s="1405">
        <v>2013</v>
      </c>
      <c r="B1113" s="1406" t="s">
        <v>559</v>
      </c>
      <c r="C1113" s="1406" t="s">
        <v>854</v>
      </c>
      <c r="D1113" s="1407">
        <v>715.87839249146805</v>
      </c>
      <c r="E1113" s="1406" t="s">
        <v>635</v>
      </c>
      <c r="F1113" s="1408" t="s">
        <v>634</v>
      </c>
      <c r="O1113" s="1383" t="s">
        <v>635</v>
      </c>
      <c r="Q1113" s="1383" t="s">
        <v>78</v>
      </c>
    </row>
    <row r="1114" spans="1:17" x14ac:dyDescent="0.3">
      <c r="A1114" s="1405">
        <v>2013</v>
      </c>
      <c r="B1114" s="1406" t="s">
        <v>559</v>
      </c>
      <c r="C1114" s="1406" t="s">
        <v>855</v>
      </c>
      <c r="D1114" s="1407">
        <v>750.23786199095002</v>
      </c>
      <c r="E1114" s="1406" t="s">
        <v>635</v>
      </c>
      <c r="F1114" s="1408" t="s">
        <v>634</v>
      </c>
      <c r="O1114" s="1383" t="s">
        <v>635</v>
      </c>
      <c r="Q1114" s="1383" t="s">
        <v>78</v>
      </c>
    </row>
    <row r="1115" spans="1:17" x14ac:dyDescent="0.3">
      <c r="A1115" s="1405">
        <v>2013</v>
      </c>
      <c r="B1115" s="1406" t="s">
        <v>559</v>
      </c>
      <c r="C1115" s="1406" t="s">
        <v>856</v>
      </c>
      <c r="D1115" s="1407">
        <v>833.31018834712211</v>
      </c>
      <c r="E1115" s="1406" t="s">
        <v>635</v>
      </c>
      <c r="F1115" s="1408" t="s">
        <v>634</v>
      </c>
      <c r="O1115" s="1383" t="s">
        <v>635</v>
      </c>
      <c r="Q1115" s="1383" t="s">
        <v>78</v>
      </c>
    </row>
    <row r="1116" spans="1:17" x14ac:dyDescent="0.3">
      <c r="A1116" s="1405">
        <v>2013</v>
      </c>
      <c r="B1116" s="1406" t="s">
        <v>559</v>
      </c>
      <c r="C1116" s="1406" t="s">
        <v>857</v>
      </c>
      <c r="D1116" s="1407">
        <v>783.41242809114704</v>
      </c>
      <c r="E1116" s="1406" t="s">
        <v>635</v>
      </c>
      <c r="F1116" s="1408" t="s">
        <v>634</v>
      </c>
      <c r="O1116" s="1383" t="s">
        <v>635</v>
      </c>
      <c r="Q1116" s="1383" t="s">
        <v>78</v>
      </c>
    </row>
    <row r="1117" spans="1:17" x14ac:dyDescent="0.3">
      <c r="A1117" s="1405">
        <v>2013</v>
      </c>
      <c r="B1117" s="1406" t="s">
        <v>559</v>
      </c>
      <c r="C1117" s="1406" t="s">
        <v>858</v>
      </c>
      <c r="D1117" s="1407">
        <v>738.67243851019009</v>
      </c>
      <c r="E1117" s="1406" t="s">
        <v>635</v>
      </c>
      <c r="F1117" s="1408" t="s">
        <v>634</v>
      </c>
      <c r="O1117" s="1383" t="s">
        <v>635</v>
      </c>
      <c r="Q1117" s="1383" t="s">
        <v>78</v>
      </c>
    </row>
    <row r="1118" spans="1:17" x14ac:dyDescent="0.3">
      <c r="A1118" s="1405">
        <v>2013</v>
      </c>
      <c r="B1118" s="1406" t="s">
        <v>559</v>
      </c>
      <c r="C1118" s="1406" t="s">
        <v>859</v>
      </c>
      <c r="D1118" s="1407">
        <v>804.66031111111101</v>
      </c>
      <c r="E1118" s="1406" t="s">
        <v>635</v>
      </c>
      <c r="F1118" s="1408" t="s">
        <v>634</v>
      </c>
      <c r="O1118" s="1383" t="s">
        <v>635</v>
      </c>
      <c r="Q1118" s="1383" t="s">
        <v>78</v>
      </c>
    </row>
    <row r="1119" spans="1:17" x14ac:dyDescent="0.3">
      <c r="A1119" s="1405">
        <v>2013</v>
      </c>
      <c r="B1119" s="1406" t="s">
        <v>559</v>
      </c>
      <c r="C1119" s="1406" t="s">
        <v>860</v>
      </c>
      <c r="D1119" s="1407">
        <v>736.27630041724603</v>
      </c>
      <c r="E1119" s="1406" t="s">
        <v>635</v>
      </c>
      <c r="F1119" s="1408" t="s">
        <v>634</v>
      </c>
      <c r="O1119" s="1383" t="s">
        <v>635</v>
      </c>
      <c r="Q1119" s="1383" t="s">
        <v>78</v>
      </c>
    </row>
    <row r="1120" spans="1:17" x14ac:dyDescent="0.3">
      <c r="A1120" s="1405">
        <v>2013</v>
      </c>
      <c r="B1120" s="1406" t="s">
        <v>559</v>
      </c>
      <c r="C1120" s="1406" t="s">
        <v>861</v>
      </c>
      <c r="D1120" s="1407">
        <v>755.21113350125904</v>
      </c>
      <c r="E1120" s="1406" t="s">
        <v>635</v>
      </c>
      <c r="F1120" s="1408" t="s">
        <v>634</v>
      </c>
      <c r="O1120" s="1383" t="s">
        <v>635</v>
      </c>
      <c r="Q1120" s="1383" t="s">
        <v>78</v>
      </c>
    </row>
    <row r="1121" spans="1:17" x14ac:dyDescent="0.3">
      <c r="A1121" s="1405">
        <v>2013</v>
      </c>
      <c r="B1121" s="1406" t="s">
        <v>559</v>
      </c>
      <c r="C1121" s="1406" t="s">
        <v>862</v>
      </c>
      <c r="D1121" s="1407">
        <v>750.89055397148707</v>
      </c>
      <c r="E1121" s="1406" t="s">
        <v>635</v>
      </c>
      <c r="F1121" s="1408" t="s">
        <v>634</v>
      </c>
      <c r="O1121" s="1383" t="s">
        <v>635</v>
      </c>
      <c r="Q1121" s="1383" t="s">
        <v>78</v>
      </c>
    </row>
    <row r="1122" spans="1:17" x14ac:dyDescent="0.3">
      <c r="A1122" s="1405">
        <v>2013</v>
      </c>
      <c r="B1122" s="1406" t="s">
        <v>559</v>
      </c>
      <c r="C1122" s="1406" t="s">
        <v>863</v>
      </c>
      <c r="D1122" s="1407">
        <v>803.85344145026909</v>
      </c>
      <c r="E1122" s="1406" t="s">
        <v>635</v>
      </c>
      <c r="F1122" s="1408" t="s">
        <v>634</v>
      </c>
      <c r="O1122" s="1383" t="s">
        <v>635</v>
      </c>
      <c r="Q1122" s="1383" t="s">
        <v>78</v>
      </c>
    </row>
    <row r="1123" spans="1:17" x14ac:dyDescent="0.3">
      <c r="A1123" s="1405">
        <v>2014</v>
      </c>
      <c r="B1123" s="1406" t="s">
        <v>559</v>
      </c>
      <c r="C1123" s="1406" t="s">
        <v>650</v>
      </c>
      <c r="D1123" s="1407">
        <v>664.25856236203106</v>
      </c>
      <c r="E1123" s="1406" t="s">
        <v>598</v>
      </c>
      <c r="F1123" s="1408" t="s">
        <v>599</v>
      </c>
      <c r="O1123" s="1383" t="s">
        <v>598</v>
      </c>
      <c r="Q1123" s="1383" t="s">
        <v>61</v>
      </c>
    </row>
    <row r="1124" spans="1:17" x14ac:dyDescent="0.3">
      <c r="A1124" s="1405">
        <v>2014</v>
      </c>
      <c r="B1124" s="1406" t="s">
        <v>559</v>
      </c>
      <c r="C1124" s="1406" t="s">
        <v>597</v>
      </c>
      <c r="D1124" s="1407">
        <v>733.32668913226598</v>
      </c>
      <c r="E1124" s="1406" t="s">
        <v>598</v>
      </c>
      <c r="F1124" s="1408" t="s">
        <v>599</v>
      </c>
      <c r="O1124" s="1383" t="s">
        <v>598</v>
      </c>
      <c r="Q1124" s="1383" t="s">
        <v>61</v>
      </c>
    </row>
    <row r="1125" spans="1:17" x14ac:dyDescent="0.3">
      <c r="A1125" s="1405">
        <v>2014</v>
      </c>
      <c r="B1125" s="1406" t="s">
        <v>559</v>
      </c>
      <c r="C1125" s="1406" t="s">
        <v>651</v>
      </c>
      <c r="D1125" s="1407">
        <v>819.0291973595381</v>
      </c>
      <c r="E1125" s="1406" t="s">
        <v>598</v>
      </c>
      <c r="F1125" s="1408" t="s">
        <v>599</v>
      </c>
      <c r="O1125" s="1383" t="s">
        <v>598</v>
      </c>
      <c r="Q1125" s="1383" t="s">
        <v>61</v>
      </c>
    </row>
    <row r="1126" spans="1:17" x14ac:dyDescent="0.3">
      <c r="A1126" s="1405">
        <v>2014</v>
      </c>
      <c r="B1126" s="1406" t="s">
        <v>559</v>
      </c>
      <c r="C1126" s="1406" t="s">
        <v>652</v>
      </c>
      <c r="D1126" s="1407">
        <v>820.34004171533502</v>
      </c>
      <c r="E1126" s="1406" t="s">
        <v>598</v>
      </c>
      <c r="F1126" s="1408" t="s">
        <v>599</v>
      </c>
      <c r="O1126" s="1383" t="s">
        <v>598</v>
      </c>
      <c r="Q1126" s="1383" t="s">
        <v>61</v>
      </c>
    </row>
    <row r="1127" spans="1:17" x14ac:dyDescent="0.3">
      <c r="A1127" s="1405">
        <v>2014</v>
      </c>
      <c r="B1127" s="1406" t="s">
        <v>559</v>
      </c>
      <c r="C1127" s="1406" t="s">
        <v>653</v>
      </c>
      <c r="D1127" s="1407">
        <v>816.39984201351103</v>
      </c>
      <c r="E1127" s="1406" t="s">
        <v>598</v>
      </c>
      <c r="F1127" s="1408" t="s">
        <v>599</v>
      </c>
      <c r="O1127" s="1383" t="s">
        <v>598</v>
      </c>
      <c r="Q1127" s="1383" t="s">
        <v>61</v>
      </c>
    </row>
    <row r="1128" spans="1:17" x14ac:dyDescent="0.3">
      <c r="A1128" s="1405">
        <v>2014</v>
      </c>
      <c r="B1128" s="1406" t="s">
        <v>559</v>
      </c>
      <c r="C1128" s="1406" t="s">
        <v>654</v>
      </c>
      <c r="D1128" s="1407">
        <v>879.20469689074207</v>
      </c>
      <c r="E1128" s="1406" t="s">
        <v>598</v>
      </c>
      <c r="F1128" s="1408" t="s">
        <v>599</v>
      </c>
      <c r="O1128" s="1383" t="s">
        <v>598</v>
      </c>
      <c r="Q1128" s="1383" t="s">
        <v>61</v>
      </c>
    </row>
    <row r="1129" spans="1:17" x14ac:dyDescent="0.3">
      <c r="A1129" s="1405">
        <v>2014</v>
      </c>
      <c r="B1129" s="1406" t="s">
        <v>559</v>
      </c>
      <c r="C1129" s="1406" t="s">
        <v>600</v>
      </c>
      <c r="D1129" s="1407">
        <v>757.57342664026805</v>
      </c>
      <c r="E1129" s="1406" t="s">
        <v>594</v>
      </c>
      <c r="F1129" s="1408" t="s">
        <v>595</v>
      </c>
      <c r="O1129" s="1383" t="s">
        <v>594</v>
      </c>
      <c r="Q1129" s="1383" t="s">
        <v>62</v>
      </c>
    </row>
    <row r="1130" spans="1:17" x14ac:dyDescent="0.3">
      <c r="A1130" s="1405">
        <v>2014</v>
      </c>
      <c r="B1130" s="1406" t="s">
        <v>559</v>
      </c>
      <c r="C1130" s="1406" t="s">
        <v>601</v>
      </c>
      <c r="D1130" s="1407">
        <v>976.54296253186999</v>
      </c>
      <c r="E1130" s="1406" t="s">
        <v>594</v>
      </c>
      <c r="F1130" s="1408" t="s">
        <v>595</v>
      </c>
      <c r="O1130" s="1383" t="s">
        <v>594</v>
      </c>
      <c r="Q1130" s="1383" t="s">
        <v>62</v>
      </c>
    </row>
    <row r="1131" spans="1:17" x14ac:dyDescent="0.3">
      <c r="A1131" s="1405">
        <v>2014</v>
      </c>
      <c r="B1131" s="1406" t="s">
        <v>559</v>
      </c>
      <c r="C1131" s="1406" t="s">
        <v>602</v>
      </c>
      <c r="D1131" s="1407">
        <v>949.96133184577411</v>
      </c>
      <c r="E1131" s="1406" t="s">
        <v>594</v>
      </c>
      <c r="F1131" s="1408" t="s">
        <v>595</v>
      </c>
      <c r="O1131" s="1383" t="s">
        <v>594</v>
      </c>
      <c r="Q1131" s="1383" t="s">
        <v>62</v>
      </c>
    </row>
    <row r="1132" spans="1:17" x14ac:dyDescent="0.3">
      <c r="A1132" s="1405">
        <v>2014</v>
      </c>
      <c r="B1132" s="1406" t="s">
        <v>559</v>
      </c>
      <c r="C1132" s="1406" t="s">
        <v>640</v>
      </c>
      <c r="D1132" s="1407">
        <v>678.29933075933104</v>
      </c>
      <c r="E1132" s="1406" t="s">
        <v>594</v>
      </c>
      <c r="F1132" s="1408" t="s">
        <v>595</v>
      </c>
      <c r="O1132" s="1383" t="s">
        <v>594</v>
      </c>
      <c r="Q1132" s="1383" t="s">
        <v>62</v>
      </c>
    </row>
    <row r="1133" spans="1:17" x14ac:dyDescent="0.3">
      <c r="A1133" s="1405">
        <v>2014</v>
      </c>
      <c r="B1133" s="1406" t="s">
        <v>559</v>
      </c>
      <c r="C1133" s="1406" t="s">
        <v>605</v>
      </c>
      <c r="D1133" s="1407">
        <v>1069.6743755181703</v>
      </c>
      <c r="E1133" s="1406" t="s">
        <v>594</v>
      </c>
      <c r="F1133" s="1408" t="s">
        <v>595</v>
      </c>
      <c r="O1133" s="1383" t="s">
        <v>594</v>
      </c>
      <c r="Q1133" s="1383" t="s">
        <v>62</v>
      </c>
    </row>
    <row r="1134" spans="1:17" x14ac:dyDescent="0.3">
      <c r="A1134" s="1405">
        <v>2014</v>
      </c>
      <c r="B1134" s="1406" t="s">
        <v>559</v>
      </c>
      <c r="C1134" s="1406" t="s">
        <v>606</v>
      </c>
      <c r="D1134" s="1407">
        <v>730.75618109846607</v>
      </c>
      <c r="E1134" s="1406" t="s">
        <v>594</v>
      </c>
      <c r="F1134" s="1408" t="s">
        <v>595</v>
      </c>
      <c r="O1134" s="1383" t="s">
        <v>594</v>
      </c>
      <c r="Q1134" s="1383" t="s">
        <v>62</v>
      </c>
    </row>
    <row r="1135" spans="1:17" x14ac:dyDescent="0.3">
      <c r="A1135" s="1405">
        <v>2014</v>
      </c>
      <c r="B1135" s="1406" t="s">
        <v>559</v>
      </c>
      <c r="C1135" s="1406" t="s">
        <v>593</v>
      </c>
      <c r="D1135" s="1407">
        <v>734.54957088122603</v>
      </c>
      <c r="E1135" s="1406" t="s">
        <v>594</v>
      </c>
      <c r="F1135" s="1408" t="s">
        <v>595</v>
      </c>
      <c r="O1135" s="1383" t="s">
        <v>594</v>
      </c>
      <c r="Q1135" s="1383" t="s">
        <v>62</v>
      </c>
    </row>
    <row r="1136" spans="1:17" x14ac:dyDescent="0.3">
      <c r="A1136" s="1405">
        <v>2014</v>
      </c>
      <c r="B1136" s="1406" t="s">
        <v>559</v>
      </c>
      <c r="C1136" s="1406" t="s">
        <v>609</v>
      </c>
      <c r="D1136" s="1407">
        <v>769.68993212055409</v>
      </c>
      <c r="E1136" s="1406" t="s">
        <v>594</v>
      </c>
      <c r="F1136" s="1408" t="s">
        <v>595</v>
      </c>
      <c r="O1136" s="1383" t="s">
        <v>594</v>
      </c>
      <c r="Q1136" s="1383" t="s">
        <v>62</v>
      </c>
    </row>
    <row r="1137" spans="1:17" x14ac:dyDescent="0.3">
      <c r="A1137" s="1405">
        <v>2014</v>
      </c>
      <c r="B1137" s="1406" t="s">
        <v>559</v>
      </c>
      <c r="C1137" s="1406" t="s">
        <v>612</v>
      </c>
      <c r="D1137" s="1407">
        <v>845.82127203881214</v>
      </c>
      <c r="E1137" s="1406" t="s">
        <v>594</v>
      </c>
      <c r="F1137" s="1408" t="s">
        <v>595</v>
      </c>
      <c r="O1137" s="1383" t="s">
        <v>594</v>
      </c>
      <c r="Q1137" s="1383" t="s">
        <v>62</v>
      </c>
    </row>
    <row r="1138" spans="1:17" x14ac:dyDescent="0.3">
      <c r="A1138" s="1405">
        <v>2014</v>
      </c>
      <c r="B1138" s="1406" t="s">
        <v>559</v>
      </c>
      <c r="C1138" s="1406" t="s">
        <v>615</v>
      </c>
      <c r="D1138" s="1407">
        <v>883.58434221592711</v>
      </c>
      <c r="E1138" s="1406" t="s">
        <v>594</v>
      </c>
      <c r="F1138" s="1408" t="s">
        <v>595</v>
      </c>
      <c r="O1138" s="1383" t="s">
        <v>594</v>
      </c>
      <c r="Q1138" s="1383" t="s">
        <v>62</v>
      </c>
    </row>
    <row r="1139" spans="1:17" x14ac:dyDescent="0.3">
      <c r="A1139" s="1405">
        <v>2014</v>
      </c>
      <c r="B1139" s="1406" t="s">
        <v>559</v>
      </c>
      <c r="C1139" s="1406" t="s">
        <v>596</v>
      </c>
      <c r="D1139" s="1407">
        <v>824.72304839482501</v>
      </c>
      <c r="E1139" s="1406" t="s">
        <v>594</v>
      </c>
      <c r="F1139" s="1408" t="s">
        <v>595</v>
      </c>
      <c r="O1139" s="1383" t="s">
        <v>594</v>
      </c>
      <c r="Q1139" s="1383" t="s">
        <v>62</v>
      </c>
    </row>
    <row r="1140" spans="1:17" x14ac:dyDescent="0.3">
      <c r="A1140" s="1405">
        <v>2014</v>
      </c>
      <c r="B1140" s="1406" t="s">
        <v>559</v>
      </c>
      <c r="C1140" s="1406" t="s">
        <v>682</v>
      </c>
      <c r="D1140" s="1407">
        <v>642.29182492581606</v>
      </c>
      <c r="E1140" s="1406" t="s">
        <v>642</v>
      </c>
      <c r="F1140" s="1408" t="s">
        <v>641</v>
      </c>
      <c r="O1140" s="1383" t="s">
        <v>642</v>
      </c>
      <c r="Q1140" s="1383" t="s">
        <v>66</v>
      </c>
    </row>
    <row r="1141" spans="1:17" x14ac:dyDescent="0.3">
      <c r="A1141" s="1405">
        <v>2014</v>
      </c>
      <c r="B1141" s="1406" t="s">
        <v>559</v>
      </c>
      <c r="C1141" s="1406" t="s">
        <v>683</v>
      </c>
      <c r="D1141" s="1407">
        <v>710.69976676986607</v>
      </c>
      <c r="E1141" s="1406" t="s">
        <v>642</v>
      </c>
      <c r="F1141" s="1408" t="s">
        <v>641</v>
      </c>
      <c r="O1141" s="1383" t="s">
        <v>642</v>
      </c>
      <c r="Q1141" s="1383" t="s">
        <v>66</v>
      </c>
    </row>
    <row r="1142" spans="1:17" x14ac:dyDescent="0.3">
      <c r="A1142" s="1405">
        <v>2014</v>
      </c>
      <c r="B1142" s="1406" t="s">
        <v>559</v>
      </c>
      <c r="C1142" s="1406" t="s">
        <v>684</v>
      </c>
      <c r="D1142" s="1407">
        <v>660.23899503722112</v>
      </c>
      <c r="E1142" s="1406" t="s">
        <v>642</v>
      </c>
      <c r="F1142" s="1408" t="s">
        <v>641</v>
      </c>
      <c r="O1142" s="1383" t="s">
        <v>642</v>
      </c>
      <c r="Q1142" s="1383" t="s">
        <v>66</v>
      </c>
    </row>
    <row r="1143" spans="1:17" x14ac:dyDescent="0.3">
      <c r="A1143" s="1405">
        <v>2014</v>
      </c>
      <c r="B1143" s="1406" t="s">
        <v>559</v>
      </c>
      <c r="C1143" s="1406" t="s">
        <v>647</v>
      </c>
      <c r="D1143" s="1407">
        <v>670.40941071428608</v>
      </c>
      <c r="E1143" s="1406" t="s">
        <v>642</v>
      </c>
      <c r="F1143" s="1408" t="s">
        <v>641</v>
      </c>
      <c r="O1143" s="1383" t="s">
        <v>642</v>
      </c>
      <c r="Q1143" s="1383" t="s">
        <v>66</v>
      </c>
    </row>
    <row r="1144" spans="1:17" x14ac:dyDescent="0.3">
      <c r="A1144" s="1405">
        <v>2014</v>
      </c>
      <c r="B1144" s="1406" t="s">
        <v>559</v>
      </c>
      <c r="C1144" s="1406" t="s">
        <v>686</v>
      </c>
      <c r="D1144" s="1407">
        <v>669.75215973920103</v>
      </c>
      <c r="E1144" s="1406" t="s">
        <v>642</v>
      </c>
      <c r="F1144" s="1408" t="s">
        <v>641</v>
      </c>
      <c r="O1144" s="1383" t="s">
        <v>642</v>
      </c>
      <c r="Q1144" s="1383" t="s">
        <v>66</v>
      </c>
    </row>
    <row r="1145" spans="1:17" x14ac:dyDescent="0.3">
      <c r="A1145" s="1405">
        <v>2014</v>
      </c>
      <c r="B1145" s="1406" t="s">
        <v>559</v>
      </c>
      <c r="C1145" s="1406" t="s">
        <v>687</v>
      </c>
      <c r="D1145" s="1407">
        <v>680.54749581239503</v>
      </c>
      <c r="E1145" s="1406" t="s">
        <v>642</v>
      </c>
      <c r="F1145" s="1408" t="s">
        <v>641</v>
      </c>
      <c r="O1145" s="1383" t="s">
        <v>642</v>
      </c>
      <c r="Q1145" s="1383" t="s">
        <v>66</v>
      </c>
    </row>
    <row r="1146" spans="1:17" x14ac:dyDescent="0.3">
      <c r="A1146" s="1405">
        <v>2014</v>
      </c>
      <c r="B1146" s="1406" t="s">
        <v>559</v>
      </c>
      <c r="C1146" s="1406" t="s">
        <v>618</v>
      </c>
      <c r="D1146" s="1407">
        <v>649.25767758186407</v>
      </c>
      <c r="E1146" s="1406" t="s">
        <v>598</v>
      </c>
      <c r="F1146" s="1408" t="s">
        <v>599</v>
      </c>
      <c r="O1146" s="1383" t="s">
        <v>598</v>
      </c>
      <c r="Q1146" s="1383" t="s">
        <v>61</v>
      </c>
    </row>
    <row r="1147" spans="1:17" x14ac:dyDescent="0.3">
      <c r="A1147" s="1405">
        <v>2014</v>
      </c>
      <c r="B1147" s="1406" t="s">
        <v>559</v>
      </c>
      <c r="C1147" s="1406" t="s">
        <v>624</v>
      </c>
      <c r="D1147" s="1407">
        <v>697.45948799999996</v>
      </c>
      <c r="E1147" s="1406" t="s">
        <v>578</v>
      </c>
      <c r="F1147" s="1408" t="s">
        <v>579</v>
      </c>
      <c r="O1147" s="1383" t="s">
        <v>578</v>
      </c>
      <c r="Q1147" s="1383" t="s">
        <v>63</v>
      </c>
    </row>
    <row r="1148" spans="1:17" x14ac:dyDescent="0.3">
      <c r="A1148" s="1405">
        <v>2014</v>
      </c>
      <c r="B1148" s="1406" t="s">
        <v>559</v>
      </c>
      <c r="C1148" s="1406" t="s">
        <v>627</v>
      </c>
      <c r="D1148" s="1407">
        <v>724.26993744298204</v>
      </c>
      <c r="E1148" s="1406" t="s">
        <v>594</v>
      </c>
      <c r="F1148" s="1408" t="s">
        <v>595</v>
      </c>
      <c r="O1148" s="1383" t="s">
        <v>594</v>
      </c>
      <c r="Q1148" s="1383" t="s">
        <v>62</v>
      </c>
    </row>
    <row r="1149" spans="1:17" x14ac:dyDescent="0.3">
      <c r="A1149" s="1405">
        <v>2014</v>
      </c>
      <c r="B1149" s="1406" t="s">
        <v>559</v>
      </c>
      <c r="C1149" s="1406" t="s">
        <v>629</v>
      </c>
      <c r="D1149" s="1407">
        <v>623.79327848101309</v>
      </c>
      <c r="E1149" s="1406" t="s">
        <v>594</v>
      </c>
      <c r="F1149" s="1408" t="s">
        <v>595</v>
      </c>
      <c r="O1149" s="1383" t="s">
        <v>594</v>
      </c>
      <c r="Q1149" s="1383" t="s">
        <v>62</v>
      </c>
    </row>
    <row r="1150" spans="1:17" x14ac:dyDescent="0.3">
      <c r="A1150" s="1405">
        <v>2014</v>
      </c>
      <c r="B1150" s="1406" t="s">
        <v>559</v>
      </c>
      <c r="C1150" s="1406" t="s">
        <v>632</v>
      </c>
      <c r="D1150" s="1407">
        <v>638.97473292876305</v>
      </c>
      <c r="E1150" s="1406" t="s">
        <v>594</v>
      </c>
      <c r="F1150" s="1408" t="s">
        <v>595</v>
      </c>
      <c r="O1150" s="1383" t="s">
        <v>594</v>
      </c>
      <c r="Q1150" s="1383" t="s">
        <v>62</v>
      </c>
    </row>
    <row r="1151" spans="1:17" x14ac:dyDescent="0.3">
      <c r="A1151" s="1405">
        <v>2014</v>
      </c>
      <c r="B1151" s="1406" t="s">
        <v>559</v>
      </c>
      <c r="C1151" s="1406" t="s">
        <v>633</v>
      </c>
      <c r="D1151" s="1407">
        <v>612.99909882455404</v>
      </c>
      <c r="E1151" s="1406" t="s">
        <v>594</v>
      </c>
      <c r="F1151" s="1408" t="s">
        <v>595</v>
      </c>
      <c r="O1151" s="1383" t="s">
        <v>594</v>
      </c>
      <c r="Q1151" s="1383" t="s">
        <v>62</v>
      </c>
    </row>
    <row r="1152" spans="1:17" x14ac:dyDescent="0.3">
      <c r="A1152" s="1405">
        <v>2014</v>
      </c>
      <c r="B1152" s="1406" t="s">
        <v>559</v>
      </c>
      <c r="C1152" s="1406" t="s">
        <v>636</v>
      </c>
      <c r="D1152" s="1407">
        <v>679.48175143453307</v>
      </c>
      <c r="E1152" s="1406" t="s">
        <v>594</v>
      </c>
      <c r="F1152" s="1408" t="s">
        <v>595</v>
      </c>
      <c r="O1152" s="1383" t="s">
        <v>594</v>
      </c>
      <c r="Q1152" s="1383" t="s">
        <v>62</v>
      </c>
    </row>
    <row r="1153" spans="1:17" x14ac:dyDescent="0.3">
      <c r="A1153" s="1405">
        <v>2014</v>
      </c>
      <c r="B1153" s="1406" t="s">
        <v>559</v>
      </c>
      <c r="C1153" s="1406" t="s">
        <v>639</v>
      </c>
      <c r="D1153" s="1407">
        <v>630.23070812951312</v>
      </c>
      <c r="E1153" s="1406" t="s">
        <v>594</v>
      </c>
      <c r="F1153" s="1408" t="s">
        <v>595</v>
      </c>
      <c r="O1153" s="1383" t="s">
        <v>594</v>
      </c>
      <c r="Q1153" s="1383" t="s">
        <v>62</v>
      </c>
    </row>
    <row r="1154" spans="1:17" x14ac:dyDescent="0.3">
      <c r="A1154" s="1405">
        <v>2014</v>
      </c>
      <c r="B1154" s="1406" t="s">
        <v>559</v>
      </c>
      <c r="C1154" s="1406" t="s">
        <v>643</v>
      </c>
      <c r="D1154" s="1407">
        <v>712.57282155364499</v>
      </c>
      <c r="E1154" s="1406" t="s">
        <v>594</v>
      </c>
      <c r="F1154" s="1408" t="s">
        <v>595</v>
      </c>
      <c r="O1154" s="1383" t="s">
        <v>594</v>
      </c>
      <c r="Q1154" s="1383" t="s">
        <v>62</v>
      </c>
    </row>
    <row r="1155" spans="1:17" x14ac:dyDescent="0.3">
      <c r="A1155" s="1405">
        <v>2014</v>
      </c>
      <c r="B1155" s="1406" t="s">
        <v>559</v>
      </c>
      <c r="C1155" s="1406" t="s">
        <v>648</v>
      </c>
      <c r="D1155" s="1407">
        <v>670.00362573099403</v>
      </c>
      <c r="E1155" s="1406" t="s">
        <v>645</v>
      </c>
      <c r="F1155" s="1408" t="s">
        <v>644</v>
      </c>
      <c r="O1155" s="1383" t="s">
        <v>645</v>
      </c>
      <c r="Q1155" s="1383" t="s">
        <v>76</v>
      </c>
    </row>
    <row r="1156" spans="1:17" x14ac:dyDescent="0.3">
      <c r="A1156" s="1405">
        <v>2014</v>
      </c>
      <c r="B1156" s="1406" t="s">
        <v>559</v>
      </c>
      <c r="C1156" s="1406" t="s">
        <v>649</v>
      </c>
      <c r="D1156" s="1407">
        <v>660.29866873065009</v>
      </c>
      <c r="E1156" s="1406" t="s">
        <v>645</v>
      </c>
      <c r="F1156" s="1408" t="s">
        <v>644</v>
      </c>
      <c r="O1156" s="1383" t="s">
        <v>645</v>
      </c>
      <c r="Q1156" s="1383" t="s">
        <v>76</v>
      </c>
    </row>
    <row r="1157" spans="1:17" x14ac:dyDescent="0.3">
      <c r="A1157" s="1405">
        <v>2014</v>
      </c>
      <c r="B1157" s="1406" t="s">
        <v>559</v>
      </c>
      <c r="C1157" s="1406" t="s">
        <v>655</v>
      </c>
      <c r="D1157" s="1407">
        <v>648.99088291746602</v>
      </c>
      <c r="E1157" s="1406" t="s">
        <v>608</v>
      </c>
      <c r="F1157" s="1408" t="s">
        <v>607</v>
      </c>
      <c r="O1157" s="1383" t="s">
        <v>608</v>
      </c>
      <c r="Q1157" s="1383" t="s">
        <v>65</v>
      </c>
    </row>
    <row r="1158" spans="1:17" x14ac:dyDescent="0.3">
      <c r="A1158" s="1405">
        <v>2014</v>
      </c>
      <c r="B1158" s="1406" t="s">
        <v>559</v>
      </c>
      <c r="C1158" s="1406" t="s">
        <v>656</v>
      </c>
      <c r="D1158" s="1407">
        <v>636.61272941176503</v>
      </c>
      <c r="E1158" s="1406" t="s">
        <v>608</v>
      </c>
      <c r="F1158" s="1408" t="s">
        <v>607</v>
      </c>
      <c r="O1158" s="1383" t="s">
        <v>608</v>
      </c>
      <c r="Q1158" s="1383" t="s">
        <v>65</v>
      </c>
    </row>
    <row r="1159" spans="1:17" x14ac:dyDescent="0.3">
      <c r="A1159" s="1405">
        <v>2014</v>
      </c>
      <c r="B1159" s="1406" t="s">
        <v>559</v>
      </c>
      <c r="C1159" s="1406" t="s">
        <v>657</v>
      </c>
      <c r="D1159" s="1407">
        <v>815.93776410256407</v>
      </c>
      <c r="E1159" s="1406" t="s">
        <v>608</v>
      </c>
      <c r="F1159" s="1408" t="s">
        <v>607</v>
      </c>
      <c r="O1159" s="1383" t="s">
        <v>608</v>
      </c>
      <c r="Q1159" s="1383" t="s">
        <v>65</v>
      </c>
    </row>
    <row r="1160" spans="1:17" x14ac:dyDescent="0.3">
      <c r="A1160" s="1405">
        <v>2014</v>
      </c>
      <c r="B1160" s="1406" t="s">
        <v>559</v>
      </c>
      <c r="C1160" s="1406" t="s">
        <v>659</v>
      </c>
      <c r="D1160" s="1407">
        <v>737.26059322033905</v>
      </c>
      <c r="E1160" s="1406" t="s">
        <v>623</v>
      </c>
      <c r="F1160" s="1408" t="s">
        <v>622</v>
      </c>
      <c r="O1160" s="1383" t="s">
        <v>623</v>
      </c>
      <c r="Q1160" s="1383" t="s">
        <v>75</v>
      </c>
    </row>
    <row r="1161" spans="1:17" x14ac:dyDescent="0.3">
      <c r="A1161" s="1405">
        <v>2014</v>
      </c>
      <c r="B1161" s="1406" t="s">
        <v>559</v>
      </c>
      <c r="C1161" s="1406" t="s">
        <v>660</v>
      </c>
      <c r="D1161" s="1407">
        <v>744.20385643912698</v>
      </c>
      <c r="E1161" s="1406" t="s">
        <v>642</v>
      </c>
      <c r="F1161" s="1408" t="s">
        <v>641</v>
      </c>
      <c r="O1161" s="1383" t="s">
        <v>642</v>
      </c>
      <c r="Q1161" s="1383" t="s">
        <v>66</v>
      </c>
    </row>
    <row r="1162" spans="1:17" x14ac:dyDescent="0.3">
      <c r="A1162" s="1405">
        <v>2014</v>
      </c>
      <c r="B1162" s="1406" t="s">
        <v>559</v>
      </c>
      <c r="C1162" s="1406" t="s">
        <v>661</v>
      </c>
      <c r="D1162" s="1407">
        <v>640.59545454545503</v>
      </c>
      <c r="E1162" s="1406" t="s">
        <v>642</v>
      </c>
      <c r="F1162" s="1408" t="s">
        <v>641</v>
      </c>
      <c r="O1162" s="1383" t="s">
        <v>642</v>
      </c>
      <c r="Q1162" s="1383" t="s">
        <v>66</v>
      </c>
    </row>
    <row r="1163" spans="1:17" x14ac:dyDescent="0.3">
      <c r="A1163" s="1405">
        <v>2014</v>
      </c>
      <c r="B1163" s="1406" t="s">
        <v>559</v>
      </c>
      <c r="C1163" s="1406" t="s">
        <v>685</v>
      </c>
      <c r="D1163" s="1407">
        <v>658.04578163771703</v>
      </c>
      <c r="E1163" s="1406" t="s">
        <v>642</v>
      </c>
      <c r="F1163" s="1408" t="s">
        <v>641</v>
      </c>
      <c r="O1163" s="1383" t="s">
        <v>642</v>
      </c>
      <c r="Q1163" s="1383" t="s">
        <v>66</v>
      </c>
    </row>
    <row r="1164" spans="1:17" x14ac:dyDescent="0.3">
      <c r="A1164" s="1405">
        <v>2014</v>
      </c>
      <c r="B1164" s="1406" t="s">
        <v>559</v>
      </c>
      <c r="C1164" s="1406" t="s">
        <v>662</v>
      </c>
      <c r="D1164" s="1407">
        <v>765.73749423165714</v>
      </c>
      <c r="E1164" s="1406" t="s">
        <v>642</v>
      </c>
      <c r="F1164" s="1408" t="s">
        <v>641</v>
      </c>
      <c r="O1164" s="1383" t="s">
        <v>642</v>
      </c>
      <c r="Q1164" s="1383" t="s">
        <v>66</v>
      </c>
    </row>
    <row r="1165" spans="1:17" x14ac:dyDescent="0.3">
      <c r="A1165" s="1405">
        <v>2014</v>
      </c>
      <c r="B1165" s="1406" t="s">
        <v>559</v>
      </c>
      <c r="C1165" s="1406" t="s">
        <v>663</v>
      </c>
      <c r="D1165" s="1407">
        <v>863.8439863325741</v>
      </c>
      <c r="E1165" s="1406" t="s">
        <v>642</v>
      </c>
      <c r="F1165" s="1408" t="s">
        <v>641</v>
      </c>
      <c r="O1165" s="1383" t="s">
        <v>642</v>
      </c>
      <c r="Q1165" s="1383" t="s">
        <v>66</v>
      </c>
    </row>
    <row r="1166" spans="1:17" x14ac:dyDescent="0.3">
      <c r="A1166" s="1405">
        <v>2014</v>
      </c>
      <c r="B1166" s="1406" t="s">
        <v>559</v>
      </c>
      <c r="C1166" s="1406" t="s">
        <v>664</v>
      </c>
      <c r="D1166" s="1407">
        <v>669.4472127139361</v>
      </c>
      <c r="E1166" s="1406" t="s">
        <v>642</v>
      </c>
      <c r="F1166" s="1408" t="s">
        <v>641</v>
      </c>
      <c r="O1166" s="1383" t="s">
        <v>642</v>
      </c>
      <c r="Q1166" s="1383" t="s">
        <v>66</v>
      </c>
    </row>
    <row r="1167" spans="1:17" x14ac:dyDescent="0.3">
      <c r="A1167" s="1405">
        <v>2014</v>
      </c>
      <c r="B1167" s="1406" t="s">
        <v>559</v>
      </c>
      <c r="C1167" s="1406" t="s">
        <v>665</v>
      </c>
      <c r="D1167" s="1407">
        <v>803.90148772795806</v>
      </c>
      <c r="E1167" s="1406" t="s">
        <v>642</v>
      </c>
      <c r="F1167" s="1408" t="s">
        <v>641</v>
      </c>
      <c r="O1167" s="1383" t="s">
        <v>642</v>
      </c>
      <c r="Q1167" s="1383" t="s">
        <v>66</v>
      </c>
    </row>
    <row r="1168" spans="1:17" x14ac:dyDescent="0.3">
      <c r="A1168" s="1405">
        <v>2014</v>
      </c>
      <c r="B1168" s="1406" t="s">
        <v>559</v>
      </c>
      <c r="C1168" s="1406" t="s">
        <v>666</v>
      </c>
      <c r="D1168" s="1407">
        <v>676.32847533632298</v>
      </c>
      <c r="E1168" s="1406" t="s">
        <v>645</v>
      </c>
      <c r="F1168" s="1408" t="s">
        <v>644</v>
      </c>
      <c r="O1168" s="1383" t="s">
        <v>645</v>
      </c>
      <c r="Q1168" s="1383" t="s">
        <v>76</v>
      </c>
    </row>
    <row r="1169" spans="1:17" x14ac:dyDescent="0.3">
      <c r="A1169" s="1405">
        <v>2014</v>
      </c>
      <c r="B1169" s="1406" t="s">
        <v>559</v>
      </c>
      <c r="C1169" s="1406" t="s">
        <v>667</v>
      </c>
      <c r="D1169" s="1407">
        <v>701.48811681772406</v>
      </c>
      <c r="E1169" s="1406" t="s">
        <v>645</v>
      </c>
      <c r="F1169" s="1408" t="s">
        <v>644</v>
      </c>
      <c r="O1169" s="1383" t="s">
        <v>645</v>
      </c>
      <c r="Q1169" s="1383" t="s">
        <v>76</v>
      </c>
    </row>
    <row r="1170" spans="1:17" x14ac:dyDescent="0.3">
      <c r="A1170" s="1405">
        <v>2014</v>
      </c>
      <c r="B1170" s="1406" t="s">
        <v>559</v>
      </c>
      <c r="C1170" s="1406" t="s">
        <v>668</v>
      </c>
      <c r="D1170" s="1407">
        <v>651.13544054747604</v>
      </c>
      <c r="E1170" s="1406" t="s">
        <v>645</v>
      </c>
      <c r="F1170" s="1408" t="s">
        <v>644</v>
      </c>
      <c r="O1170" s="1383" t="s">
        <v>645</v>
      </c>
      <c r="Q1170" s="1383" t="s">
        <v>76</v>
      </c>
    </row>
    <row r="1171" spans="1:17" x14ac:dyDescent="0.3">
      <c r="A1171" s="1405">
        <v>2014</v>
      </c>
      <c r="B1171" s="1406" t="s">
        <v>559</v>
      </c>
      <c r="C1171" s="1406" t="s">
        <v>669</v>
      </c>
      <c r="D1171" s="1407">
        <v>665.32071428571396</v>
      </c>
      <c r="E1171" s="1406" t="s">
        <v>645</v>
      </c>
      <c r="F1171" s="1408" t="s">
        <v>644</v>
      </c>
      <c r="O1171" s="1383" t="s">
        <v>645</v>
      </c>
      <c r="Q1171" s="1383" t="s">
        <v>76</v>
      </c>
    </row>
    <row r="1172" spans="1:17" x14ac:dyDescent="0.3">
      <c r="A1172" s="1405">
        <v>2014</v>
      </c>
      <c r="B1172" s="1406" t="s">
        <v>559</v>
      </c>
      <c r="C1172" s="1406" t="s">
        <v>670</v>
      </c>
      <c r="D1172" s="1407">
        <v>741.56450175849909</v>
      </c>
      <c r="E1172" s="1406" t="s">
        <v>645</v>
      </c>
      <c r="F1172" s="1408" t="s">
        <v>644</v>
      </c>
      <c r="O1172" s="1383" t="s">
        <v>645</v>
      </c>
      <c r="Q1172" s="1383" t="s">
        <v>76</v>
      </c>
    </row>
    <row r="1173" spans="1:17" x14ac:dyDescent="0.3">
      <c r="A1173" s="1405">
        <v>2014</v>
      </c>
      <c r="B1173" s="1406" t="s">
        <v>559</v>
      </c>
      <c r="C1173" s="1406" t="s">
        <v>671</v>
      </c>
      <c r="D1173" s="1407">
        <v>626.1138673139161</v>
      </c>
      <c r="E1173" s="1406" t="s">
        <v>645</v>
      </c>
      <c r="F1173" s="1408" t="s">
        <v>644</v>
      </c>
      <c r="O1173" s="1383" t="s">
        <v>645</v>
      </c>
      <c r="Q1173" s="1383" t="s">
        <v>76</v>
      </c>
    </row>
    <row r="1174" spans="1:17" x14ac:dyDescent="0.3">
      <c r="A1174" s="1405">
        <v>2014</v>
      </c>
      <c r="B1174" s="1406" t="s">
        <v>559</v>
      </c>
      <c r="C1174" s="1406" t="s">
        <v>672</v>
      </c>
      <c r="D1174" s="1407">
        <v>715.07970521542006</v>
      </c>
      <c r="E1174" s="1406" t="s">
        <v>645</v>
      </c>
      <c r="F1174" s="1408" t="s">
        <v>644</v>
      </c>
      <c r="O1174" s="1383" t="s">
        <v>645</v>
      </c>
      <c r="Q1174" s="1383" t="s">
        <v>76</v>
      </c>
    </row>
    <row r="1175" spans="1:17" x14ac:dyDescent="0.3">
      <c r="A1175" s="1405">
        <v>2014</v>
      </c>
      <c r="B1175" s="1406" t="s">
        <v>559</v>
      </c>
      <c r="C1175" s="1406" t="s">
        <v>673</v>
      </c>
      <c r="D1175" s="1407">
        <v>677.52039647577101</v>
      </c>
      <c r="E1175" s="1406" t="s">
        <v>645</v>
      </c>
      <c r="F1175" s="1408" t="s">
        <v>644</v>
      </c>
      <c r="O1175" s="1383" t="s">
        <v>645</v>
      </c>
      <c r="Q1175" s="1383" t="s">
        <v>76</v>
      </c>
    </row>
    <row r="1176" spans="1:17" x14ac:dyDescent="0.3">
      <c r="A1176" s="1405">
        <v>2014</v>
      </c>
      <c r="B1176" s="1406" t="s">
        <v>559</v>
      </c>
      <c r="C1176" s="1406" t="s">
        <v>674</v>
      </c>
      <c r="D1176" s="1407">
        <v>637.53710659898502</v>
      </c>
      <c r="E1176" s="1406" t="s">
        <v>608</v>
      </c>
      <c r="F1176" s="1408" t="s">
        <v>607</v>
      </c>
      <c r="O1176" s="1383" t="s">
        <v>608</v>
      </c>
      <c r="Q1176" s="1383" t="s">
        <v>65</v>
      </c>
    </row>
    <row r="1177" spans="1:17" x14ac:dyDescent="0.3">
      <c r="A1177" s="1405">
        <v>2014</v>
      </c>
      <c r="B1177" s="1406" t="s">
        <v>559</v>
      </c>
      <c r="C1177" s="1406" t="s">
        <v>675</v>
      </c>
      <c r="D1177" s="1407">
        <v>745.63796296296312</v>
      </c>
      <c r="E1177" s="1406" t="s">
        <v>608</v>
      </c>
      <c r="F1177" s="1408" t="s">
        <v>607</v>
      </c>
      <c r="O1177" s="1383" t="s">
        <v>608</v>
      </c>
      <c r="Q1177" s="1383" t="s">
        <v>65</v>
      </c>
    </row>
    <row r="1178" spans="1:17" x14ac:dyDescent="0.3">
      <c r="A1178" s="1405">
        <v>2014</v>
      </c>
      <c r="B1178" s="1406" t="s">
        <v>559</v>
      </c>
      <c r="C1178" s="1406" t="s">
        <v>676</v>
      </c>
      <c r="D1178" s="1407">
        <v>681.53500653594813</v>
      </c>
      <c r="E1178" s="1406" t="s">
        <v>608</v>
      </c>
      <c r="F1178" s="1408" t="s">
        <v>607</v>
      </c>
      <c r="O1178" s="1383" t="s">
        <v>608</v>
      </c>
      <c r="Q1178" s="1383" t="s">
        <v>65</v>
      </c>
    </row>
    <row r="1179" spans="1:17" x14ac:dyDescent="0.3">
      <c r="A1179" s="1405">
        <v>2014</v>
      </c>
      <c r="B1179" s="1406" t="s">
        <v>559</v>
      </c>
      <c r="C1179" s="1406" t="s">
        <v>677</v>
      </c>
      <c r="D1179" s="1407">
        <v>682.21651480637797</v>
      </c>
      <c r="E1179" s="1406" t="s">
        <v>608</v>
      </c>
      <c r="F1179" s="1408" t="s">
        <v>607</v>
      </c>
      <c r="O1179" s="1383" t="s">
        <v>608</v>
      </c>
      <c r="Q1179" s="1383" t="s">
        <v>65</v>
      </c>
    </row>
    <row r="1180" spans="1:17" x14ac:dyDescent="0.3">
      <c r="A1180" s="1405">
        <v>2014</v>
      </c>
      <c r="B1180" s="1406" t="s">
        <v>559</v>
      </c>
      <c r="C1180" s="1406" t="s">
        <v>678</v>
      </c>
      <c r="D1180" s="1407">
        <v>703.04663887962704</v>
      </c>
      <c r="E1180" s="1406" t="s">
        <v>608</v>
      </c>
      <c r="F1180" s="1408" t="s">
        <v>607</v>
      </c>
      <c r="O1180" s="1383" t="s">
        <v>608</v>
      </c>
      <c r="Q1180" s="1383" t="s">
        <v>65</v>
      </c>
    </row>
    <row r="1181" spans="1:17" x14ac:dyDescent="0.3">
      <c r="A1181" s="1405">
        <v>2014</v>
      </c>
      <c r="B1181" s="1406" t="s">
        <v>559</v>
      </c>
      <c r="C1181" s="1406" t="s">
        <v>679</v>
      </c>
      <c r="D1181" s="1407">
        <v>661.46166875784195</v>
      </c>
      <c r="E1181" s="1406" t="s">
        <v>608</v>
      </c>
      <c r="F1181" s="1408" t="s">
        <v>607</v>
      </c>
      <c r="O1181" s="1383" t="s">
        <v>608</v>
      </c>
      <c r="Q1181" s="1383" t="s">
        <v>65</v>
      </c>
    </row>
    <row r="1182" spans="1:17" x14ac:dyDescent="0.3">
      <c r="A1182" s="1405">
        <v>2014</v>
      </c>
      <c r="B1182" s="1406" t="s">
        <v>559</v>
      </c>
      <c r="C1182" s="1406" t="s">
        <v>658</v>
      </c>
      <c r="D1182" s="1407">
        <v>648.89428571428607</v>
      </c>
      <c r="E1182" s="1406" t="s">
        <v>608</v>
      </c>
      <c r="F1182" s="1408" t="s">
        <v>607</v>
      </c>
      <c r="O1182" s="1383" t="s">
        <v>608</v>
      </c>
      <c r="Q1182" s="1383" t="s">
        <v>65</v>
      </c>
    </row>
    <row r="1183" spans="1:17" x14ac:dyDescent="0.3">
      <c r="A1183" s="1405">
        <v>2014</v>
      </c>
      <c r="B1183" s="1406" t="s">
        <v>559</v>
      </c>
      <c r="C1183" s="1406" t="s">
        <v>680</v>
      </c>
      <c r="D1183" s="1407">
        <v>640.38941772151907</v>
      </c>
      <c r="E1183" s="1406" t="s">
        <v>608</v>
      </c>
      <c r="F1183" s="1408" t="s">
        <v>607</v>
      </c>
      <c r="O1183" s="1383" t="s">
        <v>608</v>
      </c>
      <c r="Q1183" s="1383" t="s">
        <v>65</v>
      </c>
    </row>
    <row r="1184" spans="1:17" x14ac:dyDescent="0.3">
      <c r="A1184" s="1405">
        <v>2014</v>
      </c>
      <c r="B1184" s="1406" t="s">
        <v>559</v>
      </c>
      <c r="C1184" s="1406" t="s">
        <v>681</v>
      </c>
      <c r="D1184" s="1407">
        <v>639.54050847457609</v>
      </c>
      <c r="E1184" s="1406" t="s">
        <v>608</v>
      </c>
      <c r="F1184" s="1408" t="s">
        <v>607</v>
      </c>
      <c r="O1184" s="1383" t="s">
        <v>608</v>
      </c>
      <c r="Q1184" s="1383" t="s">
        <v>65</v>
      </c>
    </row>
    <row r="1185" spans="1:17" x14ac:dyDescent="0.3">
      <c r="A1185" s="1405">
        <v>2014</v>
      </c>
      <c r="B1185" s="1406" t="s">
        <v>559</v>
      </c>
      <c r="C1185" s="1406" t="s">
        <v>560</v>
      </c>
      <c r="D1185" s="1407">
        <v>664.40179988158707</v>
      </c>
      <c r="E1185" s="1406" t="s">
        <v>561</v>
      </c>
      <c r="F1185" s="1408" t="s">
        <v>562</v>
      </c>
      <c r="O1185" s="1383" t="s">
        <v>561</v>
      </c>
      <c r="Q1185" s="1383" t="s">
        <v>64</v>
      </c>
    </row>
    <row r="1186" spans="1:17" x14ac:dyDescent="0.3">
      <c r="A1186" s="1405">
        <v>2014</v>
      </c>
      <c r="B1186" s="1406" t="s">
        <v>559</v>
      </c>
      <c r="C1186" s="1406" t="s">
        <v>567</v>
      </c>
      <c r="D1186" s="1407">
        <v>732.06662803532004</v>
      </c>
      <c r="E1186" s="1406" t="s">
        <v>561</v>
      </c>
      <c r="F1186" s="1408" t="s">
        <v>562</v>
      </c>
      <c r="O1186" s="1383" t="s">
        <v>561</v>
      </c>
      <c r="Q1186" s="1383" t="s">
        <v>64</v>
      </c>
    </row>
    <row r="1187" spans="1:17" x14ac:dyDescent="0.3">
      <c r="A1187" s="1405">
        <v>2014</v>
      </c>
      <c r="B1187" s="1406" t="s">
        <v>559</v>
      </c>
      <c r="C1187" s="1406" t="s">
        <v>568</v>
      </c>
      <c r="D1187" s="1407">
        <v>672.95190051020404</v>
      </c>
      <c r="E1187" s="1406" t="s">
        <v>561</v>
      </c>
      <c r="F1187" s="1408" t="s">
        <v>562</v>
      </c>
      <c r="O1187" s="1383" t="s">
        <v>561</v>
      </c>
      <c r="Q1187" s="1383" t="s">
        <v>64</v>
      </c>
    </row>
    <row r="1188" spans="1:17" x14ac:dyDescent="0.3">
      <c r="A1188" s="1405">
        <v>2014</v>
      </c>
      <c r="B1188" s="1406" t="s">
        <v>559</v>
      </c>
      <c r="C1188" s="1406" t="s">
        <v>569</v>
      </c>
      <c r="D1188" s="1407">
        <v>670.43029751332097</v>
      </c>
      <c r="E1188" s="1406" t="s">
        <v>561</v>
      </c>
      <c r="F1188" s="1408" t="s">
        <v>562</v>
      </c>
      <c r="O1188" s="1383" t="s">
        <v>561</v>
      </c>
      <c r="Q1188" s="1383" t="s">
        <v>64</v>
      </c>
    </row>
    <row r="1189" spans="1:17" x14ac:dyDescent="0.3">
      <c r="A1189" s="1405">
        <v>2014</v>
      </c>
      <c r="B1189" s="1406" t="s">
        <v>559</v>
      </c>
      <c r="C1189" s="1406" t="s">
        <v>570</v>
      </c>
      <c r="D1189" s="1407">
        <v>633.09727272727309</v>
      </c>
      <c r="E1189" s="1406" t="s">
        <v>561</v>
      </c>
      <c r="F1189" s="1408" t="s">
        <v>562</v>
      </c>
      <c r="O1189" s="1383" t="s">
        <v>561</v>
      </c>
      <c r="Q1189" s="1383" t="s">
        <v>64</v>
      </c>
    </row>
    <row r="1190" spans="1:17" x14ac:dyDescent="0.3">
      <c r="A1190" s="1405">
        <v>2014</v>
      </c>
      <c r="B1190" s="1406" t="s">
        <v>559</v>
      </c>
      <c r="C1190" s="1406" t="s">
        <v>571</v>
      </c>
      <c r="D1190" s="1407">
        <v>672.78415127528615</v>
      </c>
      <c r="E1190" s="1406" t="s">
        <v>561</v>
      </c>
      <c r="F1190" s="1408" t="s">
        <v>562</v>
      </c>
      <c r="O1190" s="1383" t="s">
        <v>561</v>
      </c>
      <c r="Q1190" s="1383" t="s">
        <v>64</v>
      </c>
    </row>
    <row r="1191" spans="1:17" x14ac:dyDescent="0.3">
      <c r="A1191" s="1405">
        <v>2014</v>
      </c>
      <c r="B1191" s="1406" t="s">
        <v>559</v>
      </c>
      <c r="C1191" s="1406" t="s">
        <v>572</v>
      </c>
      <c r="D1191" s="1407">
        <v>659.70732246998307</v>
      </c>
      <c r="E1191" s="1406" t="s">
        <v>561</v>
      </c>
      <c r="F1191" s="1408" t="s">
        <v>562</v>
      </c>
      <c r="O1191" s="1383" t="s">
        <v>561</v>
      </c>
      <c r="Q1191" s="1383" t="s">
        <v>64</v>
      </c>
    </row>
    <row r="1192" spans="1:17" x14ac:dyDescent="0.3">
      <c r="A1192" s="1405">
        <v>2014</v>
      </c>
      <c r="B1192" s="1406" t="s">
        <v>559</v>
      </c>
      <c r="C1192" s="1406" t="s">
        <v>574</v>
      </c>
      <c r="D1192" s="1407">
        <v>691.88722511385799</v>
      </c>
      <c r="E1192" s="1406" t="s">
        <v>561</v>
      </c>
      <c r="F1192" s="1408" t="s">
        <v>562</v>
      </c>
      <c r="O1192" s="1383" t="s">
        <v>561</v>
      </c>
      <c r="Q1192" s="1383" t="s">
        <v>64</v>
      </c>
    </row>
    <row r="1193" spans="1:17" x14ac:dyDescent="0.3">
      <c r="A1193" s="1405">
        <v>2014</v>
      </c>
      <c r="B1193" s="1406" t="s">
        <v>559</v>
      </c>
      <c r="C1193" s="1406" t="s">
        <v>575</v>
      </c>
      <c r="D1193" s="1407">
        <v>782.19837094713807</v>
      </c>
      <c r="E1193" s="1406" t="s">
        <v>561</v>
      </c>
      <c r="F1193" s="1408" t="s">
        <v>562</v>
      </c>
      <c r="O1193" s="1383" t="s">
        <v>561</v>
      </c>
      <c r="Q1193" s="1383" t="s">
        <v>64</v>
      </c>
    </row>
    <row r="1194" spans="1:17" x14ac:dyDescent="0.3">
      <c r="A1194" s="1405">
        <v>2014</v>
      </c>
      <c r="B1194" s="1406" t="s">
        <v>559</v>
      </c>
      <c r="C1194" s="1406" t="s">
        <v>576</v>
      </c>
      <c r="D1194" s="1407">
        <v>810.77295286326512</v>
      </c>
      <c r="E1194" s="1406" t="s">
        <v>561</v>
      </c>
      <c r="F1194" s="1408" t="s">
        <v>562</v>
      </c>
      <c r="O1194" s="1383" t="s">
        <v>561</v>
      </c>
      <c r="Q1194" s="1383" t="s">
        <v>64</v>
      </c>
    </row>
    <row r="1195" spans="1:17" x14ac:dyDescent="0.3">
      <c r="A1195" s="1405">
        <v>2014</v>
      </c>
      <c r="B1195" s="1406" t="s">
        <v>559</v>
      </c>
      <c r="C1195" s="1406" t="s">
        <v>577</v>
      </c>
      <c r="D1195" s="1407">
        <v>666.60015815634904</v>
      </c>
      <c r="E1195" s="1406" t="s">
        <v>578</v>
      </c>
      <c r="F1195" s="1408" t="s">
        <v>579</v>
      </c>
      <c r="O1195" s="1383" t="s">
        <v>578</v>
      </c>
      <c r="Q1195" s="1383" t="s">
        <v>63</v>
      </c>
    </row>
    <row r="1196" spans="1:17" x14ac:dyDescent="0.3">
      <c r="A1196" s="1405">
        <v>2014</v>
      </c>
      <c r="B1196" s="1406" t="s">
        <v>559</v>
      </c>
      <c r="C1196" s="1406" t="s">
        <v>580</v>
      </c>
      <c r="D1196" s="1407">
        <v>695.56882419632109</v>
      </c>
      <c r="E1196" s="1406" t="s">
        <v>578</v>
      </c>
      <c r="F1196" s="1408" t="s">
        <v>579</v>
      </c>
      <c r="O1196" s="1383" t="s">
        <v>578</v>
      </c>
      <c r="Q1196" s="1383" t="s">
        <v>63</v>
      </c>
    </row>
    <row r="1197" spans="1:17" x14ac:dyDescent="0.3">
      <c r="A1197" s="1405">
        <v>2014</v>
      </c>
      <c r="B1197" s="1406" t="s">
        <v>559</v>
      </c>
      <c r="C1197" s="1406" t="s">
        <v>581</v>
      </c>
      <c r="D1197" s="1407">
        <v>830.28644194388505</v>
      </c>
      <c r="E1197" s="1406" t="s">
        <v>578</v>
      </c>
      <c r="F1197" s="1408" t="s">
        <v>579</v>
      </c>
      <c r="O1197" s="1383" t="s">
        <v>578</v>
      </c>
      <c r="Q1197" s="1383" t="s">
        <v>63</v>
      </c>
    </row>
    <row r="1198" spans="1:17" x14ac:dyDescent="0.3">
      <c r="A1198" s="1405">
        <v>2014</v>
      </c>
      <c r="B1198" s="1406" t="s">
        <v>559</v>
      </c>
      <c r="C1198" s="1406" t="s">
        <v>582</v>
      </c>
      <c r="D1198" s="1407">
        <v>691.71751327282107</v>
      </c>
      <c r="E1198" s="1406" t="s">
        <v>578</v>
      </c>
      <c r="F1198" s="1408" t="s">
        <v>579</v>
      </c>
      <c r="O1198" s="1383" t="s">
        <v>578</v>
      </c>
      <c r="Q1198" s="1383" t="s">
        <v>63</v>
      </c>
    </row>
    <row r="1199" spans="1:17" x14ac:dyDescent="0.3">
      <c r="A1199" s="1405">
        <v>2014</v>
      </c>
      <c r="B1199" s="1406" t="s">
        <v>559</v>
      </c>
      <c r="C1199" s="1406" t="s">
        <v>584</v>
      </c>
      <c r="D1199" s="1407">
        <v>717.84519745222906</v>
      </c>
      <c r="E1199" s="1406" t="s">
        <v>578</v>
      </c>
      <c r="F1199" s="1408" t="s">
        <v>579</v>
      </c>
      <c r="O1199" s="1383" t="s">
        <v>578</v>
      </c>
      <c r="Q1199" s="1383" t="s">
        <v>63</v>
      </c>
    </row>
    <row r="1200" spans="1:17" x14ac:dyDescent="0.3">
      <c r="A1200" s="1405">
        <v>2014</v>
      </c>
      <c r="B1200" s="1406" t="s">
        <v>559</v>
      </c>
      <c r="C1200" s="1406" t="s">
        <v>585</v>
      </c>
      <c r="D1200" s="1407">
        <v>682.91648771758605</v>
      </c>
      <c r="E1200" s="1406" t="s">
        <v>578</v>
      </c>
      <c r="F1200" s="1408" t="s">
        <v>579</v>
      </c>
      <c r="O1200" s="1383" t="s">
        <v>578</v>
      </c>
      <c r="Q1200" s="1383" t="s">
        <v>63</v>
      </c>
    </row>
    <row r="1201" spans="1:17" x14ac:dyDescent="0.3">
      <c r="A1201" s="1405">
        <v>2014</v>
      </c>
      <c r="B1201" s="1406" t="s">
        <v>559</v>
      </c>
      <c r="C1201" s="1406" t="s">
        <v>621</v>
      </c>
      <c r="D1201" s="1407">
        <v>640.93498037016309</v>
      </c>
      <c r="E1201" s="1406" t="s">
        <v>578</v>
      </c>
      <c r="F1201" s="1408" t="s">
        <v>579</v>
      </c>
      <c r="O1201" s="1383" t="s">
        <v>578</v>
      </c>
      <c r="Q1201" s="1383" t="s">
        <v>63</v>
      </c>
    </row>
    <row r="1202" spans="1:17" x14ac:dyDescent="0.3">
      <c r="A1202" s="1405">
        <v>2014</v>
      </c>
      <c r="B1202" s="1406" t="s">
        <v>559</v>
      </c>
      <c r="C1202" s="1406" t="s">
        <v>586</v>
      </c>
      <c r="D1202" s="1407">
        <v>637.29661615019199</v>
      </c>
      <c r="E1202" s="1406" t="s">
        <v>578</v>
      </c>
      <c r="F1202" s="1408" t="s">
        <v>579</v>
      </c>
      <c r="O1202" s="1383" t="s">
        <v>578</v>
      </c>
      <c r="Q1202" s="1383" t="s">
        <v>63</v>
      </c>
    </row>
    <row r="1203" spans="1:17" x14ac:dyDescent="0.3">
      <c r="A1203" s="1405">
        <v>2014</v>
      </c>
      <c r="B1203" s="1406" t="s">
        <v>559</v>
      </c>
      <c r="C1203" s="1406" t="s">
        <v>587</v>
      </c>
      <c r="D1203" s="1407">
        <v>716.71007974132704</v>
      </c>
      <c r="E1203" s="1406" t="s">
        <v>578</v>
      </c>
      <c r="F1203" s="1408" t="s">
        <v>579</v>
      </c>
      <c r="O1203" s="1383" t="s">
        <v>578</v>
      </c>
      <c r="Q1203" s="1383" t="s">
        <v>63</v>
      </c>
    </row>
    <row r="1204" spans="1:17" x14ac:dyDescent="0.3">
      <c r="A1204" s="1405">
        <v>2014</v>
      </c>
      <c r="B1204" s="1406" t="s">
        <v>559</v>
      </c>
      <c r="C1204" s="1406" t="s">
        <v>588</v>
      </c>
      <c r="D1204" s="1407">
        <v>640.40691919191909</v>
      </c>
      <c r="E1204" s="1406" t="s">
        <v>578</v>
      </c>
      <c r="F1204" s="1408" t="s">
        <v>579</v>
      </c>
      <c r="O1204" s="1383" t="s">
        <v>578</v>
      </c>
      <c r="Q1204" s="1383" t="s">
        <v>63</v>
      </c>
    </row>
    <row r="1205" spans="1:17" x14ac:dyDescent="0.3">
      <c r="A1205" s="1405">
        <v>2014</v>
      </c>
      <c r="B1205" s="1406" t="s">
        <v>559</v>
      </c>
      <c r="C1205" s="1406" t="s">
        <v>589</v>
      </c>
      <c r="D1205" s="1407">
        <v>721.5694632034631</v>
      </c>
      <c r="E1205" s="1406" t="s">
        <v>578</v>
      </c>
      <c r="F1205" s="1408" t="s">
        <v>579</v>
      </c>
      <c r="O1205" s="1383" t="s">
        <v>578</v>
      </c>
      <c r="Q1205" s="1383" t="s">
        <v>63</v>
      </c>
    </row>
    <row r="1206" spans="1:17" x14ac:dyDescent="0.3">
      <c r="A1206" s="1405">
        <v>2014</v>
      </c>
      <c r="B1206" s="1406" t="s">
        <v>559</v>
      </c>
      <c r="C1206" s="1406" t="s">
        <v>591</v>
      </c>
      <c r="D1206" s="1407">
        <v>776.3946335835501</v>
      </c>
      <c r="E1206" s="1406" t="s">
        <v>578</v>
      </c>
      <c r="F1206" s="1408" t="s">
        <v>579</v>
      </c>
      <c r="O1206" s="1383" t="s">
        <v>578</v>
      </c>
      <c r="Q1206" s="1383" t="s">
        <v>63</v>
      </c>
    </row>
    <row r="1207" spans="1:17" x14ac:dyDescent="0.3">
      <c r="A1207" s="1405">
        <v>2014</v>
      </c>
      <c r="B1207" s="1406" t="s">
        <v>559</v>
      </c>
      <c r="C1207" s="1406" t="s">
        <v>592</v>
      </c>
      <c r="D1207" s="1407">
        <v>638.35273298429297</v>
      </c>
      <c r="E1207" s="1406" t="s">
        <v>578</v>
      </c>
      <c r="F1207" s="1408" t="s">
        <v>579</v>
      </c>
      <c r="O1207" s="1383" t="s">
        <v>578</v>
      </c>
      <c r="Q1207" s="1383" t="s">
        <v>63</v>
      </c>
    </row>
    <row r="1208" spans="1:17" x14ac:dyDescent="0.3">
      <c r="A1208" s="1405">
        <v>2014</v>
      </c>
      <c r="B1208" s="1406" t="s">
        <v>559</v>
      </c>
      <c r="C1208" s="1406" t="s">
        <v>646</v>
      </c>
      <c r="D1208" s="1407">
        <v>624.89341222879705</v>
      </c>
      <c r="E1208" s="1406" t="s">
        <v>642</v>
      </c>
      <c r="F1208" s="1408" t="s">
        <v>641</v>
      </c>
      <c r="O1208" s="1383" t="s">
        <v>642</v>
      </c>
      <c r="Q1208" s="1383" t="s">
        <v>66</v>
      </c>
    </row>
    <row r="1209" spans="1:17" x14ac:dyDescent="0.3">
      <c r="A1209" s="1405">
        <v>2014</v>
      </c>
      <c r="B1209" s="1406" t="s">
        <v>559</v>
      </c>
      <c r="C1209" s="1406" t="s">
        <v>688</v>
      </c>
      <c r="D1209" s="1407">
        <v>758.48942728442705</v>
      </c>
      <c r="E1209" s="1406" t="s">
        <v>620</v>
      </c>
      <c r="F1209" s="1408" t="s">
        <v>619</v>
      </c>
      <c r="O1209" s="1383" t="s">
        <v>620</v>
      </c>
      <c r="Q1209" s="1383" t="s">
        <v>73</v>
      </c>
    </row>
    <row r="1210" spans="1:17" x14ac:dyDescent="0.3">
      <c r="A1210" s="1405">
        <v>2014</v>
      </c>
      <c r="B1210" s="1406" t="s">
        <v>559</v>
      </c>
      <c r="C1210" s="1406" t="s">
        <v>689</v>
      </c>
      <c r="D1210" s="1407">
        <v>712.85806896551708</v>
      </c>
      <c r="E1210" s="1406" t="s">
        <v>620</v>
      </c>
      <c r="F1210" s="1408" t="s">
        <v>619</v>
      </c>
      <c r="O1210" s="1383" t="s">
        <v>620</v>
      </c>
      <c r="Q1210" s="1383" t="s">
        <v>73</v>
      </c>
    </row>
    <row r="1211" spans="1:17" x14ac:dyDescent="0.3">
      <c r="A1211" s="1405">
        <v>2014</v>
      </c>
      <c r="B1211" s="1406" t="s">
        <v>559</v>
      </c>
      <c r="C1211" s="1406" t="s">
        <v>690</v>
      </c>
      <c r="D1211" s="1407">
        <v>676.01874403815611</v>
      </c>
      <c r="E1211" s="1406" t="s">
        <v>620</v>
      </c>
      <c r="F1211" s="1408" t="s">
        <v>619</v>
      </c>
      <c r="O1211" s="1383" t="s">
        <v>620</v>
      </c>
      <c r="Q1211" s="1383" t="s">
        <v>73</v>
      </c>
    </row>
    <row r="1212" spans="1:17" x14ac:dyDescent="0.3">
      <c r="A1212" s="1405">
        <v>2014</v>
      </c>
      <c r="B1212" s="1406" t="s">
        <v>559</v>
      </c>
      <c r="C1212" s="1406" t="s">
        <v>691</v>
      </c>
      <c r="D1212" s="1407">
        <v>677.17508450704202</v>
      </c>
      <c r="E1212" s="1406" t="s">
        <v>620</v>
      </c>
      <c r="F1212" s="1408" t="s">
        <v>619</v>
      </c>
      <c r="O1212" s="1383" t="s">
        <v>620</v>
      </c>
      <c r="Q1212" s="1383" t="s">
        <v>73</v>
      </c>
    </row>
    <row r="1213" spans="1:17" x14ac:dyDescent="0.3">
      <c r="A1213" s="1405">
        <v>2014</v>
      </c>
      <c r="B1213" s="1406" t="s">
        <v>559</v>
      </c>
      <c r="C1213" s="1406" t="s">
        <v>692</v>
      </c>
      <c r="D1213" s="1407">
        <v>852.78088031161508</v>
      </c>
      <c r="E1213" s="1406" t="s">
        <v>620</v>
      </c>
      <c r="F1213" s="1408" t="s">
        <v>619</v>
      </c>
      <c r="O1213" s="1383" t="s">
        <v>620</v>
      </c>
      <c r="Q1213" s="1383" t="s">
        <v>73</v>
      </c>
    </row>
    <row r="1214" spans="1:17" x14ac:dyDescent="0.3">
      <c r="A1214" s="1405">
        <v>2014</v>
      </c>
      <c r="B1214" s="1406" t="s">
        <v>559</v>
      </c>
      <c r="C1214" s="1406" t="s">
        <v>693</v>
      </c>
      <c r="D1214" s="1407">
        <v>825.61212644889406</v>
      </c>
      <c r="E1214" s="1406" t="s">
        <v>620</v>
      </c>
      <c r="F1214" s="1408" t="s">
        <v>619</v>
      </c>
      <c r="O1214" s="1383" t="s">
        <v>620</v>
      </c>
      <c r="Q1214" s="1383" t="s">
        <v>73</v>
      </c>
    </row>
    <row r="1215" spans="1:17" x14ac:dyDescent="0.3">
      <c r="A1215" s="1405">
        <v>2014</v>
      </c>
      <c r="B1215" s="1406" t="s">
        <v>559</v>
      </c>
      <c r="C1215" s="1406" t="s">
        <v>694</v>
      </c>
      <c r="D1215" s="1407">
        <v>743.41423096930805</v>
      </c>
      <c r="E1215" s="1406" t="s">
        <v>620</v>
      </c>
      <c r="F1215" s="1408" t="s">
        <v>619</v>
      </c>
      <c r="O1215" s="1383" t="s">
        <v>620</v>
      </c>
      <c r="Q1215" s="1383" t="s">
        <v>73</v>
      </c>
    </row>
    <row r="1216" spans="1:17" x14ac:dyDescent="0.3">
      <c r="A1216" s="1405">
        <v>2014</v>
      </c>
      <c r="B1216" s="1406" t="s">
        <v>559</v>
      </c>
      <c r="C1216" s="1406" t="s">
        <v>695</v>
      </c>
      <c r="D1216" s="1407">
        <v>801.95736197035103</v>
      </c>
      <c r="E1216" s="1406" t="s">
        <v>620</v>
      </c>
      <c r="F1216" s="1408" t="s">
        <v>619</v>
      </c>
      <c r="O1216" s="1383" t="s">
        <v>620</v>
      </c>
      <c r="Q1216" s="1383" t="s">
        <v>73</v>
      </c>
    </row>
    <row r="1217" spans="1:17" x14ac:dyDescent="0.3">
      <c r="A1217" s="1405">
        <v>2014</v>
      </c>
      <c r="B1217" s="1406" t="s">
        <v>559</v>
      </c>
      <c r="C1217" s="1406" t="s">
        <v>696</v>
      </c>
      <c r="D1217" s="1407">
        <v>645.21452100840304</v>
      </c>
      <c r="E1217" s="1406" t="s">
        <v>620</v>
      </c>
      <c r="F1217" s="1408" t="s">
        <v>619</v>
      </c>
      <c r="O1217" s="1383" t="s">
        <v>620</v>
      </c>
      <c r="Q1217" s="1383" t="s">
        <v>73</v>
      </c>
    </row>
    <row r="1218" spans="1:17" x14ac:dyDescent="0.3">
      <c r="A1218" s="1405">
        <v>2014</v>
      </c>
      <c r="B1218" s="1406" t="s">
        <v>559</v>
      </c>
      <c r="C1218" s="1406" t="s">
        <v>697</v>
      </c>
      <c r="D1218" s="1407">
        <v>734.36937788987007</v>
      </c>
      <c r="E1218" s="1406" t="s">
        <v>620</v>
      </c>
      <c r="F1218" s="1408" t="s">
        <v>619</v>
      </c>
      <c r="O1218" s="1383" t="s">
        <v>620</v>
      </c>
      <c r="Q1218" s="1383" t="s">
        <v>73</v>
      </c>
    </row>
    <row r="1219" spans="1:17" x14ac:dyDescent="0.3">
      <c r="A1219" s="1405">
        <v>2014</v>
      </c>
      <c r="B1219" s="1406" t="s">
        <v>559</v>
      </c>
      <c r="C1219" s="1406" t="s">
        <v>698</v>
      </c>
      <c r="D1219" s="1407">
        <v>784.41341686073599</v>
      </c>
      <c r="E1219" s="1406" t="s">
        <v>620</v>
      </c>
      <c r="F1219" s="1408" t="s">
        <v>619</v>
      </c>
      <c r="O1219" s="1383" t="s">
        <v>620</v>
      </c>
      <c r="Q1219" s="1383" t="s">
        <v>73</v>
      </c>
    </row>
    <row r="1220" spans="1:17" x14ac:dyDescent="0.3">
      <c r="A1220" s="1405">
        <v>2014</v>
      </c>
      <c r="B1220" s="1406" t="s">
        <v>559</v>
      </c>
      <c r="C1220" s="1406" t="s">
        <v>699</v>
      </c>
      <c r="D1220" s="1407">
        <v>722.07389770723103</v>
      </c>
      <c r="E1220" s="1406" t="s">
        <v>620</v>
      </c>
      <c r="F1220" s="1408" t="s">
        <v>619</v>
      </c>
      <c r="O1220" s="1383" t="s">
        <v>620</v>
      </c>
      <c r="Q1220" s="1383" t="s">
        <v>73</v>
      </c>
    </row>
    <row r="1221" spans="1:17" x14ac:dyDescent="0.3">
      <c r="A1221" s="1405">
        <v>2014</v>
      </c>
      <c r="B1221" s="1406" t="s">
        <v>559</v>
      </c>
      <c r="C1221" s="1406" t="s">
        <v>700</v>
      </c>
      <c r="D1221" s="1407">
        <v>745.59638472032702</v>
      </c>
      <c r="E1221" s="1406" t="s">
        <v>620</v>
      </c>
      <c r="F1221" s="1408" t="s">
        <v>619</v>
      </c>
      <c r="O1221" s="1383" t="s">
        <v>620</v>
      </c>
      <c r="Q1221" s="1383" t="s">
        <v>73</v>
      </c>
    </row>
    <row r="1222" spans="1:17" x14ac:dyDescent="0.3">
      <c r="A1222" s="1405">
        <v>2014</v>
      </c>
      <c r="B1222" s="1406" t="s">
        <v>559</v>
      </c>
      <c r="C1222" s="1406" t="s">
        <v>701</v>
      </c>
      <c r="D1222" s="1407">
        <v>705.14841859257308</v>
      </c>
      <c r="E1222" s="1406" t="s">
        <v>620</v>
      </c>
      <c r="F1222" s="1408" t="s">
        <v>619</v>
      </c>
      <c r="O1222" s="1383" t="s">
        <v>620</v>
      </c>
      <c r="Q1222" s="1383" t="s">
        <v>73</v>
      </c>
    </row>
    <row r="1223" spans="1:17" x14ac:dyDescent="0.3">
      <c r="A1223" s="1405">
        <v>2014</v>
      </c>
      <c r="B1223" s="1406" t="s">
        <v>559</v>
      </c>
      <c r="C1223" s="1406" t="s">
        <v>702</v>
      </c>
      <c r="D1223" s="1407">
        <v>754.099201557936</v>
      </c>
      <c r="E1223" s="1406" t="s">
        <v>620</v>
      </c>
      <c r="F1223" s="1408" t="s">
        <v>619</v>
      </c>
      <c r="O1223" s="1383" t="s">
        <v>620</v>
      </c>
      <c r="Q1223" s="1383" t="s">
        <v>73</v>
      </c>
    </row>
    <row r="1224" spans="1:17" x14ac:dyDescent="0.3">
      <c r="A1224" s="1405">
        <v>2014</v>
      </c>
      <c r="B1224" s="1406" t="s">
        <v>559</v>
      </c>
      <c r="C1224" s="1406" t="s">
        <v>703</v>
      </c>
      <c r="D1224" s="1407">
        <v>738.79229382303799</v>
      </c>
      <c r="E1224" s="1406" t="s">
        <v>620</v>
      </c>
      <c r="F1224" s="1408" t="s">
        <v>619</v>
      </c>
      <c r="O1224" s="1383" t="s">
        <v>620</v>
      </c>
      <c r="Q1224" s="1383" t="s">
        <v>73</v>
      </c>
    </row>
    <row r="1225" spans="1:17" x14ac:dyDescent="0.3">
      <c r="A1225" s="1405">
        <v>2014</v>
      </c>
      <c r="B1225" s="1406" t="s">
        <v>559</v>
      </c>
      <c r="C1225" s="1406" t="s">
        <v>707</v>
      </c>
      <c r="D1225" s="1407">
        <v>747.05258197087505</v>
      </c>
      <c r="E1225" s="1406" t="s">
        <v>626</v>
      </c>
      <c r="F1225" s="1408" t="s">
        <v>625</v>
      </c>
      <c r="O1225" s="1383" t="s">
        <v>626</v>
      </c>
      <c r="Q1225" s="1383" t="s">
        <v>59</v>
      </c>
    </row>
    <row r="1226" spans="1:17" x14ac:dyDescent="0.3">
      <c r="A1226" s="1405">
        <v>2014</v>
      </c>
      <c r="B1226" s="1406" t="s">
        <v>559</v>
      </c>
      <c r="C1226" s="1406" t="s">
        <v>708</v>
      </c>
      <c r="D1226" s="1407">
        <v>694.82787319884699</v>
      </c>
      <c r="E1226" s="1406" t="s">
        <v>626</v>
      </c>
      <c r="F1226" s="1408" t="s">
        <v>625</v>
      </c>
      <c r="O1226" s="1383" t="s">
        <v>626</v>
      </c>
      <c r="Q1226" s="1383" t="s">
        <v>59</v>
      </c>
    </row>
    <row r="1227" spans="1:17" x14ac:dyDescent="0.3">
      <c r="A1227" s="1405">
        <v>2014</v>
      </c>
      <c r="B1227" s="1406" t="s">
        <v>559</v>
      </c>
      <c r="C1227" s="1406" t="s">
        <v>709</v>
      </c>
      <c r="D1227" s="1407">
        <v>753.6434104184051</v>
      </c>
      <c r="E1227" s="1406" t="s">
        <v>626</v>
      </c>
      <c r="F1227" s="1408" t="s">
        <v>625</v>
      </c>
      <c r="O1227" s="1383" t="s">
        <v>626</v>
      </c>
      <c r="Q1227" s="1383" t="s">
        <v>59</v>
      </c>
    </row>
    <row r="1228" spans="1:17" x14ac:dyDescent="0.3">
      <c r="A1228" s="1405">
        <v>2014</v>
      </c>
      <c r="B1228" s="1406" t="s">
        <v>559</v>
      </c>
      <c r="C1228" s="1406" t="s">
        <v>710</v>
      </c>
      <c r="D1228" s="1407">
        <v>703.85790485830012</v>
      </c>
      <c r="E1228" s="1406" t="s">
        <v>626</v>
      </c>
      <c r="F1228" s="1408" t="s">
        <v>625</v>
      </c>
      <c r="O1228" s="1383" t="s">
        <v>626</v>
      </c>
      <c r="Q1228" s="1383" t="s">
        <v>59</v>
      </c>
    </row>
    <row r="1229" spans="1:17" x14ac:dyDescent="0.3">
      <c r="A1229" s="1405">
        <v>2014</v>
      </c>
      <c r="B1229" s="1406" t="s">
        <v>559</v>
      </c>
      <c r="C1229" s="1406" t="s">
        <v>711</v>
      </c>
      <c r="D1229" s="1407">
        <v>784.54721845893312</v>
      </c>
      <c r="E1229" s="1406" t="s">
        <v>626</v>
      </c>
      <c r="F1229" s="1408" t="s">
        <v>625</v>
      </c>
      <c r="O1229" s="1383" t="s">
        <v>626</v>
      </c>
      <c r="Q1229" s="1383" t="s">
        <v>59</v>
      </c>
    </row>
    <row r="1230" spans="1:17" x14ac:dyDescent="0.3">
      <c r="A1230" s="1405">
        <v>2014</v>
      </c>
      <c r="B1230" s="1406" t="s">
        <v>559</v>
      </c>
      <c r="C1230" s="1406" t="s">
        <v>712</v>
      </c>
      <c r="D1230" s="1407">
        <v>727.3752755046371</v>
      </c>
      <c r="E1230" s="1406" t="s">
        <v>626</v>
      </c>
      <c r="F1230" s="1408" t="s">
        <v>625</v>
      </c>
      <c r="O1230" s="1383" t="s">
        <v>626</v>
      </c>
      <c r="Q1230" s="1383" t="s">
        <v>59</v>
      </c>
    </row>
    <row r="1231" spans="1:17" x14ac:dyDescent="0.3">
      <c r="A1231" s="1405">
        <v>2014</v>
      </c>
      <c r="B1231" s="1406" t="s">
        <v>559</v>
      </c>
      <c r="C1231" s="1406" t="s">
        <v>527</v>
      </c>
      <c r="D1231" s="1407">
        <v>875.30668430335106</v>
      </c>
      <c r="E1231" s="1406" t="s">
        <v>519</v>
      </c>
      <c r="F1231" s="1408" t="s">
        <v>628</v>
      </c>
      <c r="O1231" s="1383" t="s">
        <v>519</v>
      </c>
      <c r="Q1231" s="1383" t="s">
        <v>58</v>
      </c>
    </row>
    <row r="1232" spans="1:17" x14ac:dyDescent="0.3">
      <c r="A1232" s="1405">
        <v>2014</v>
      </c>
      <c r="B1232" s="1406" t="s">
        <v>559</v>
      </c>
      <c r="C1232" s="1406" t="s">
        <v>528</v>
      </c>
      <c r="D1232" s="1407">
        <v>781.7942188919161</v>
      </c>
      <c r="E1232" s="1406" t="s">
        <v>519</v>
      </c>
      <c r="F1232" s="1408" t="s">
        <v>628</v>
      </c>
      <c r="O1232" s="1383" t="s">
        <v>519</v>
      </c>
      <c r="Q1232" s="1383" t="s">
        <v>58</v>
      </c>
    </row>
    <row r="1233" spans="1:17" x14ac:dyDescent="0.3">
      <c r="A1233" s="1405">
        <v>2014</v>
      </c>
      <c r="B1233" s="1406" t="s">
        <v>559</v>
      </c>
      <c r="C1233" s="1406" t="s">
        <v>530</v>
      </c>
      <c r="D1233" s="1407">
        <v>709.8946186699211</v>
      </c>
      <c r="E1233" s="1406" t="s">
        <v>519</v>
      </c>
      <c r="F1233" s="1408" t="s">
        <v>628</v>
      </c>
      <c r="O1233" s="1383" t="s">
        <v>519</v>
      </c>
      <c r="Q1233" s="1383" t="s">
        <v>58</v>
      </c>
    </row>
    <row r="1234" spans="1:17" x14ac:dyDescent="0.3">
      <c r="A1234" s="1405">
        <v>2014</v>
      </c>
      <c r="B1234" s="1406" t="s">
        <v>559</v>
      </c>
      <c r="C1234" s="1406" t="s">
        <v>534</v>
      </c>
      <c r="D1234" s="1407">
        <v>707.17710832313298</v>
      </c>
      <c r="E1234" s="1406" t="s">
        <v>519</v>
      </c>
      <c r="F1234" s="1408" t="s">
        <v>628</v>
      </c>
      <c r="O1234" s="1383" t="s">
        <v>519</v>
      </c>
      <c r="Q1234" s="1383" t="s">
        <v>58</v>
      </c>
    </row>
    <row r="1235" spans="1:17" x14ac:dyDescent="0.3">
      <c r="A1235" s="1405">
        <v>2014</v>
      </c>
      <c r="B1235" s="1406" t="s">
        <v>559</v>
      </c>
      <c r="C1235" s="1406" t="s">
        <v>538</v>
      </c>
      <c r="D1235" s="1407">
        <v>726.08009022556405</v>
      </c>
      <c r="E1235" s="1406" t="s">
        <v>519</v>
      </c>
      <c r="F1235" s="1408" t="s">
        <v>628</v>
      </c>
      <c r="O1235" s="1383" t="s">
        <v>519</v>
      </c>
      <c r="Q1235" s="1383" t="s">
        <v>58</v>
      </c>
    </row>
    <row r="1236" spans="1:17" x14ac:dyDescent="0.3">
      <c r="A1236" s="1405">
        <v>2014</v>
      </c>
      <c r="B1236" s="1406" t="s">
        <v>559</v>
      </c>
      <c r="C1236" s="1406" t="s">
        <v>539</v>
      </c>
      <c r="D1236" s="1407">
        <v>792.16634901242105</v>
      </c>
      <c r="E1236" s="1406" t="s">
        <v>519</v>
      </c>
      <c r="F1236" s="1408" t="s">
        <v>628</v>
      </c>
      <c r="O1236" s="1383" t="s">
        <v>519</v>
      </c>
      <c r="Q1236" s="1383" t="s">
        <v>58</v>
      </c>
    </row>
    <row r="1237" spans="1:17" x14ac:dyDescent="0.3">
      <c r="A1237" s="1405">
        <v>2014</v>
      </c>
      <c r="B1237" s="1406" t="s">
        <v>559</v>
      </c>
      <c r="C1237" s="1406" t="s">
        <v>723</v>
      </c>
      <c r="D1237" s="1407">
        <v>801.50370550297305</v>
      </c>
      <c r="E1237" s="1406" t="s">
        <v>598</v>
      </c>
      <c r="F1237" s="1408" t="s">
        <v>599</v>
      </c>
      <c r="O1237" s="1383" t="s">
        <v>598</v>
      </c>
      <c r="Q1237" s="1383" t="s">
        <v>61</v>
      </c>
    </row>
    <row r="1238" spans="1:17" x14ac:dyDescent="0.3">
      <c r="A1238" s="1405">
        <v>2014</v>
      </c>
      <c r="B1238" s="1406" t="s">
        <v>559</v>
      </c>
      <c r="C1238" s="1406" t="s">
        <v>724</v>
      </c>
      <c r="D1238" s="1407">
        <v>817.08924456048703</v>
      </c>
      <c r="E1238" s="1406" t="s">
        <v>598</v>
      </c>
      <c r="F1238" s="1408" t="s">
        <v>599</v>
      </c>
      <c r="O1238" s="1383" t="s">
        <v>598</v>
      </c>
      <c r="Q1238" s="1383" t="s">
        <v>61</v>
      </c>
    </row>
    <row r="1239" spans="1:17" x14ac:dyDescent="0.3">
      <c r="A1239" s="1405">
        <v>2014</v>
      </c>
      <c r="B1239" s="1406" t="s">
        <v>559</v>
      </c>
      <c r="C1239" s="1406" t="s">
        <v>725</v>
      </c>
      <c r="D1239" s="1407">
        <v>790.32049264998011</v>
      </c>
      <c r="E1239" s="1406" t="s">
        <v>598</v>
      </c>
      <c r="F1239" s="1408" t="s">
        <v>599</v>
      </c>
      <c r="O1239" s="1383" t="s">
        <v>598</v>
      </c>
      <c r="Q1239" s="1383" t="s">
        <v>61</v>
      </c>
    </row>
    <row r="1240" spans="1:17" x14ac:dyDescent="0.3">
      <c r="A1240" s="1405">
        <v>2014</v>
      </c>
      <c r="B1240" s="1406" t="s">
        <v>559</v>
      </c>
      <c r="C1240" s="1406" t="s">
        <v>726</v>
      </c>
      <c r="D1240" s="1407">
        <v>939.77792688465001</v>
      </c>
      <c r="E1240" s="1406" t="s">
        <v>598</v>
      </c>
      <c r="F1240" s="1408" t="s">
        <v>599</v>
      </c>
      <c r="O1240" s="1383" t="s">
        <v>598</v>
      </c>
      <c r="Q1240" s="1383" t="s">
        <v>61</v>
      </c>
    </row>
    <row r="1241" spans="1:17" x14ac:dyDescent="0.3">
      <c r="A1241" s="1405">
        <v>2014</v>
      </c>
      <c r="B1241" s="1406" t="s">
        <v>559</v>
      </c>
      <c r="C1241" s="1406" t="s">
        <v>727</v>
      </c>
      <c r="D1241" s="1407">
        <v>861.65124125154409</v>
      </c>
      <c r="E1241" s="1406" t="s">
        <v>598</v>
      </c>
      <c r="F1241" s="1408" t="s">
        <v>599</v>
      </c>
      <c r="O1241" s="1383" t="s">
        <v>598</v>
      </c>
      <c r="Q1241" s="1383" t="s">
        <v>61</v>
      </c>
    </row>
    <row r="1242" spans="1:17" x14ac:dyDescent="0.3">
      <c r="A1242" s="1405">
        <v>2014</v>
      </c>
      <c r="B1242" s="1406" t="s">
        <v>559</v>
      </c>
      <c r="C1242" s="1406" t="s">
        <v>728</v>
      </c>
      <c r="D1242" s="1407">
        <v>834.32751131221698</v>
      </c>
      <c r="E1242" s="1406" t="s">
        <v>598</v>
      </c>
      <c r="F1242" s="1408" t="s">
        <v>599</v>
      </c>
      <c r="O1242" s="1383" t="s">
        <v>598</v>
      </c>
      <c r="Q1242" s="1383" t="s">
        <v>61</v>
      </c>
    </row>
    <row r="1243" spans="1:17" x14ac:dyDescent="0.3">
      <c r="A1243" s="1405">
        <v>2014</v>
      </c>
      <c r="B1243" s="1406" t="s">
        <v>559</v>
      </c>
      <c r="C1243" s="1406" t="s">
        <v>730</v>
      </c>
      <c r="D1243" s="1407">
        <v>690.58902298850603</v>
      </c>
      <c r="E1243" s="1406" t="s">
        <v>598</v>
      </c>
      <c r="F1243" s="1408" t="s">
        <v>599</v>
      </c>
      <c r="O1243" s="1383" t="s">
        <v>598</v>
      </c>
      <c r="Q1243" s="1383" t="s">
        <v>61</v>
      </c>
    </row>
    <row r="1244" spans="1:17" x14ac:dyDescent="0.3">
      <c r="A1244" s="1405">
        <v>2014</v>
      </c>
      <c r="B1244" s="1406" t="s">
        <v>559</v>
      </c>
      <c r="C1244" s="1406" t="s">
        <v>731</v>
      </c>
      <c r="D1244" s="1407">
        <v>799.35925918449698</v>
      </c>
      <c r="E1244" s="1406" t="s">
        <v>598</v>
      </c>
      <c r="F1244" s="1408" t="s">
        <v>599</v>
      </c>
      <c r="O1244" s="1383" t="s">
        <v>598</v>
      </c>
      <c r="Q1244" s="1383" t="s">
        <v>61</v>
      </c>
    </row>
    <row r="1245" spans="1:17" x14ac:dyDescent="0.3">
      <c r="A1245" s="1405">
        <v>2014</v>
      </c>
      <c r="B1245" s="1406" t="s">
        <v>559</v>
      </c>
      <c r="C1245" s="1406" t="s">
        <v>732</v>
      </c>
      <c r="D1245" s="1407">
        <v>793.01934165908506</v>
      </c>
      <c r="E1245" s="1406" t="s">
        <v>598</v>
      </c>
      <c r="F1245" s="1408" t="s">
        <v>599</v>
      </c>
      <c r="O1245" s="1383" t="s">
        <v>598</v>
      </c>
      <c r="Q1245" s="1383" t="s">
        <v>61</v>
      </c>
    </row>
    <row r="1246" spans="1:17" x14ac:dyDescent="0.3">
      <c r="A1246" s="1405">
        <v>2014</v>
      </c>
      <c r="B1246" s="1406" t="s">
        <v>559</v>
      </c>
      <c r="C1246" s="1406" t="s">
        <v>733</v>
      </c>
      <c r="D1246" s="1407">
        <v>780.59522204387406</v>
      </c>
      <c r="E1246" s="1406" t="s">
        <v>598</v>
      </c>
      <c r="F1246" s="1408" t="s">
        <v>599</v>
      </c>
      <c r="O1246" s="1383" t="s">
        <v>598</v>
      </c>
      <c r="Q1246" s="1383" t="s">
        <v>61</v>
      </c>
    </row>
    <row r="1247" spans="1:17" x14ac:dyDescent="0.3">
      <c r="A1247" s="1405">
        <v>2014</v>
      </c>
      <c r="B1247" s="1406" t="s">
        <v>559</v>
      </c>
      <c r="C1247" s="1406" t="s">
        <v>734</v>
      </c>
      <c r="D1247" s="1407">
        <v>754.79921995985103</v>
      </c>
      <c r="E1247" s="1406" t="s">
        <v>598</v>
      </c>
      <c r="F1247" s="1408" t="s">
        <v>599</v>
      </c>
      <c r="O1247" s="1383" t="s">
        <v>598</v>
      </c>
      <c r="Q1247" s="1383" t="s">
        <v>61</v>
      </c>
    </row>
    <row r="1248" spans="1:17" x14ac:dyDescent="0.3">
      <c r="A1248" s="1405">
        <v>2014</v>
      </c>
      <c r="B1248" s="1406" t="s">
        <v>559</v>
      </c>
      <c r="C1248" s="1406" t="s">
        <v>729</v>
      </c>
      <c r="D1248" s="1407">
        <v>737.69114892528103</v>
      </c>
      <c r="E1248" s="1406" t="s">
        <v>598</v>
      </c>
      <c r="F1248" s="1408" t="s">
        <v>599</v>
      </c>
      <c r="O1248" s="1383" t="s">
        <v>598</v>
      </c>
      <c r="Q1248" s="1383" t="s">
        <v>61</v>
      </c>
    </row>
    <row r="1249" spans="1:17" x14ac:dyDescent="0.3">
      <c r="A1249" s="1405">
        <v>2014</v>
      </c>
      <c r="B1249" s="1406" t="s">
        <v>559</v>
      </c>
      <c r="C1249" s="1406" t="s">
        <v>748</v>
      </c>
      <c r="D1249" s="1407">
        <v>655.71737725295202</v>
      </c>
      <c r="E1249" s="1406" t="s">
        <v>614</v>
      </c>
      <c r="F1249" s="1408" t="s">
        <v>613</v>
      </c>
      <c r="O1249" s="1383" t="s">
        <v>614</v>
      </c>
      <c r="Q1249" s="1383" t="s">
        <v>60</v>
      </c>
    </row>
    <row r="1250" spans="1:17" x14ac:dyDescent="0.3">
      <c r="A1250" s="1405">
        <v>2014</v>
      </c>
      <c r="B1250" s="1406" t="s">
        <v>559</v>
      </c>
      <c r="C1250" s="1406" t="s">
        <v>735</v>
      </c>
      <c r="D1250" s="1407">
        <v>806.38769219012704</v>
      </c>
      <c r="E1250" s="1406" t="s">
        <v>614</v>
      </c>
      <c r="F1250" s="1408" t="s">
        <v>613</v>
      </c>
      <c r="O1250" s="1383" t="s">
        <v>614</v>
      </c>
      <c r="Q1250" s="1383" t="s">
        <v>60</v>
      </c>
    </row>
    <row r="1251" spans="1:17" x14ac:dyDescent="0.3">
      <c r="A1251" s="1405">
        <v>2014</v>
      </c>
      <c r="B1251" s="1406" t="s">
        <v>559</v>
      </c>
      <c r="C1251" s="1406" t="s">
        <v>736</v>
      </c>
      <c r="D1251" s="1407">
        <v>869.63234721189599</v>
      </c>
      <c r="E1251" s="1406" t="s">
        <v>614</v>
      </c>
      <c r="F1251" s="1408" t="s">
        <v>613</v>
      </c>
      <c r="O1251" s="1383" t="s">
        <v>614</v>
      </c>
      <c r="Q1251" s="1383" t="s">
        <v>60</v>
      </c>
    </row>
    <row r="1252" spans="1:17" x14ac:dyDescent="0.3">
      <c r="A1252" s="1405">
        <v>2014</v>
      </c>
      <c r="B1252" s="1406" t="s">
        <v>559</v>
      </c>
      <c r="C1252" s="1406" t="s">
        <v>737</v>
      </c>
      <c r="D1252" s="1407">
        <v>747.541797289334</v>
      </c>
      <c r="E1252" s="1406" t="s">
        <v>614</v>
      </c>
      <c r="F1252" s="1408" t="s">
        <v>613</v>
      </c>
      <c r="O1252" s="1383" t="s">
        <v>614</v>
      </c>
      <c r="Q1252" s="1383" t="s">
        <v>60</v>
      </c>
    </row>
    <row r="1253" spans="1:17" x14ac:dyDescent="0.3">
      <c r="A1253" s="1405">
        <v>2014</v>
      </c>
      <c r="B1253" s="1406" t="s">
        <v>559</v>
      </c>
      <c r="C1253" s="1406" t="s">
        <v>738</v>
      </c>
      <c r="D1253" s="1407">
        <v>875.42577516660799</v>
      </c>
      <c r="E1253" s="1406" t="s">
        <v>614</v>
      </c>
      <c r="F1253" s="1408" t="s">
        <v>613</v>
      </c>
      <c r="O1253" s="1383" t="s">
        <v>614</v>
      </c>
      <c r="Q1253" s="1383" t="s">
        <v>60</v>
      </c>
    </row>
    <row r="1254" spans="1:17" x14ac:dyDescent="0.3">
      <c r="A1254" s="1405">
        <v>2014</v>
      </c>
      <c r="B1254" s="1406" t="s">
        <v>559</v>
      </c>
      <c r="C1254" s="1406" t="s">
        <v>749</v>
      </c>
      <c r="D1254" s="1407">
        <v>619.23718199608606</v>
      </c>
      <c r="E1254" s="1406" t="s">
        <v>614</v>
      </c>
      <c r="F1254" s="1408" t="s">
        <v>613</v>
      </c>
      <c r="O1254" s="1383" t="s">
        <v>614</v>
      </c>
      <c r="Q1254" s="1383" t="s">
        <v>60</v>
      </c>
    </row>
    <row r="1255" spans="1:17" x14ac:dyDescent="0.3">
      <c r="A1255" s="1405">
        <v>2014</v>
      </c>
      <c r="B1255" s="1406" t="s">
        <v>559</v>
      </c>
      <c r="C1255" s="1406" t="s">
        <v>750</v>
      </c>
      <c r="D1255" s="1407">
        <v>746.01998650472297</v>
      </c>
      <c r="E1255" s="1406" t="s">
        <v>614</v>
      </c>
      <c r="F1255" s="1408" t="s">
        <v>613</v>
      </c>
      <c r="O1255" s="1383" t="s">
        <v>614</v>
      </c>
      <c r="Q1255" s="1383" t="s">
        <v>60</v>
      </c>
    </row>
    <row r="1256" spans="1:17" x14ac:dyDescent="0.3">
      <c r="A1256" s="1405">
        <v>2014</v>
      </c>
      <c r="B1256" s="1406" t="s">
        <v>559</v>
      </c>
      <c r="C1256" s="1406" t="s">
        <v>739</v>
      </c>
      <c r="D1256" s="1407">
        <v>712.53698206555305</v>
      </c>
      <c r="E1256" s="1406" t="s">
        <v>614</v>
      </c>
      <c r="F1256" s="1408" t="s">
        <v>613</v>
      </c>
      <c r="O1256" s="1383" t="s">
        <v>614</v>
      </c>
      <c r="Q1256" s="1383" t="s">
        <v>60</v>
      </c>
    </row>
    <row r="1257" spans="1:17" x14ac:dyDescent="0.3">
      <c r="A1257" s="1405">
        <v>2014</v>
      </c>
      <c r="B1257" s="1406" t="s">
        <v>559</v>
      </c>
      <c r="C1257" s="1406" t="s">
        <v>751</v>
      </c>
      <c r="D1257" s="1407">
        <v>678.91090425531911</v>
      </c>
      <c r="E1257" s="1406" t="s">
        <v>614</v>
      </c>
      <c r="F1257" s="1408" t="s">
        <v>613</v>
      </c>
      <c r="O1257" s="1383" t="s">
        <v>614</v>
      </c>
      <c r="Q1257" s="1383" t="s">
        <v>60</v>
      </c>
    </row>
    <row r="1258" spans="1:17" x14ac:dyDescent="0.3">
      <c r="A1258" s="1405">
        <v>2014</v>
      </c>
      <c r="B1258" s="1406" t="s">
        <v>559</v>
      </c>
      <c r="C1258" s="1406" t="s">
        <v>740</v>
      </c>
      <c r="D1258" s="1407">
        <v>687.50994159365905</v>
      </c>
      <c r="E1258" s="1406" t="s">
        <v>614</v>
      </c>
      <c r="F1258" s="1408" t="s">
        <v>613</v>
      </c>
      <c r="O1258" s="1383" t="s">
        <v>614</v>
      </c>
      <c r="Q1258" s="1383" t="s">
        <v>60</v>
      </c>
    </row>
    <row r="1259" spans="1:17" x14ac:dyDescent="0.3">
      <c r="A1259" s="1405">
        <v>2014</v>
      </c>
      <c r="B1259" s="1406" t="s">
        <v>559</v>
      </c>
      <c r="C1259" s="1406" t="s">
        <v>752</v>
      </c>
      <c r="D1259" s="1407">
        <v>665.63611065907207</v>
      </c>
      <c r="E1259" s="1406" t="s">
        <v>614</v>
      </c>
      <c r="F1259" s="1408" t="s">
        <v>613</v>
      </c>
      <c r="O1259" s="1383" t="s">
        <v>614</v>
      </c>
      <c r="Q1259" s="1383" t="s">
        <v>60</v>
      </c>
    </row>
    <row r="1260" spans="1:17" x14ac:dyDescent="0.3">
      <c r="A1260" s="1405">
        <v>2014</v>
      </c>
      <c r="B1260" s="1406" t="s">
        <v>559</v>
      </c>
      <c r="C1260" s="1406" t="s">
        <v>753</v>
      </c>
      <c r="D1260" s="1407">
        <v>706.16357933579297</v>
      </c>
      <c r="E1260" s="1406" t="s">
        <v>614</v>
      </c>
      <c r="F1260" s="1408" t="s">
        <v>613</v>
      </c>
      <c r="O1260" s="1383" t="s">
        <v>614</v>
      </c>
      <c r="Q1260" s="1383" t="s">
        <v>60</v>
      </c>
    </row>
    <row r="1261" spans="1:17" x14ac:dyDescent="0.3">
      <c r="A1261" s="1405">
        <v>2014</v>
      </c>
      <c r="B1261" s="1406" t="s">
        <v>559</v>
      </c>
      <c r="C1261" s="1406" t="s">
        <v>741</v>
      </c>
      <c r="D1261" s="1407">
        <v>684.18605633802804</v>
      </c>
      <c r="E1261" s="1406" t="s">
        <v>614</v>
      </c>
      <c r="F1261" s="1408" t="s">
        <v>613</v>
      </c>
      <c r="O1261" s="1383" t="s">
        <v>614</v>
      </c>
      <c r="Q1261" s="1383" t="s">
        <v>60</v>
      </c>
    </row>
    <row r="1262" spans="1:17" x14ac:dyDescent="0.3">
      <c r="A1262" s="1405">
        <v>2014</v>
      </c>
      <c r="B1262" s="1406" t="s">
        <v>559</v>
      </c>
      <c r="C1262" s="1406" t="s">
        <v>754</v>
      </c>
      <c r="D1262" s="1407">
        <v>678.10113549618313</v>
      </c>
      <c r="E1262" s="1406" t="s">
        <v>614</v>
      </c>
      <c r="F1262" s="1408" t="s">
        <v>613</v>
      </c>
      <c r="O1262" s="1383" t="s">
        <v>614</v>
      </c>
      <c r="Q1262" s="1383" t="s">
        <v>60</v>
      </c>
    </row>
    <row r="1263" spans="1:17" x14ac:dyDescent="0.3">
      <c r="A1263" s="1405">
        <v>2014</v>
      </c>
      <c r="B1263" s="1406" t="s">
        <v>559</v>
      </c>
      <c r="C1263" s="1406" t="s">
        <v>742</v>
      </c>
      <c r="D1263" s="1407">
        <v>707.16842458100609</v>
      </c>
      <c r="E1263" s="1406" t="s">
        <v>614</v>
      </c>
      <c r="F1263" s="1408" t="s">
        <v>613</v>
      </c>
      <c r="O1263" s="1383" t="s">
        <v>614</v>
      </c>
      <c r="Q1263" s="1383" t="s">
        <v>60</v>
      </c>
    </row>
    <row r="1264" spans="1:17" x14ac:dyDescent="0.3">
      <c r="A1264" s="1405">
        <v>2014</v>
      </c>
      <c r="B1264" s="1406" t="s">
        <v>559</v>
      </c>
      <c r="C1264" s="1406" t="s">
        <v>755</v>
      </c>
      <c r="D1264" s="1407">
        <v>621.44182991985804</v>
      </c>
      <c r="E1264" s="1406" t="s">
        <v>614</v>
      </c>
      <c r="F1264" s="1408" t="s">
        <v>613</v>
      </c>
      <c r="O1264" s="1383" t="s">
        <v>614</v>
      </c>
      <c r="Q1264" s="1383" t="s">
        <v>60</v>
      </c>
    </row>
    <row r="1265" spans="1:17" x14ac:dyDescent="0.3">
      <c r="A1265" s="1405">
        <v>2014</v>
      </c>
      <c r="B1265" s="1406" t="s">
        <v>559</v>
      </c>
      <c r="C1265" s="1406" t="s">
        <v>756</v>
      </c>
      <c r="D1265" s="1407">
        <v>691.27807624113507</v>
      </c>
      <c r="E1265" s="1406" t="s">
        <v>614</v>
      </c>
      <c r="F1265" s="1408" t="s">
        <v>613</v>
      </c>
      <c r="O1265" s="1383" t="s">
        <v>614</v>
      </c>
      <c r="Q1265" s="1383" t="s">
        <v>60</v>
      </c>
    </row>
    <row r="1266" spans="1:17" x14ac:dyDescent="0.3">
      <c r="A1266" s="1405">
        <v>2014</v>
      </c>
      <c r="B1266" s="1406" t="s">
        <v>559</v>
      </c>
      <c r="C1266" s="1406" t="s">
        <v>766</v>
      </c>
      <c r="D1266" s="1407">
        <v>755.01974472808013</v>
      </c>
      <c r="E1266" s="1406" t="s">
        <v>645</v>
      </c>
      <c r="F1266" s="1408" t="s">
        <v>644</v>
      </c>
      <c r="O1266" s="1383" t="s">
        <v>645</v>
      </c>
      <c r="Q1266" s="1383" t="s">
        <v>76</v>
      </c>
    </row>
    <row r="1267" spans="1:17" x14ac:dyDescent="0.3">
      <c r="A1267" s="1405">
        <v>2014</v>
      </c>
      <c r="B1267" s="1406" t="s">
        <v>559</v>
      </c>
      <c r="C1267" s="1406" t="s">
        <v>757</v>
      </c>
      <c r="D1267" s="1407">
        <v>621.37926530612208</v>
      </c>
      <c r="E1267" s="1406" t="s">
        <v>626</v>
      </c>
      <c r="F1267" s="1408" t="s">
        <v>625</v>
      </c>
      <c r="O1267" s="1383" t="s">
        <v>626</v>
      </c>
      <c r="Q1267" s="1383" t="s">
        <v>59</v>
      </c>
    </row>
    <row r="1268" spans="1:17" x14ac:dyDescent="0.3">
      <c r="A1268" s="1405">
        <v>2014</v>
      </c>
      <c r="B1268" s="1406" t="s">
        <v>559</v>
      </c>
      <c r="C1268" s="1406" t="s">
        <v>758</v>
      </c>
      <c r="D1268" s="1407">
        <v>683.69639502762402</v>
      </c>
      <c r="E1268" s="1406" t="s">
        <v>626</v>
      </c>
      <c r="F1268" s="1408" t="s">
        <v>625</v>
      </c>
      <c r="O1268" s="1383" t="s">
        <v>626</v>
      </c>
      <c r="Q1268" s="1383" t="s">
        <v>59</v>
      </c>
    </row>
    <row r="1269" spans="1:17" x14ac:dyDescent="0.3">
      <c r="A1269" s="1405">
        <v>2014</v>
      </c>
      <c r="B1269" s="1406" t="s">
        <v>559</v>
      </c>
      <c r="C1269" s="1406" t="s">
        <v>743</v>
      </c>
      <c r="D1269" s="1407">
        <v>772.30425108621102</v>
      </c>
      <c r="E1269" s="1406" t="s">
        <v>626</v>
      </c>
      <c r="F1269" s="1408" t="s">
        <v>625</v>
      </c>
      <c r="O1269" s="1383" t="s">
        <v>626</v>
      </c>
      <c r="Q1269" s="1383" t="s">
        <v>59</v>
      </c>
    </row>
    <row r="1270" spans="1:17" x14ac:dyDescent="0.3">
      <c r="A1270" s="1405">
        <v>2014</v>
      </c>
      <c r="B1270" s="1406" t="s">
        <v>559</v>
      </c>
      <c r="C1270" s="1406" t="s">
        <v>759</v>
      </c>
      <c r="D1270" s="1407">
        <v>807.82533007335007</v>
      </c>
      <c r="E1270" s="1406" t="s">
        <v>626</v>
      </c>
      <c r="F1270" s="1408" t="s">
        <v>625</v>
      </c>
      <c r="O1270" s="1383" t="s">
        <v>626</v>
      </c>
      <c r="Q1270" s="1383" t="s">
        <v>59</v>
      </c>
    </row>
    <row r="1271" spans="1:17" x14ac:dyDescent="0.3">
      <c r="A1271" s="1405">
        <v>2014</v>
      </c>
      <c r="B1271" s="1406" t="s">
        <v>559</v>
      </c>
      <c r="C1271" s="1406" t="s">
        <v>760</v>
      </c>
      <c r="D1271" s="1407">
        <v>683.59701257861593</v>
      </c>
      <c r="E1271" s="1406" t="s">
        <v>626</v>
      </c>
      <c r="F1271" s="1408" t="s">
        <v>625</v>
      </c>
      <c r="O1271" s="1383" t="s">
        <v>626</v>
      </c>
      <c r="Q1271" s="1383" t="s">
        <v>59</v>
      </c>
    </row>
    <row r="1272" spans="1:17" x14ac:dyDescent="0.3">
      <c r="A1272" s="1405">
        <v>2014</v>
      </c>
      <c r="B1272" s="1406" t="s">
        <v>559</v>
      </c>
      <c r="C1272" s="1406" t="s">
        <v>744</v>
      </c>
      <c r="D1272" s="1407">
        <v>829.53879176648604</v>
      </c>
      <c r="E1272" s="1406" t="s">
        <v>626</v>
      </c>
      <c r="F1272" s="1408" t="s">
        <v>625</v>
      </c>
      <c r="O1272" s="1383" t="s">
        <v>626</v>
      </c>
      <c r="Q1272" s="1383" t="s">
        <v>59</v>
      </c>
    </row>
    <row r="1273" spans="1:17" x14ac:dyDescent="0.3">
      <c r="A1273" s="1405">
        <v>2014</v>
      </c>
      <c r="B1273" s="1406" t="s">
        <v>559</v>
      </c>
      <c r="C1273" s="1406" t="s">
        <v>745</v>
      </c>
      <c r="D1273" s="1407">
        <v>965.7702060581081</v>
      </c>
      <c r="E1273" s="1406" t="s">
        <v>626</v>
      </c>
      <c r="F1273" s="1408" t="s">
        <v>625</v>
      </c>
      <c r="O1273" s="1383" t="s">
        <v>626</v>
      </c>
      <c r="Q1273" s="1383" t="s">
        <v>59</v>
      </c>
    </row>
    <row r="1274" spans="1:17" x14ac:dyDescent="0.3">
      <c r="A1274" s="1405">
        <v>2014</v>
      </c>
      <c r="B1274" s="1406" t="s">
        <v>559</v>
      </c>
      <c r="C1274" s="1406" t="s">
        <v>761</v>
      </c>
      <c r="D1274" s="1407">
        <v>679.80450000000008</v>
      </c>
      <c r="E1274" s="1406" t="s">
        <v>626</v>
      </c>
      <c r="F1274" s="1408" t="s">
        <v>625</v>
      </c>
      <c r="O1274" s="1383" t="s">
        <v>626</v>
      </c>
      <c r="Q1274" s="1383" t="s">
        <v>59</v>
      </c>
    </row>
    <row r="1275" spans="1:17" x14ac:dyDescent="0.3">
      <c r="A1275" s="1405">
        <v>2014</v>
      </c>
      <c r="B1275" s="1406" t="s">
        <v>559</v>
      </c>
      <c r="C1275" s="1406" t="s">
        <v>746</v>
      </c>
      <c r="D1275" s="1407">
        <v>743.50283245406604</v>
      </c>
      <c r="E1275" s="1406" t="s">
        <v>626</v>
      </c>
      <c r="F1275" s="1408" t="s">
        <v>625</v>
      </c>
      <c r="O1275" s="1383" t="s">
        <v>626</v>
      </c>
      <c r="Q1275" s="1383" t="s">
        <v>59</v>
      </c>
    </row>
    <row r="1276" spans="1:17" x14ac:dyDescent="0.3">
      <c r="A1276" s="1405">
        <v>2014</v>
      </c>
      <c r="B1276" s="1406" t="s">
        <v>559</v>
      </c>
      <c r="C1276" s="1406" t="s">
        <v>747</v>
      </c>
      <c r="D1276" s="1407">
        <v>769.11392347600508</v>
      </c>
      <c r="E1276" s="1406" t="s">
        <v>626</v>
      </c>
      <c r="F1276" s="1408" t="s">
        <v>625</v>
      </c>
      <c r="O1276" s="1383" t="s">
        <v>626</v>
      </c>
      <c r="Q1276" s="1383" t="s">
        <v>59</v>
      </c>
    </row>
    <row r="1277" spans="1:17" x14ac:dyDescent="0.3">
      <c r="A1277" s="1405">
        <v>2014</v>
      </c>
      <c r="B1277" s="1406" t="s">
        <v>559</v>
      </c>
      <c r="C1277" s="1406" t="s">
        <v>762</v>
      </c>
      <c r="D1277" s="1407">
        <v>610.90555994729903</v>
      </c>
      <c r="E1277" s="1406" t="s">
        <v>623</v>
      </c>
      <c r="F1277" s="1408" t="s">
        <v>622</v>
      </c>
      <c r="O1277" s="1383" t="s">
        <v>623</v>
      </c>
      <c r="Q1277" s="1383" t="s">
        <v>75</v>
      </c>
    </row>
    <row r="1278" spans="1:17" x14ac:dyDescent="0.3">
      <c r="A1278" s="1405">
        <v>2014</v>
      </c>
      <c r="B1278" s="1406" t="s">
        <v>559</v>
      </c>
      <c r="C1278" s="1406" t="s">
        <v>763</v>
      </c>
      <c r="D1278" s="1407">
        <v>719.69853512705504</v>
      </c>
      <c r="E1278" s="1406" t="s">
        <v>645</v>
      </c>
      <c r="F1278" s="1408" t="s">
        <v>644</v>
      </c>
      <c r="O1278" s="1383" t="s">
        <v>645</v>
      </c>
      <c r="Q1278" s="1383" t="s">
        <v>76</v>
      </c>
    </row>
    <row r="1279" spans="1:17" x14ac:dyDescent="0.3">
      <c r="A1279" s="1405">
        <v>2014</v>
      </c>
      <c r="B1279" s="1406" t="s">
        <v>559</v>
      </c>
      <c r="C1279" s="1406" t="s">
        <v>764</v>
      </c>
      <c r="D1279" s="1407">
        <v>640.65151419558413</v>
      </c>
      <c r="E1279" s="1406" t="s">
        <v>645</v>
      </c>
      <c r="F1279" s="1408" t="s">
        <v>644</v>
      </c>
      <c r="O1279" s="1383" t="s">
        <v>645</v>
      </c>
      <c r="Q1279" s="1383" t="s">
        <v>76</v>
      </c>
    </row>
    <row r="1280" spans="1:17" x14ac:dyDescent="0.3">
      <c r="A1280" s="1405">
        <v>2014</v>
      </c>
      <c r="B1280" s="1406" t="s">
        <v>559</v>
      </c>
      <c r="C1280" s="1406" t="s">
        <v>765</v>
      </c>
      <c r="D1280" s="1407">
        <v>743.42959220255409</v>
      </c>
      <c r="E1280" s="1406" t="s">
        <v>645</v>
      </c>
      <c r="F1280" s="1408" t="s">
        <v>644</v>
      </c>
      <c r="O1280" s="1383" t="s">
        <v>645</v>
      </c>
      <c r="Q1280" s="1383" t="s">
        <v>76</v>
      </c>
    </row>
    <row r="1281" spans="1:17" x14ac:dyDescent="0.3">
      <c r="A1281" s="1405">
        <v>2014</v>
      </c>
      <c r="B1281" s="1406" t="s">
        <v>559</v>
      </c>
      <c r="C1281" s="1406" t="s">
        <v>767</v>
      </c>
      <c r="D1281" s="1407">
        <v>796.69135648148108</v>
      </c>
      <c r="E1281" s="1406" t="s">
        <v>645</v>
      </c>
      <c r="F1281" s="1408" t="s">
        <v>644</v>
      </c>
      <c r="O1281" s="1383" t="s">
        <v>645</v>
      </c>
      <c r="Q1281" s="1383" t="s">
        <v>76</v>
      </c>
    </row>
    <row r="1282" spans="1:17" x14ac:dyDescent="0.3">
      <c r="A1282" s="1405">
        <v>2014</v>
      </c>
      <c r="B1282" s="1406" t="s">
        <v>559</v>
      </c>
      <c r="C1282" s="1406" t="s">
        <v>768</v>
      </c>
      <c r="D1282" s="1407">
        <v>852.31366676709911</v>
      </c>
      <c r="E1282" s="1406" t="s">
        <v>645</v>
      </c>
      <c r="F1282" s="1408" t="s">
        <v>644</v>
      </c>
      <c r="O1282" s="1383" t="s">
        <v>645</v>
      </c>
      <c r="Q1282" s="1383" t="s">
        <v>76</v>
      </c>
    </row>
    <row r="1283" spans="1:17" x14ac:dyDescent="0.3">
      <c r="A1283" s="1405">
        <v>2014</v>
      </c>
      <c r="B1283" s="1406" t="s">
        <v>559</v>
      </c>
      <c r="C1283" s="1406" t="s">
        <v>769</v>
      </c>
      <c r="D1283" s="1407">
        <v>657.14326946107803</v>
      </c>
      <c r="E1283" s="1406" t="s">
        <v>645</v>
      </c>
      <c r="F1283" s="1408" t="s">
        <v>644</v>
      </c>
      <c r="O1283" s="1383" t="s">
        <v>645</v>
      </c>
      <c r="Q1283" s="1383" t="s">
        <v>76</v>
      </c>
    </row>
    <row r="1284" spans="1:17" x14ac:dyDescent="0.3">
      <c r="A1284" s="1405">
        <v>2014</v>
      </c>
      <c r="B1284" s="1406" t="s">
        <v>559</v>
      </c>
      <c r="C1284" s="1406" t="s">
        <v>770</v>
      </c>
      <c r="D1284" s="1407">
        <v>705.59037037037012</v>
      </c>
      <c r="E1284" s="1406" t="s">
        <v>645</v>
      </c>
      <c r="F1284" s="1408" t="s">
        <v>644</v>
      </c>
      <c r="O1284" s="1383" t="s">
        <v>645</v>
      </c>
      <c r="Q1284" s="1383" t="s">
        <v>76</v>
      </c>
    </row>
    <row r="1285" spans="1:17" x14ac:dyDescent="0.3">
      <c r="A1285" s="1405">
        <v>2014</v>
      </c>
      <c r="B1285" s="1406" t="s">
        <v>559</v>
      </c>
      <c r="C1285" s="1406" t="s">
        <v>771</v>
      </c>
      <c r="D1285" s="1407">
        <v>642.59179736970304</v>
      </c>
      <c r="E1285" s="1406" t="s">
        <v>645</v>
      </c>
      <c r="F1285" s="1408" t="s">
        <v>644</v>
      </c>
      <c r="O1285" s="1383" t="s">
        <v>645</v>
      </c>
      <c r="Q1285" s="1383" t="s">
        <v>76</v>
      </c>
    </row>
    <row r="1286" spans="1:17" x14ac:dyDescent="0.3">
      <c r="A1286" s="1405">
        <v>2014</v>
      </c>
      <c r="B1286" s="1406" t="s">
        <v>559</v>
      </c>
      <c r="C1286" s="1406" t="s">
        <v>772</v>
      </c>
      <c r="D1286" s="1407">
        <v>605.09530735930707</v>
      </c>
      <c r="E1286" s="1406" t="s">
        <v>645</v>
      </c>
      <c r="F1286" s="1408" t="s">
        <v>644</v>
      </c>
      <c r="O1286" s="1383" t="s">
        <v>645</v>
      </c>
      <c r="Q1286" s="1383" t="s">
        <v>76</v>
      </c>
    </row>
    <row r="1287" spans="1:17" x14ac:dyDescent="0.3">
      <c r="A1287" s="1405">
        <v>2014</v>
      </c>
      <c r="B1287" s="1406" t="s">
        <v>559</v>
      </c>
      <c r="C1287" s="1406" t="s">
        <v>773</v>
      </c>
      <c r="D1287" s="1407">
        <v>770.93907259849504</v>
      </c>
      <c r="E1287" s="1406" t="s">
        <v>645</v>
      </c>
      <c r="F1287" s="1408" t="s">
        <v>644</v>
      </c>
      <c r="O1287" s="1383" t="s">
        <v>645</v>
      </c>
      <c r="Q1287" s="1383" t="s">
        <v>76</v>
      </c>
    </row>
    <row r="1288" spans="1:17" x14ac:dyDescent="0.3">
      <c r="A1288" s="1405">
        <v>2014</v>
      </c>
      <c r="B1288" s="1406" t="s">
        <v>559</v>
      </c>
      <c r="C1288" s="1406" t="s">
        <v>774</v>
      </c>
      <c r="D1288" s="1407">
        <v>610.73201017811709</v>
      </c>
      <c r="E1288" s="1406" t="s">
        <v>645</v>
      </c>
      <c r="F1288" s="1408" t="s">
        <v>644</v>
      </c>
      <c r="O1288" s="1383" t="s">
        <v>645</v>
      </c>
      <c r="Q1288" s="1383" t="s">
        <v>76</v>
      </c>
    </row>
    <row r="1289" spans="1:17" x14ac:dyDescent="0.3">
      <c r="A1289" s="1405">
        <v>2014</v>
      </c>
      <c r="B1289" s="1406" t="s">
        <v>559</v>
      </c>
      <c r="C1289" s="1406" t="s">
        <v>775</v>
      </c>
      <c r="D1289" s="1407">
        <v>758.73982178217807</v>
      </c>
      <c r="E1289" s="1406" t="s">
        <v>645</v>
      </c>
      <c r="F1289" s="1408" t="s">
        <v>644</v>
      </c>
      <c r="O1289" s="1383" t="s">
        <v>645</v>
      </c>
      <c r="Q1289" s="1383" t="s">
        <v>76</v>
      </c>
    </row>
    <row r="1290" spans="1:17" x14ac:dyDescent="0.3">
      <c r="A1290" s="1405">
        <v>2014</v>
      </c>
      <c r="B1290" s="1406" t="s">
        <v>559</v>
      </c>
      <c r="C1290" s="1406" t="s">
        <v>776</v>
      </c>
      <c r="D1290" s="1407">
        <v>688.37824259131594</v>
      </c>
      <c r="E1290" s="1406" t="s">
        <v>645</v>
      </c>
      <c r="F1290" s="1408" t="s">
        <v>644</v>
      </c>
      <c r="O1290" s="1383" t="s">
        <v>645</v>
      </c>
      <c r="Q1290" s="1383" t="s">
        <v>76</v>
      </c>
    </row>
    <row r="1291" spans="1:17" x14ac:dyDescent="0.3">
      <c r="A1291" s="1405">
        <v>2014</v>
      </c>
      <c r="B1291" s="1406" t="s">
        <v>559</v>
      </c>
      <c r="C1291" s="1406" t="s">
        <v>794</v>
      </c>
      <c r="D1291" s="1407">
        <v>746.07162850927205</v>
      </c>
      <c r="E1291" s="1406" t="s">
        <v>611</v>
      </c>
      <c r="F1291" s="1408" t="s">
        <v>610</v>
      </c>
      <c r="O1291" s="1383" t="s">
        <v>611</v>
      </c>
      <c r="Q1291" s="1383" t="s">
        <v>74</v>
      </c>
    </row>
    <row r="1292" spans="1:17" x14ac:dyDescent="0.3">
      <c r="A1292" s="1405">
        <v>2014</v>
      </c>
      <c r="B1292" s="1406" t="s">
        <v>559</v>
      </c>
      <c r="C1292" s="1406" t="s">
        <v>795</v>
      </c>
      <c r="D1292" s="1407">
        <v>687.92619757688703</v>
      </c>
      <c r="E1292" s="1406" t="s">
        <v>611</v>
      </c>
      <c r="F1292" s="1408" t="s">
        <v>610</v>
      </c>
      <c r="O1292" s="1383" t="s">
        <v>611</v>
      </c>
      <c r="Q1292" s="1383" t="s">
        <v>74</v>
      </c>
    </row>
    <row r="1293" spans="1:17" x14ac:dyDescent="0.3">
      <c r="A1293" s="1405">
        <v>2014</v>
      </c>
      <c r="B1293" s="1406" t="s">
        <v>559</v>
      </c>
      <c r="C1293" s="1406" t="s">
        <v>777</v>
      </c>
      <c r="D1293" s="1407">
        <v>686.64690635451507</v>
      </c>
      <c r="E1293" s="1406" t="s">
        <v>611</v>
      </c>
      <c r="F1293" s="1408" t="s">
        <v>610</v>
      </c>
      <c r="O1293" s="1383" t="s">
        <v>611</v>
      </c>
      <c r="Q1293" s="1383" t="s">
        <v>74</v>
      </c>
    </row>
    <row r="1294" spans="1:17" x14ac:dyDescent="0.3">
      <c r="A1294" s="1405">
        <v>2014</v>
      </c>
      <c r="B1294" s="1406" t="s">
        <v>559</v>
      </c>
      <c r="C1294" s="1406" t="s">
        <v>796</v>
      </c>
      <c r="D1294" s="1407">
        <v>664.58694444444404</v>
      </c>
      <c r="E1294" s="1406" t="s">
        <v>611</v>
      </c>
      <c r="F1294" s="1408" t="s">
        <v>610</v>
      </c>
      <c r="O1294" s="1383" t="s">
        <v>611</v>
      </c>
      <c r="Q1294" s="1383" t="s">
        <v>74</v>
      </c>
    </row>
    <row r="1295" spans="1:17" x14ac:dyDescent="0.3">
      <c r="A1295" s="1405">
        <v>2014</v>
      </c>
      <c r="B1295" s="1406" t="s">
        <v>559</v>
      </c>
      <c r="C1295" s="1406" t="s">
        <v>778</v>
      </c>
      <c r="D1295" s="1407">
        <v>683.54149270482606</v>
      </c>
      <c r="E1295" s="1406" t="s">
        <v>611</v>
      </c>
      <c r="F1295" s="1408" t="s">
        <v>610</v>
      </c>
      <c r="O1295" s="1383" t="s">
        <v>611</v>
      </c>
      <c r="Q1295" s="1383" t="s">
        <v>74</v>
      </c>
    </row>
    <row r="1296" spans="1:17" x14ac:dyDescent="0.3">
      <c r="A1296" s="1405">
        <v>2014</v>
      </c>
      <c r="B1296" s="1406" t="s">
        <v>559</v>
      </c>
      <c r="C1296" s="1406" t="s">
        <v>797</v>
      </c>
      <c r="D1296" s="1407">
        <v>917.24784638554206</v>
      </c>
      <c r="E1296" s="1406" t="s">
        <v>611</v>
      </c>
      <c r="F1296" s="1408" t="s">
        <v>610</v>
      </c>
      <c r="O1296" s="1383" t="s">
        <v>611</v>
      </c>
      <c r="Q1296" s="1383" t="s">
        <v>74</v>
      </c>
    </row>
    <row r="1297" spans="1:17" x14ac:dyDescent="0.3">
      <c r="A1297" s="1405">
        <v>2014</v>
      </c>
      <c r="B1297" s="1406" t="s">
        <v>559</v>
      </c>
      <c r="C1297" s="1406" t="s">
        <v>779</v>
      </c>
      <c r="D1297" s="1407">
        <v>659.09587684729104</v>
      </c>
      <c r="E1297" s="1406" t="s">
        <v>611</v>
      </c>
      <c r="F1297" s="1408" t="s">
        <v>610</v>
      </c>
      <c r="O1297" s="1383" t="s">
        <v>611</v>
      </c>
      <c r="Q1297" s="1383" t="s">
        <v>74</v>
      </c>
    </row>
    <row r="1298" spans="1:17" x14ac:dyDescent="0.3">
      <c r="A1298" s="1405">
        <v>2014</v>
      </c>
      <c r="B1298" s="1406" t="s">
        <v>559</v>
      </c>
      <c r="C1298" s="1406" t="s">
        <v>780</v>
      </c>
      <c r="D1298" s="1407">
        <v>635.57409961685812</v>
      </c>
      <c r="E1298" s="1406" t="s">
        <v>611</v>
      </c>
      <c r="F1298" s="1408" t="s">
        <v>610</v>
      </c>
      <c r="O1298" s="1383" t="s">
        <v>611</v>
      </c>
      <c r="Q1298" s="1383" t="s">
        <v>74</v>
      </c>
    </row>
    <row r="1299" spans="1:17" x14ac:dyDescent="0.3">
      <c r="A1299" s="1405">
        <v>2014</v>
      </c>
      <c r="B1299" s="1406" t="s">
        <v>559</v>
      </c>
      <c r="C1299" s="1406" t="s">
        <v>713</v>
      </c>
      <c r="D1299" s="1407">
        <v>832.49868837034205</v>
      </c>
      <c r="E1299" s="1406" t="s">
        <v>635</v>
      </c>
      <c r="F1299" s="1408" t="s">
        <v>634</v>
      </c>
      <c r="O1299" s="1383" t="s">
        <v>635</v>
      </c>
      <c r="Q1299" s="1383" t="s">
        <v>78</v>
      </c>
    </row>
    <row r="1300" spans="1:17" x14ac:dyDescent="0.3">
      <c r="A1300" s="1405">
        <v>2014</v>
      </c>
      <c r="B1300" s="1406" t="s">
        <v>559</v>
      </c>
      <c r="C1300" s="1406" t="s">
        <v>714</v>
      </c>
      <c r="D1300" s="1407">
        <v>795.31675427405014</v>
      </c>
      <c r="E1300" s="1406" t="s">
        <v>635</v>
      </c>
      <c r="F1300" s="1408" t="s">
        <v>634</v>
      </c>
      <c r="O1300" s="1383" t="s">
        <v>635</v>
      </c>
      <c r="Q1300" s="1383" t="s">
        <v>78</v>
      </c>
    </row>
    <row r="1301" spans="1:17" x14ac:dyDescent="0.3">
      <c r="A1301" s="1405">
        <v>2014</v>
      </c>
      <c r="B1301" s="1406" t="s">
        <v>559</v>
      </c>
      <c r="C1301" s="1406" t="s">
        <v>715</v>
      </c>
      <c r="D1301" s="1407">
        <v>950.94699292452799</v>
      </c>
      <c r="E1301" s="1406" t="s">
        <v>635</v>
      </c>
      <c r="F1301" s="1408" t="s">
        <v>634</v>
      </c>
      <c r="O1301" s="1383" t="s">
        <v>635</v>
      </c>
      <c r="Q1301" s="1383" t="s">
        <v>78</v>
      </c>
    </row>
    <row r="1302" spans="1:17" x14ac:dyDescent="0.3">
      <c r="A1302" s="1405">
        <v>2014</v>
      </c>
      <c r="B1302" s="1406" t="s">
        <v>559</v>
      </c>
      <c r="C1302" s="1406" t="s">
        <v>716</v>
      </c>
      <c r="D1302" s="1407">
        <v>852.27419685327516</v>
      </c>
      <c r="E1302" s="1406" t="s">
        <v>635</v>
      </c>
      <c r="F1302" s="1408" t="s">
        <v>634</v>
      </c>
      <c r="O1302" s="1383" t="s">
        <v>635</v>
      </c>
      <c r="Q1302" s="1383" t="s">
        <v>78</v>
      </c>
    </row>
    <row r="1303" spans="1:17" x14ac:dyDescent="0.3">
      <c r="A1303" s="1405">
        <v>2014</v>
      </c>
      <c r="B1303" s="1406" t="s">
        <v>559</v>
      </c>
      <c r="C1303" s="1406" t="s">
        <v>717</v>
      </c>
      <c r="D1303" s="1407">
        <v>669.42258698941009</v>
      </c>
      <c r="E1303" s="1406" t="s">
        <v>635</v>
      </c>
      <c r="F1303" s="1408" t="s">
        <v>634</v>
      </c>
      <c r="O1303" s="1383" t="s">
        <v>635</v>
      </c>
      <c r="Q1303" s="1383" t="s">
        <v>78</v>
      </c>
    </row>
    <row r="1304" spans="1:17" x14ac:dyDescent="0.3">
      <c r="A1304" s="1405">
        <v>2014</v>
      </c>
      <c r="B1304" s="1406" t="s">
        <v>559</v>
      </c>
      <c r="C1304" s="1406" t="s">
        <v>781</v>
      </c>
      <c r="D1304" s="1407">
        <v>655.34719298245602</v>
      </c>
      <c r="E1304" s="1406" t="s">
        <v>635</v>
      </c>
      <c r="F1304" s="1408" t="s">
        <v>634</v>
      </c>
      <c r="O1304" s="1383" t="s">
        <v>635</v>
      </c>
      <c r="Q1304" s="1383" t="s">
        <v>78</v>
      </c>
    </row>
    <row r="1305" spans="1:17" x14ac:dyDescent="0.3">
      <c r="A1305" s="1405">
        <v>2014</v>
      </c>
      <c r="B1305" s="1406" t="s">
        <v>559</v>
      </c>
      <c r="C1305" s="1406" t="s">
        <v>718</v>
      </c>
      <c r="D1305" s="1407">
        <v>651.32324786324807</v>
      </c>
      <c r="E1305" s="1406" t="s">
        <v>635</v>
      </c>
      <c r="F1305" s="1408" t="s">
        <v>634</v>
      </c>
      <c r="O1305" s="1383" t="s">
        <v>635</v>
      </c>
      <c r="Q1305" s="1383" t="s">
        <v>78</v>
      </c>
    </row>
    <row r="1306" spans="1:17" x14ac:dyDescent="0.3">
      <c r="A1306" s="1405">
        <v>2014</v>
      </c>
      <c r="B1306" s="1406" t="s">
        <v>559</v>
      </c>
      <c r="C1306" s="1406" t="s">
        <v>719</v>
      </c>
      <c r="D1306" s="1407">
        <v>769.33832337884007</v>
      </c>
      <c r="E1306" s="1406" t="s">
        <v>635</v>
      </c>
      <c r="F1306" s="1408" t="s">
        <v>634</v>
      </c>
      <c r="O1306" s="1383" t="s">
        <v>635</v>
      </c>
      <c r="Q1306" s="1383" t="s">
        <v>78</v>
      </c>
    </row>
    <row r="1307" spans="1:17" x14ac:dyDescent="0.3">
      <c r="A1307" s="1405">
        <v>2014</v>
      </c>
      <c r="B1307" s="1406" t="s">
        <v>559</v>
      </c>
      <c r="C1307" s="1406" t="s">
        <v>720</v>
      </c>
      <c r="D1307" s="1407">
        <v>808.42325242718402</v>
      </c>
      <c r="E1307" s="1406" t="s">
        <v>635</v>
      </c>
      <c r="F1307" s="1408" t="s">
        <v>634</v>
      </c>
      <c r="O1307" s="1383" t="s">
        <v>635</v>
      </c>
      <c r="Q1307" s="1383" t="s">
        <v>78</v>
      </c>
    </row>
    <row r="1308" spans="1:17" x14ac:dyDescent="0.3">
      <c r="A1308" s="1405">
        <v>2014</v>
      </c>
      <c r="B1308" s="1406" t="s">
        <v>559</v>
      </c>
      <c r="C1308" s="1406" t="s">
        <v>721</v>
      </c>
      <c r="D1308" s="1407">
        <v>674.84166265060207</v>
      </c>
      <c r="E1308" s="1406" t="s">
        <v>635</v>
      </c>
      <c r="F1308" s="1408" t="s">
        <v>634</v>
      </c>
      <c r="O1308" s="1383" t="s">
        <v>635</v>
      </c>
      <c r="Q1308" s="1383" t="s">
        <v>78</v>
      </c>
    </row>
    <row r="1309" spans="1:17" x14ac:dyDescent="0.3">
      <c r="A1309" s="1405">
        <v>2014</v>
      </c>
      <c r="B1309" s="1406" t="s">
        <v>559</v>
      </c>
      <c r="C1309" s="1406" t="s">
        <v>722</v>
      </c>
      <c r="D1309" s="1407">
        <v>754.92876279439508</v>
      </c>
      <c r="E1309" s="1406" t="s">
        <v>635</v>
      </c>
      <c r="F1309" s="1408" t="s">
        <v>634</v>
      </c>
      <c r="O1309" s="1383" t="s">
        <v>635</v>
      </c>
      <c r="Q1309" s="1383" t="s">
        <v>78</v>
      </c>
    </row>
    <row r="1310" spans="1:17" x14ac:dyDescent="0.3">
      <c r="A1310" s="1405">
        <v>2014</v>
      </c>
      <c r="B1310" s="1406" t="s">
        <v>559</v>
      </c>
      <c r="C1310" s="1406" t="s">
        <v>704</v>
      </c>
      <c r="D1310" s="1407">
        <v>646.901741071429</v>
      </c>
      <c r="E1310" s="1406" t="s">
        <v>611</v>
      </c>
      <c r="F1310" s="1408" t="s">
        <v>610</v>
      </c>
      <c r="O1310" s="1383" t="s">
        <v>611</v>
      </c>
      <c r="Q1310" s="1383" t="s">
        <v>74</v>
      </c>
    </row>
    <row r="1311" spans="1:17" x14ac:dyDescent="0.3">
      <c r="A1311" s="1405">
        <v>2014</v>
      </c>
      <c r="B1311" s="1406" t="s">
        <v>559</v>
      </c>
      <c r="C1311" s="1406" t="s">
        <v>705</v>
      </c>
      <c r="D1311" s="1407">
        <v>737.071617389126</v>
      </c>
      <c r="E1311" s="1406" t="s">
        <v>611</v>
      </c>
      <c r="F1311" s="1408" t="s">
        <v>610</v>
      </c>
      <c r="O1311" s="1383" t="s">
        <v>611</v>
      </c>
      <c r="Q1311" s="1383" t="s">
        <v>74</v>
      </c>
    </row>
    <row r="1312" spans="1:17" x14ac:dyDescent="0.3">
      <c r="A1312" s="1405">
        <v>2014</v>
      </c>
      <c r="B1312" s="1406" t="s">
        <v>559</v>
      </c>
      <c r="C1312" s="1406" t="s">
        <v>706</v>
      </c>
      <c r="D1312" s="1407">
        <v>688.81904209328809</v>
      </c>
      <c r="E1312" s="1406" t="s">
        <v>611</v>
      </c>
      <c r="F1312" s="1408" t="s">
        <v>610</v>
      </c>
      <c r="O1312" s="1383" t="s">
        <v>611</v>
      </c>
      <c r="Q1312" s="1383" t="s">
        <v>74</v>
      </c>
    </row>
    <row r="1313" spans="1:17" x14ac:dyDescent="0.3">
      <c r="A1313" s="1405">
        <v>2014</v>
      </c>
      <c r="B1313" s="1406" t="s">
        <v>559</v>
      </c>
      <c r="C1313" s="1406" t="s">
        <v>785</v>
      </c>
      <c r="D1313" s="1407">
        <v>649.54576315789507</v>
      </c>
      <c r="E1313" s="1406" t="s">
        <v>623</v>
      </c>
      <c r="F1313" s="1408" t="s">
        <v>622</v>
      </c>
      <c r="O1313" s="1383" t="s">
        <v>623</v>
      </c>
      <c r="Q1313" s="1383" t="s">
        <v>75</v>
      </c>
    </row>
    <row r="1314" spans="1:17" x14ac:dyDescent="0.3">
      <c r="A1314" s="1405">
        <v>2014</v>
      </c>
      <c r="B1314" s="1406" t="s">
        <v>559</v>
      </c>
      <c r="C1314" s="1406" t="s">
        <v>786</v>
      </c>
      <c r="D1314" s="1407">
        <v>624.49580982236205</v>
      </c>
      <c r="E1314" s="1406" t="s">
        <v>623</v>
      </c>
      <c r="F1314" s="1408" t="s">
        <v>622</v>
      </c>
      <c r="O1314" s="1383" t="s">
        <v>623</v>
      </c>
      <c r="Q1314" s="1383" t="s">
        <v>75</v>
      </c>
    </row>
    <row r="1315" spans="1:17" x14ac:dyDescent="0.3">
      <c r="A1315" s="1405">
        <v>2014</v>
      </c>
      <c r="B1315" s="1406" t="s">
        <v>559</v>
      </c>
      <c r="C1315" s="1406" t="s">
        <v>787</v>
      </c>
      <c r="D1315" s="1407">
        <v>649.50115226337402</v>
      </c>
      <c r="E1315" s="1406" t="s">
        <v>623</v>
      </c>
      <c r="F1315" s="1408" t="s">
        <v>622</v>
      </c>
      <c r="O1315" s="1383" t="s">
        <v>623</v>
      </c>
      <c r="Q1315" s="1383" t="s">
        <v>75</v>
      </c>
    </row>
    <row r="1316" spans="1:17" x14ac:dyDescent="0.3">
      <c r="A1316" s="1405">
        <v>2014</v>
      </c>
      <c r="B1316" s="1406" t="s">
        <v>559</v>
      </c>
      <c r="C1316" s="1406" t="s">
        <v>782</v>
      </c>
      <c r="D1316" s="1407">
        <v>602.48191999999995</v>
      </c>
      <c r="E1316" s="1406" t="s">
        <v>623</v>
      </c>
      <c r="F1316" s="1408" t="s">
        <v>622</v>
      </c>
      <c r="O1316" s="1383" t="s">
        <v>623</v>
      </c>
      <c r="Q1316" s="1383" t="s">
        <v>75</v>
      </c>
    </row>
    <row r="1317" spans="1:17" x14ac:dyDescent="0.3">
      <c r="A1317" s="1405">
        <v>2014</v>
      </c>
      <c r="B1317" s="1406" t="s">
        <v>559</v>
      </c>
      <c r="C1317" s="1406" t="s">
        <v>783</v>
      </c>
      <c r="D1317" s="1407">
        <v>674.59232155232201</v>
      </c>
      <c r="E1317" s="1406" t="s">
        <v>623</v>
      </c>
      <c r="F1317" s="1408" t="s">
        <v>622</v>
      </c>
      <c r="O1317" s="1383" t="s">
        <v>623</v>
      </c>
      <c r="Q1317" s="1383" t="s">
        <v>75</v>
      </c>
    </row>
    <row r="1318" spans="1:17" x14ac:dyDescent="0.3">
      <c r="A1318" s="1405">
        <v>2014</v>
      </c>
      <c r="B1318" s="1406" t="s">
        <v>559</v>
      </c>
      <c r="C1318" s="1406" t="s">
        <v>788</v>
      </c>
      <c r="D1318" s="1407">
        <v>770.36810197544003</v>
      </c>
      <c r="E1318" s="1406" t="s">
        <v>623</v>
      </c>
      <c r="F1318" s="1408" t="s">
        <v>622</v>
      </c>
      <c r="O1318" s="1383" t="s">
        <v>623</v>
      </c>
      <c r="Q1318" s="1383" t="s">
        <v>75</v>
      </c>
    </row>
    <row r="1319" spans="1:17" x14ac:dyDescent="0.3">
      <c r="A1319" s="1405">
        <v>2014</v>
      </c>
      <c r="B1319" s="1406" t="s">
        <v>559</v>
      </c>
      <c r="C1319" s="1406" t="s">
        <v>789</v>
      </c>
      <c r="D1319" s="1407">
        <v>658.5989534883721</v>
      </c>
      <c r="E1319" s="1406" t="s">
        <v>623</v>
      </c>
      <c r="F1319" s="1408" t="s">
        <v>622</v>
      </c>
      <c r="O1319" s="1383" t="s">
        <v>623</v>
      </c>
      <c r="Q1319" s="1383" t="s">
        <v>75</v>
      </c>
    </row>
    <row r="1320" spans="1:17" x14ac:dyDescent="0.3">
      <c r="A1320" s="1405">
        <v>2014</v>
      </c>
      <c r="B1320" s="1406" t="s">
        <v>559</v>
      </c>
      <c r="C1320" s="1406" t="s">
        <v>790</v>
      </c>
      <c r="D1320" s="1407">
        <v>646.27237500000001</v>
      </c>
      <c r="E1320" s="1406" t="s">
        <v>623</v>
      </c>
      <c r="F1320" s="1408" t="s">
        <v>622</v>
      </c>
      <c r="O1320" s="1383" t="s">
        <v>623</v>
      </c>
      <c r="Q1320" s="1383" t="s">
        <v>75</v>
      </c>
    </row>
    <row r="1321" spans="1:17" x14ac:dyDescent="0.3">
      <c r="A1321" s="1405">
        <v>2014</v>
      </c>
      <c r="B1321" s="1406" t="s">
        <v>559</v>
      </c>
      <c r="C1321" s="1406" t="s">
        <v>791</v>
      </c>
      <c r="D1321" s="1407">
        <v>645.46351403678602</v>
      </c>
      <c r="E1321" s="1406" t="s">
        <v>623</v>
      </c>
      <c r="F1321" s="1408" t="s">
        <v>622</v>
      </c>
      <c r="O1321" s="1383" t="s">
        <v>623</v>
      </c>
      <c r="Q1321" s="1383" t="s">
        <v>75</v>
      </c>
    </row>
    <row r="1322" spans="1:17" x14ac:dyDescent="0.3">
      <c r="A1322" s="1405">
        <v>2014</v>
      </c>
      <c r="B1322" s="1406" t="s">
        <v>559</v>
      </c>
      <c r="C1322" s="1406" t="s">
        <v>792</v>
      </c>
      <c r="D1322" s="1407">
        <v>652.86039030955612</v>
      </c>
      <c r="E1322" s="1406" t="s">
        <v>623</v>
      </c>
      <c r="F1322" s="1408" t="s">
        <v>622</v>
      </c>
      <c r="O1322" s="1383" t="s">
        <v>623</v>
      </c>
      <c r="Q1322" s="1383" t="s">
        <v>75</v>
      </c>
    </row>
    <row r="1323" spans="1:17" x14ac:dyDescent="0.3">
      <c r="A1323" s="1405">
        <v>2014</v>
      </c>
      <c r="B1323" s="1406" t="s">
        <v>559</v>
      </c>
      <c r="C1323" s="1406" t="s">
        <v>784</v>
      </c>
      <c r="D1323" s="1407">
        <v>680.86637701277107</v>
      </c>
      <c r="E1323" s="1406" t="s">
        <v>623</v>
      </c>
      <c r="F1323" s="1408" t="s">
        <v>622</v>
      </c>
      <c r="O1323" s="1383" t="s">
        <v>623</v>
      </c>
      <c r="Q1323" s="1383" t="s">
        <v>75</v>
      </c>
    </row>
    <row r="1324" spans="1:17" x14ac:dyDescent="0.3">
      <c r="A1324" s="1405">
        <v>2014</v>
      </c>
      <c r="B1324" s="1406" t="s">
        <v>559</v>
      </c>
      <c r="C1324" s="1406" t="s">
        <v>793</v>
      </c>
      <c r="D1324" s="1407">
        <v>675.54092989985713</v>
      </c>
      <c r="E1324" s="1406" t="s">
        <v>623</v>
      </c>
      <c r="F1324" s="1408" t="s">
        <v>622</v>
      </c>
      <c r="O1324" s="1383" t="s">
        <v>623</v>
      </c>
      <c r="Q1324" s="1383" t="s">
        <v>75</v>
      </c>
    </row>
    <row r="1325" spans="1:17" x14ac:dyDescent="0.3">
      <c r="A1325" s="1405">
        <v>2014</v>
      </c>
      <c r="B1325" s="1406" t="s">
        <v>559</v>
      </c>
      <c r="C1325" s="1406" t="s">
        <v>531</v>
      </c>
      <c r="D1325" s="1407">
        <v>977.27382692497508</v>
      </c>
      <c r="E1325" s="1406" t="s">
        <v>519</v>
      </c>
      <c r="F1325" s="1408" t="s">
        <v>628</v>
      </c>
      <c r="O1325" s="1383" t="s">
        <v>519</v>
      </c>
      <c r="Q1325" s="1383" t="s">
        <v>58</v>
      </c>
    </row>
    <row r="1326" spans="1:17" x14ac:dyDescent="0.3">
      <c r="A1326" s="1405">
        <v>2014</v>
      </c>
      <c r="B1326" s="1406" t="s">
        <v>559</v>
      </c>
      <c r="C1326" s="1406" t="s">
        <v>532</v>
      </c>
      <c r="D1326" s="1407">
        <v>1272.7371315828302</v>
      </c>
      <c r="E1326" s="1406" t="s">
        <v>519</v>
      </c>
      <c r="F1326" s="1408" t="s">
        <v>628</v>
      </c>
      <c r="O1326" s="1383" t="s">
        <v>519</v>
      </c>
      <c r="Q1326" s="1383" t="s">
        <v>58</v>
      </c>
    </row>
    <row r="1327" spans="1:17" x14ac:dyDescent="0.3">
      <c r="A1327" s="1405">
        <v>2014</v>
      </c>
      <c r="B1327" s="1406" t="s">
        <v>559</v>
      </c>
      <c r="C1327" s="1406" t="s">
        <v>533</v>
      </c>
      <c r="D1327" s="1407">
        <v>938.65231793724411</v>
      </c>
      <c r="E1327" s="1406" t="s">
        <v>519</v>
      </c>
      <c r="F1327" s="1408" t="s">
        <v>628</v>
      </c>
      <c r="O1327" s="1383" t="s">
        <v>519</v>
      </c>
      <c r="Q1327" s="1383" t="s">
        <v>58</v>
      </c>
    </row>
    <row r="1328" spans="1:17" x14ac:dyDescent="0.3">
      <c r="A1328" s="1405">
        <v>2014</v>
      </c>
      <c r="B1328" s="1406" t="s">
        <v>559</v>
      </c>
      <c r="C1328" s="1406" t="s">
        <v>535</v>
      </c>
      <c r="D1328" s="1407">
        <v>743.95165848375495</v>
      </c>
      <c r="E1328" s="1406" t="s">
        <v>519</v>
      </c>
      <c r="F1328" s="1408" t="s">
        <v>628</v>
      </c>
      <c r="O1328" s="1383" t="s">
        <v>519</v>
      </c>
      <c r="Q1328" s="1383" t="s">
        <v>58</v>
      </c>
    </row>
    <row r="1329" spans="1:17" x14ac:dyDescent="0.3">
      <c r="A1329" s="1405">
        <v>2014</v>
      </c>
      <c r="B1329" s="1406" t="s">
        <v>559</v>
      </c>
      <c r="C1329" s="1406" t="s">
        <v>536</v>
      </c>
      <c r="D1329" s="1407">
        <v>1393.0693701368702</v>
      </c>
      <c r="E1329" s="1406" t="s">
        <v>519</v>
      </c>
      <c r="F1329" s="1408" t="s">
        <v>628</v>
      </c>
      <c r="O1329" s="1383" t="s">
        <v>519</v>
      </c>
      <c r="Q1329" s="1383" t="s">
        <v>58</v>
      </c>
    </row>
    <row r="1330" spans="1:17" x14ac:dyDescent="0.3">
      <c r="A1330" s="1405">
        <v>2014</v>
      </c>
      <c r="B1330" s="1406" t="s">
        <v>559</v>
      </c>
      <c r="C1330" s="1406" t="s">
        <v>537</v>
      </c>
      <c r="D1330" s="1407">
        <v>1011.7591036396101</v>
      </c>
      <c r="E1330" s="1406" t="s">
        <v>519</v>
      </c>
      <c r="F1330" s="1408" t="s">
        <v>628</v>
      </c>
      <c r="O1330" s="1383" t="s">
        <v>519</v>
      </c>
      <c r="Q1330" s="1383" t="s">
        <v>58</v>
      </c>
    </row>
    <row r="1331" spans="1:17" x14ac:dyDescent="0.3">
      <c r="A1331" s="1405">
        <v>2014</v>
      </c>
      <c r="B1331" s="1406" t="s">
        <v>559</v>
      </c>
      <c r="C1331" s="1406" t="s">
        <v>540</v>
      </c>
      <c r="D1331" s="1407">
        <v>918.73487121574112</v>
      </c>
      <c r="E1331" s="1406" t="s">
        <v>519</v>
      </c>
      <c r="F1331" s="1408" t="s">
        <v>628</v>
      </c>
      <c r="O1331" s="1383" t="s">
        <v>519</v>
      </c>
      <c r="Q1331" s="1383" t="s">
        <v>58</v>
      </c>
    </row>
    <row r="1332" spans="1:17" x14ac:dyDescent="0.3">
      <c r="A1332" s="1405">
        <v>2014</v>
      </c>
      <c r="B1332" s="1406" t="s">
        <v>559</v>
      </c>
      <c r="C1332" s="1406" t="s">
        <v>541</v>
      </c>
      <c r="D1332" s="1407">
        <v>1110.2038340527201</v>
      </c>
      <c r="E1332" s="1406" t="s">
        <v>519</v>
      </c>
      <c r="F1332" s="1408" t="s">
        <v>628</v>
      </c>
      <c r="O1332" s="1383" t="s">
        <v>519</v>
      </c>
      <c r="Q1332" s="1383" t="s">
        <v>58</v>
      </c>
    </row>
    <row r="1333" spans="1:17" x14ac:dyDescent="0.3">
      <c r="A1333" s="1405">
        <v>2014</v>
      </c>
      <c r="B1333" s="1406" t="s">
        <v>559</v>
      </c>
      <c r="C1333" s="1406" t="s">
        <v>542</v>
      </c>
      <c r="D1333" s="1407">
        <v>769.85026827309207</v>
      </c>
      <c r="E1333" s="1406" t="s">
        <v>519</v>
      </c>
      <c r="F1333" s="1408" t="s">
        <v>628</v>
      </c>
      <c r="O1333" s="1383" t="s">
        <v>519</v>
      </c>
      <c r="Q1333" s="1383" t="s">
        <v>58</v>
      </c>
    </row>
    <row r="1334" spans="1:17" x14ac:dyDescent="0.3">
      <c r="A1334" s="1405">
        <v>2014</v>
      </c>
      <c r="B1334" s="1406" t="s">
        <v>559</v>
      </c>
      <c r="C1334" s="1406" t="s">
        <v>798</v>
      </c>
      <c r="D1334" s="1407">
        <v>1272.7372013443301</v>
      </c>
      <c r="E1334" s="1406" t="s">
        <v>638</v>
      </c>
      <c r="F1334" s="1408" t="s">
        <v>637</v>
      </c>
      <c r="O1334" s="1383" t="s">
        <v>638</v>
      </c>
      <c r="Q1334" s="1383" t="s">
        <v>57</v>
      </c>
    </row>
    <row r="1335" spans="1:17" x14ac:dyDescent="0.3">
      <c r="A1335" s="1405">
        <v>2014</v>
      </c>
      <c r="B1335" s="1406" t="s">
        <v>559</v>
      </c>
      <c r="C1335" s="1406" t="s">
        <v>799</v>
      </c>
      <c r="D1335" s="1407">
        <v>868.40429494643706</v>
      </c>
      <c r="E1335" s="1406" t="s">
        <v>638</v>
      </c>
      <c r="F1335" s="1408" t="s">
        <v>637</v>
      </c>
      <c r="O1335" s="1383" t="s">
        <v>638</v>
      </c>
      <c r="Q1335" s="1383" t="s">
        <v>57</v>
      </c>
    </row>
    <row r="1336" spans="1:17" x14ac:dyDescent="0.3">
      <c r="A1336" s="1405">
        <v>2014</v>
      </c>
      <c r="B1336" s="1406" t="s">
        <v>559</v>
      </c>
      <c r="C1336" s="1406" t="s">
        <v>800</v>
      </c>
      <c r="D1336" s="1407">
        <v>872.54289812194509</v>
      </c>
      <c r="E1336" s="1406" t="s">
        <v>638</v>
      </c>
      <c r="F1336" s="1408" t="s">
        <v>637</v>
      </c>
      <c r="O1336" s="1383" t="s">
        <v>638</v>
      </c>
      <c r="Q1336" s="1383" t="s">
        <v>57</v>
      </c>
    </row>
    <row r="1337" spans="1:17" x14ac:dyDescent="0.3">
      <c r="A1337" s="1405">
        <v>2014</v>
      </c>
      <c r="B1337" s="1406" t="s">
        <v>559</v>
      </c>
      <c r="C1337" s="1406" t="s">
        <v>801</v>
      </c>
      <c r="D1337" s="1407">
        <v>809.50370730603913</v>
      </c>
      <c r="E1337" s="1406" t="s">
        <v>638</v>
      </c>
      <c r="F1337" s="1408" t="s">
        <v>637</v>
      </c>
      <c r="O1337" s="1383" t="s">
        <v>638</v>
      </c>
      <c r="Q1337" s="1383" t="s">
        <v>57</v>
      </c>
    </row>
    <row r="1338" spans="1:17" x14ac:dyDescent="0.3">
      <c r="A1338" s="1405">
        <v>2014</v>
      </c>
      <c r="B1338" s="1406" t="s">
        <v>559</v>
      </c>
      <c r="C1338" s="1406" t="s">
        <v>802</v>
      </c>
      <c r="D1338" s="1407">
        <v>804.06744447347808</v>
      </c>
      <c r="E1338" s="1406" t="s">
        <v>638</v>
      </c>
      <c r="F1338" s="1408" t="s">
        <v>637</v>
      </c>
      <c r="O1338" s="1383" t="s">
        <v>638</v>
      </c>
      <c r="Q1338" s="1383" t="s">
        <v>57</v>
      </c>
    </row>
    <row r="1339" spans="1:17" x14ac:dyDescent="0.3">
      <c r="A1339" s="1405">
        <v>2014</v>
      </c>
      <c r="B1339" s="1406" t="s">
        <v>559</v>
      </c>
      <c r="C1339" s="1406" t="s">
        <v>803</v>
      </c>
      <c r="D1339" s="1407">
        <v>1069.87779110572</v>
      </c>
      <c r="E1339" s="1406" t="s">
        <v>638</v>
      </c>
      <c r="F1339" s="1408" t="s">
        <v>637</v>
      </c>
      <c r="O1339" s="1383" t="s">
        <v>638</v>
      </c>
      <c r="Q1339" s="1383" t="s">
        <v>57</v>
      </c>
    </row>
    <row r="1340" spans="1:17" x14ac:dyDescent="0.3">
      <c r="A1340" s="1405">
        <v>2014</v>
      </c>
      <c r="B1340" s="1406" t="s">
        <v>559</v>
      </c>
      <c r="C1340" s="1406" t="s">
        <v>804</v>
      </c>
      <c r="D1340" s="1407">
        <v>979.93555633408107</v>
      </c>
      <c r="E1340" s="1406" t="s">
        <v>638</v>
      </c>
      <c r="F1340" s="1408" t="s">
        <v>637</v>
      </c>
      <c r="O1340" s="1383" t="s">
        <v>638</v>
      </c>
      <c r="Q1340" s="1383" t="s">
        <v>57</v>
      </c>
    </row>
    <row r="1341" spans="1:17" x14ac:dyDescent="0.3">
      <c r="A1341" s="1405">
        <v>2014</v>
      </c>
      <c r="B1341" s="1406" t="s">
        <v>559</v>
      </c>
      <c r="C1341" s="1406" t="s">
        <v>805</v>
      </c>
      <c r="D1341" s="1407">
        <v>774.87929591836712</v>
      </c>
      <c r="E1341" s="1406" t="s">
        <v>638</v>
      </c>
      <c r="F1341" s="1408" t="s">
        <v>637</v>
      </c>
      <c r="O1341" s="1383" t="s">
        <v>638</v>
      </c>
      <c r="Q1341" s="1383" t="s">
        <v>57</v>
      </c>
    </row>
    <row r="1342" spans="1:17" x14ac:dyDescent="0.3">
      <c r="A1342" s="1405">
        <v>2014</v>
      </c>
      <c r="B1342" s="1406" t="s">
        <v>559</v>
      </c>
      <c r="C1342" s="1406" t="s">
        <v>806</v>
      </c>
      <c r="D1342" s="1407">
        <v>970.91691924169504</v>
      </c>
      <c r="E1342" s="1406" t="s">
        <v>638</v>
      </c>
      <c r="F1342" s="1408" t="s">
        <v>637</v>
      </c>
      <c r="O1342" s="1383" t="s">
        <v>638</v>
      </c>
      <c r="Q1342" s="1383" t="s">
        <v>57</v>
      </c>
    </row>
    <row r="1343" spans="1:17" x14ac:dyDescent="0.3">
      <c r="A1343" s="1405">
        <v>2014</v>
      </c>
      <c r="B1343" s="1406" t="s">
        <v>559</v>
      </c>
      <c r="C1343" s="1406" t="s">
        <v>807</v>
      </c>
      <c r="D1343" s="1407">
        <v>686.73534304932707</v>
      </c>
      <c r="E1343" s="1406" t="s">
        <v>604</v>
      </c>
      <c r="F1343" s="1408" t="s">
        <v>603</v>
      </c>
      <c r="O1343" s="1383" t="s">
        <v>604</v>
      </c>
      <c r="Q1343" s="1383" t="s">
        <v>54</v>
      </c>
    </row>
    <row r="1344" spans="1:17" x14ac:dyDescent="0.3">
      <c r="A1344" s="1405">
        <v>2014</v>
      </c>
      <c r="B1344" s="1406" t="s">
        <v>559</v>
      </c>
      <c r="C1344" s="1406" t="s">
        <v>808</v>
      </c>
      <c r="D1344" s="1407">
        <v>755.32336154776306</v>
      </c>
      <c r="E1344" s="1406" t="s">
        <v>638</v>
      </c>
      <c r="F1344" s="1408" t="s">
        <v>637</v>
      </c>
      <c r="O1344" s="1383" t="s">
        <v>638</v>
      </c>
      <c r="Q1344" s="1383" t="s">
        <v>57</v>
      </c>
    </row>
    <row r="1345" spans="1:17" x14ac:dyDescent="0.3">
      <c r="A1345" s="1405">
        <v>2014</v>
      </c>
      <c r="B1345" s="1406" t="s">
        <v>559</v>
      </c>
      <c r="C1345" s="1406" t="s">
        <v>809</v>
      </c>
      <c r="D1345" s="1407">
        <v>731.68483852025804</v>
      </c>
      <c r="E1345" s="1406" t="s">
        <v>638</v>
      </c>
      <c r="F1345" s="1408" t="s">
        <v>637</v>
      </c>
      <c r="O1345" s="1383" t="s">
        <v>638</v>
      </c>
      <c r="Q1345" s="1383" t="s">
        <v>57</v>
      </c>
    </row>
    <row r="1346" spans="1:17" x14ac:dyDescent="0.3">
      <c r="A1346" s="1405">
        <v>2014</v>
      </c>
      <c r="B1346" s="1406" t="s">
        <v>559</v>
      </c>
      <c r="C1346" s="1406" t="s">
        <v>810</v>
      </c>
      <c r="D1346" s="1407">
        <v>761.722815958816</v>
      </c>
      <c r="E1346" s="1406" t="s">
        <v>638</v>
      </c>
      <c r="F1346" s="1408" t="s">
        <v>637</v>
      </c>
      <c r="O1346" s="1383" t="s">
        <v>638</v>
      </c>
      <c r="Q1346" s="1383" t="s">
        <v>57</v>
      </c>
    </row>
    <row r="1347" spans="1:17" x14ac:dyDescent="0.3">
      <c r="A1347" s="1405">
        <v>2014</v>
      </c>
      <c r="B1347" s="1406" t="s">
        <v>559</v>
      </c>
      <c r="C1347" s="1406" t="s">
        <v>811</v>
      </c>
      <c r="D1347" s="1407">
        <v>1276.4257281361299</v>
      </c>
      <c r="E1347" s="1406" t="s">
        <v>638</v>
      </c>
      <c r="F1347" s="1408" t="s">
        <v>637</v>
      </c>
      <c r="O1347" s="1383" t="s">
        <v>638</v>
      </c>
      <c r="Q1347" s="1383" t="s">
        <v>57</v>
      </c>
    </row>
    <row r="1348" spans="1:17" x14ac:dyDescent="0.3">
      <c r="A1348" s="1405">
        <v>2014</v>
      </c>
      <c r="B1348" s="1406" t="s">
        <v>559</v>
      </c>
      <c r="C1348" s="1406" t="s">
        <v>841</v>
      </c>
      <c r="D1348" s="1407">
        <v>797.04427707199</v>
      </c>
      <c r="E1348" s="1406" t="s">
        <v>604</v>
      </c>
      <c r="F1348" s="1408" t="s">
        <v>603</v>
      </c>
      <c r="O1348" s="1383" t="s">
        <v>604</v>
      </c>
      <c r="Q1348" s="1383" t="s">
        <v>54</v>
      </c>
    </row>
    <row r="1349" spans="1:17" x14ac:dyDescent="0.3">
      <c r="A1349" s="1405">
        <v>2014</v>
      </c>
      <c r="B1349" s="1406" t="s">
        <v>559</v>
      </c>
      <c r="C1349" s="1406" t="s">
        <v>842</v>
      </c>
      <c r="D1349" s="1407">
        <v>667.90865710560593</v>
      </c>
      <c r="E1349" s="1406" t="s">
        <v>604</v>
      </c>
      <c r="F1349" s="1408" t="s">
        <v>603</v>
      </c>
      <c r="O1349" s="1383" t="s">
        <v>604</v>
      </c>
      <c r="Q1349" s="1383" t="s">
        <v>54</v>
      </c>
    </row>
    <row r="1350" spans="1:17" x14ac:dyDescent="0.3">
      <c r="A1350" s="1405">
        <v>2014</v>
      </c>
      <c r="B1350" s="1406" t="s">
        <v>559</v>
      </c>
      <c r="C1350" s="1406" t="s">
        <v>843</v>
      </c>
      <c r="D1350" s="1407">
        <v>777.473102040816</v>
      </c>
      <c r="E1350" s="1406" t="s">
        <v>604</v>
      </c>
      <c r="F1350" s="1408" t="s">
        <v>603</v>
      </c>
      <c r="O1350" s="1383" t="s">
        <v>604</v>
      </c>
      <c r="Q1350" s="1383" t="s">
        <v>54</v>
      </c>
    </row>
    <row r="1351" spans="1:17" x14ac:dyDescent="0.3">
      <c r="A1351" s="1405">
        <v>2014</v>
      </c>
      <c r="B1351" s="1406" t="s">
        <v>559</v>
      </c>
      <c r="C1351" s="1406" t="s">
        <v>844</v>
      </c>
      <c r="D1351" s="1407">
        <v>622.77355102040804</v>
      </c>
      <c r="E1351" s="1406" t="s">
        <v>604</v>
      </c>
      <c r="F1351" s="1408" t="s">
        <v>603</v>
      </c>
      <c r="O1351" s="1383" t="s">
        <v>604</v>
      </c>
      <c r="Q1351" s="1383" t="s">
        <v>54</v>
      </c>
    </row>
    <row r="1352" spans="1:17" x14ac:dyDescent="0.3">
      <c r="A1352" s="1405">
        <v>2014</v>
      </c>
      <c r="B1352" s="1406" t="s">
        <v>559</v>
      </c>
      <c r="C1352" s="1406" t="s">
        <v>845</v>
      </c>
      <c r="D1352" s="1407">
        <v>813.80370892018811</v>
      </c>
      <c r="E1352" s="1406" t="s">
        <v>604</v>
      </c>
      <c r="F1352" s="1408" t="s">
        <v>603</v>
      </c>
      <c r="O1352" s="1383" t="s">
        <v>604</v>
      </c>
      <c r="Q1352" s="1383" t="s">
        <v>54</v>
      </c>
    </row>
    <row r="1353" spans="1:17" x14ac:dyDescent="0.3">
      <c r="A1353" s="1405">
        <v>2014</v>
      </c>
      <c r="B1353" s="1406" t="s">
        <v>559</v>
      </c>
      <c r="C1353" s="1406" t="s">
        <v>846</v>
      </c>
      <c r="D1353" s="1407">
        <v>1001.2016907844602</v>
      </c>
      <c r="E1353" s="1406" t="s">
        <v>604</v>
      </c>
      <c r="F1353" s="1408" t="s">
        <v>603</v>
      </c>
      <c r="O1353" s="1383" t="s">
        <v>604</v>
      </c>
      <c r="Q1353" s="1383" t="s">
        <v>54</v>
      </c>
    </row>
    <row r="1354" spans="1:17" x14ac:dyDescent="0.3">
      <c r="A1354" s="1405">
        <v>2014</v>
      </c>
      <c r="B1354" s="1406" t="s">
        <v>559</v>
      </c>
      <c r="C1354" s="1406" t="s">
        <v>847</v>
      </c>
      <c r="D1354" s="1407">
        <v>761.93326704545507</v>
      </c>
      <c r="E1354" s="1406" t="s">
        <v>604</v>
      </c>
      <c r="F1354" s="1408" t="s">
        <v>603</v>
      </c>
      <c r="O1354" s="1383" t="s">
        <v>604</v>
      </c>
      <c r="Q1354" s="1383" t="s">
        <v>54</v>
      </c>
    </row>
    <row r="1355" spans="1:17" x14ac:dyDescent="0.3">
      <c r="A1355" s="1405">
        <v>2014</v>
      </c>
      <c r="B1355" s="1406" t="s">
        <v>559</v>
      </c>
      <c r="C1355" s="1406" t="s">
        <v>848</v>
      </c>
      <c r="D1355" s="1407">
        <v>699.28280259951305</v>
      </c>
      <c r="E1355" s="1406" t="s">
        <v>604</v>
      </c>
      <c r="F1355" s="1408" t="s">
        <v>603</v>
      </c>
      <c r="O1355" s="1383" t="s">
        <v>604</v>
      </c>
      <c r="Q1355" s="1383" t="s">
        <v>54</v>
      </c>
    </row>
    <row r="1356" spans="1:17" x14ac:dyDescent="0.3">
      <c r="A1356" s="1405">
        <v>2014</v>
      </c>
      <c r="B1356" s="1406" t="s">
        <v>559</v>
      </c>
      <c r="C1356" s="1406" t="s">
        <v>849</v>
      </c>
      <c r="D1356" s="1407">
        <v>664.20522842639605</v>
      </c>
      <c r="E1356" s="1406" t="s">
        <v>604</v>
      </c>
      <c r="F1356" s="1408" t="s">
        <v>603</v>
      </c>
      <c r="O1356" s="1383" t="s">
        <v>604</v>
      </c>
      <c r="Q1356" s="1383" t="s">
        <v>54</v>
      </c>
    </row>
    <row r="1357" spans="1:17" x14ac:dyDescent="0.3">
      <c r="A1357" s="1405">
        <v>2014</v>
      </c>
      <c r="B1357" s="1406" t="s">
        <v>559</v>
      </c>
      <c r="C1357" s="1406" t="s">
        <v>850</v>
      </c>
      <c r="D1357" s="1407">
        <v>744.17545003103714</v>
      </c>
      <c r="E1357" s="1406" t="s">
        <v>604</v>
      </c>
      <c r="F1357" s="1408" t="s">
        <v>603</v>
      </c>
      <c r="O1357" s="1383" t="s">
        <v>604</v>
      </c>
      <c r="Q1357" s="1383" t="s">
        <v>54</v>
      </c>
    </row>
    <row r="1358" spans="1:17" x14ac:dyDescent="0.3">
      <c r="A1358" s="1405">
        <v>2014</v>
      </c>
      <c r="B1358" s="1406" t="s">
        <v>559</v>
      </c>
      <c r="C1358" s="1406" t="s">
        <v>851</v>
      </c>
      <c r="D1358" s="1407">
        <v>627.27278688524598</v>
      </c>
      <c r="E1358" s="1406" t="s">
        <v>604</v>
      </c>
      <c r="F1358" s="1408" t="s">
        <v>603</v>
      </c>
      <c r="O1358" s="1383" t="s">
        <v>604</v>
      </c>
      <c r="Q1358" s="1383" t="s">
        <v>54</v>
      </c>
    </row>
    <row r="1359" spans="1:17" x14ac:dyDescent="0.3">
      <c r="A1359" s="1405">
        <v>2014</v>
      </c>
      <c r="B1359" s="1406" t="s">
        <v>559</v>
      </c>
      <c r="C1359" s="1406" t="s">
        <v>852</v>
      </c>
      <c r="D1359" s="1407">
        <v>665.46908724832201</v>
      </c>
      <c r="E1359" s="1406" t="s">
        <v>604</v>
      </c>
      <c r="F1359" s="1408" t="s">
        <v>603</v>
      </c>
      <c r="O1359" s="1383" t="s">
        <v>604</v>
      </c>
      <c r="Q1359" s="1383" t="s">
        <v>54</v>
      </c>
    </row>
    <row r="1360" spans="1:17" x14ac:dyDescent="0.3">
      <c r="A1360" s="1405">
        <v>2014</v>
      </c>
      <c r="B1360" s="1406" t="s">
        <v>559</v>
      </c>
      <c r="C1360" s="1406" t="s">
        <v>853</v>
      </c>
      <c r="D1360" s="1407">
        <v>718.85008445945903</v>
      </c>
      <c r="E1360" s="1406" t="s">
        <v>604</v>
      </c>
      <c r="F1360" s="1408" t="s">
        <v>603</v>
      </c>
      <c r="O1360" s="1383" t="s">
        <v>604</v>
      </c>
      <c r="Q1360" s="1383" t="s">
        <v>54</v>
      </c>
    </row>
    <row r="1361" spans="1:17" x14ac:dyDescent="0.3">
      <c r="A1361" s="1405">
        <v>2014</v>
      </c>
      <c r="B1361" s="1406" t="s">
        <v>559</v>
      </c>
      <c r="C1361" s="1406" t="s">
        <v>529</v>
      </c>
      <c r="D1361" s="1407">
        <v>903.37629158512709</v>
      </c>
      <c r="E1361" s="1406" t="s">
        <v>519</v>
      </c>
      <c r="F1361" s="1408" t="s">
        <v>628</v>
      </c>
      <c r="O1361" s="1383" t="s">
        <v>519</v>
      </c>
      <c r="Q1361" s="1383" t="s">
        <v>58</v>
      </c>
    </row>
    <row r="1362" spans="1:17" x14ac:dyDescent="0.3">
      <c r="A1362" s="1405">
        <v>2014</v>
      </c>
      <c r="B1362" s="1406" t="s">
        <v>559</v>
      </c>
      <c r="C1362" s="1406" t="s">
        <v>854</v>
      </c>
      <c r="D1362" s="1407">
        <v>735.34969760900105</v>
      </c>
      <c r="E1362" s="1406" t="s">
        <v>635</v>
      </c>
      <c r="F1362" s="1408" t="s">
        <v>634</v>
      </c>
      <c r="O1362" s="1383" t="s">
        <v>635</v>
      </c>
      <c r="Q1362" s="1383" t="s">
        <v>78</v>
      </c>
    </row>
    <row r="1363" spans="1:17" x14ac:dyDescent="0.3">
      <c r="A1363" s="1405">
        <v>2014</v>
      </c>
      <c r="B1363" s="1406" t="s">
        <v>559</v>
      </c>
      <c r="C1363" s="1406" t="s">
        <v>855</v>
      </c>
      <c r="D1363" s="1407">
        <v>749.693914473684</v>
      </c>
      <c r="E1363" s="1406" t="s">
        <v>635</v>
      </c>
      <c r="F1363" s="1408" t="s">
        <v>634</v>
      </c>
      <c r="O1363" s="1383" t="s">
        <v>635</v>
      </c>
      <c r="Q1363" s="1383" t="s">
        <v>78</v>
      </c>
    </row>
    <row r="1364" spans="1:17" x14ac:dyDescent="0.3">
      <c r="A1364" s="1405">
        <v>2014</v>
      </c>
      <c r="B1364" s="1406" t="s">
        <v>559</v>
      </c>
      <c r="C1364" s="1406" t="s">
        <v>856</v>
      </c>
      <c r="D1364" s="1407">
        <v>825.52131107205605</v>
      </c>
      <c r="E1364" s="1406" t="s">
        <v>635</v>
      </c>
      <c r="F1364" s="1408" t="s">
        <v>634</v>
      </c>
      <c r="O1364" s="1383" t="s">
        <v>635</v>
      </c>
      <c r="Q1364" s="1383" t="s">
        <v>78</v>
      </c>
    </row>
    <row r="1365" spans="1:17" x14ac:dyDescent="0.3">
      <c r="A1365" s="1405">
        <v>2014</v>
      </c>
      <c r="B1365" s="1406" t="s">
        <v>559</v>
      </c>
      <c r="C1365" s="1406" t="s">
        <v>857</v>
      </c>
      <c r="D1365" s="1407">
        <v>797.31862223886208</v>
      </c>
      <c r="E1365" s="1406" t="s">
        <v>635</v>
      </c>
      <c r="F1365" s="1408" t="s">
        <v>634</v>
      </c>
      <c r="O1365" s="1383" t="s">
        <v>635</v>
      </c>
      <c r="Q1365" s="1383" t="s">
        <v>78</v>
      </c>
    </row>
    <row r="1366" spans="1:17" x14ac:dyDescent="0.3">
      <c r="A1366" s="1405">
        <v>2014</v>
      </c>
      <c r="B1366" s="1406" t="s">
        <v>559</v>
      </c>
      <c r="C1366" s="1406" t="s">
        <v>858</v>
      </c>
      <c r="D1366" s="1407">
        <v>750.71374461979906</v>
      </c>
      <c r="E1366" s="1406" t="s">
        <v>635</v>
      </c>
      <c r="F1366" s="1408" t="s">
        <v>634</v>
      </c>
      <c r="O1366" s="1383" t="s">
        <v>635</v>
      </c>
      <c r="Q1366" s="1383" t="s">
        <v>78</v>
      </c>
    </row>
    <row r="1367" spans="1:17" x14ac:dyDescent="0.3">
      <c r="A1367" s="1405">
        <v>2014</v>
      </c>
      <c r="B1367" s="1406" t="s">
        <v>559</v>
      </c>
      <c r="C1367" s="1406" t="s">
        <v>859</v>
      </c>
      <c r="D1367" s="1407">
        <v>804.9458041458181</v>
      </c>
      <c r="E1367" s="1406" t="s">
        <v>635</v>
      </c>
      <c r="F1367" s="1408" t="s">
        <v>634</v>
      </c>
      <c r="O1367" s="1383" t="s">
        <v>635</v>
      </c>
      <c r="Q1367" s="1383" t="s">
        <v>78</v>
      </c>
    </row>
    <row r="1368" spans="1:17" x14ac:dyDescent="0.3">
      <c r="A1368" s="1405">
        <v>2014</v>
      </c>
      <c r="B1368" s="1406" t="s">
        <v>559</v>
      </c>
      <c r="C1368" s="1406" t="s">
        <v>860</v>
      </c>
      <c r="D1368" s="1407">
        <v>692.30931335830201</v>
      </c>
      <c r="E1368" s="1406" t="s">
        <v>635</v>
      </c>
      <c r="F1368" s="1408" t="s">
        <v>634</v>
      </c>
      <c r="O1368" s="1383" t="s">
        <v>635</v>
      </c>
      <c r="Q1368" s="1383" t="s">
        <v>78</v>
      </c>
    </row>
    <row r="1369" spans="1:17" x14ac:dyDescent="0.3">
      <c r="A1369" s="1405">
        <v>2014</v>
      </c>
      <c r="B1369" s="1406" t="s">
        <v>559</v>
      </c>
      <c r="C1369" s="1406" t="s">
        <v>861</v>
      </c>
      <c r="D1369" s="1407">
        <v>767.21670260782309</v>
      </c>
      <c r="E1369" s="1406" t="s">
        <v>635</v>
      </c>
      <c r="F1369" s="1408" t="s">
        <v>634</v>
      </c>
      <c r="O1369" s="1383" t="s">
        <v>635</v>
      </c>
      <c r="Q1369" s="1383" t="s">
        <v>78</v>
      </c>
    </row>
    <row r="1370" spans="1:17" x14ac:dyDescent="0.3">
      <c r="A1370" s="1405">
        <v>2014</v>
      </c>
      <c r="B1370" s="1406" t="s">
        <v>559</v>
      </c>
      <c r="C1370" s="1406" t="s">
        <v>862</v>
      </c>
      <c r="D1370" s="1407">
        <v>738.67177304964503</v>
      </c>
      <c r="E1370" s="1406" t="s">
        <v>635</v>
      </c>
      <c r="F1370" s="1408" t="s">
        <v>634</v>
      </c>
      <c r="O1370" s="1383" t="s">
        <v>635</v>
      </c>
      <c r="Q1370" s="1383" t="s">
        <v>78</v>
      </c>
    </row>
    <row r="1371" spans="1:17" x14ac:dyDescent="0.3">
      <c r="A1371" s="1405">
        <v>2014</v>
      </c>
      <c r="B1371" s="1406" t="s">
        <v>559</v>
      </c>
      <c r="C1371" s="1406" t="s">
        <v>863</v>
      </c>
      <c r="D1371" s="1407">
        <v>809.72642636258206</v>
      </c>
      <c r="E1371" s="1406" t="s">
        <v>635</v>
      </c>
      <c r="F1371" s="1408" t="s">
        <v>634</v>
      </c>
      <c r="O1371" s="1383" t="s">
        <v>635</v>
      </c>
      <c r="Q1371" s="1383" t="s">
        <v>78</v>
      </c>
    </row>
    <row r="1372" spans="1:17" x14ac:dyDescent="0.3">
      <c r="A1372" s="1405">
        <v>2014</v>
      </c>
      <c r="B1372" s="1406" t="s">
        <v>559</v>
      </c>
      <c r="C1372" s="1406" t="s">
        <v>813</v>
      </c>
      <c r="D1372" s="1407">
        <v>674.25312977099202</v>
      </c>
      <c r="E1372" s="1406" t="s">
        <v>631</v>
      </c>
      <c r="F1372" s="1408" t="s">
        <v>630</v>
      </c>
      <c r="O1372" s="1383" t="s">
        <v>631</v>
      </c>
      <c r="Q1372" s="1383" t="s">
        <v>56</v>
      </c>
    </row>
    <row r="1373" spans="1:17" x14ac:dyDescent="0.3">
      <c r="A1373" s="1405">
        <v>2014</v>
      </c>
      <c r="B1373" s="1406" t="s">
        <v>559</v>
      </c>
      <c r="C1373" s="1406" t="s">
        <v>814</v>
      </c>
      <c r="D1373" s="1407">
        <v>676.93732009925611</v>
      </c>
      <c r="E1373" s="1406" t="s">
        <v>631</v>
      </c>
      <c r="F1373" s="1408" t="s">
        <v>630</v>
      </c>
      <c r="O1373" s="1383" t="s">
        <v>631</v>
      </c>
      <c r="Q1373" s="1383" t="s">
        <v>56</v>
      </c>
    </row>
    <row r="1374" spans="1:17" x14ac:dyDescent="0.3">
      <c r="A1374" s="1405">
        <v>2014</v>
      </c>
      <c r="B1374" s="1406" t="s">
        <v>559</v>
      </c>
      <c r="C1374" s="1406" t="s">
        <v>815</v>
      </c>
      <c r="D1374" s="1407">
        <v>678.71996103896106</v>
      </c>
      <c r="E1374" s="1406" t="s">
        <v>631</v>
      </c>
      <c r="F1374" s="1408" t="s">
        <v>630</v>
      </c>
      <c r="O1374" s="1383" t="s">
        <v>631</v>
      </c>
      <c r="Q1374" s="1383" t="s">
        <v>56</v>
      </c>
    </row>
    <row r="1375" spans="1:17" x14ac:dyDescent="0.3">
      <c r="A1375" s="1405">
        <v>2014</v>
      </c>
      <c r="B1375" s="1406" t="s">
        <v>559</v>
      </c>
      <c r="C1375" s="1406" t="s">
        <v>816</v>
      </c>
      <c r="D1375" s="1407">
        <v>1031.1326495726501</v>
      </c>
      <c r="E1375" s="1406" t="s">
        <v>631</v>
      </c>
      <c r="F1375" s="1408" t="s">
        <v>630</v>
      </c>
      <c r="O1375" s="1383" t="s">
        <v>631</v>
      </c>
      <c r="Q1375" s="1383" t="s">
        <v>56</v>
      </c>
    </row>
    <row r="1376" spans="1:17" x14ac:dyDescent="0.3">
      <c r="A1376" s="1405">
        <v>2014</v>
      </c>
      <c r="B1376" s="1406" t="s">
        <v>559</v>
      </c>
      <c r="C1376" s="1406" t="s">
        <v>817</v>
      </c>
      <c r="D1376" s="1407">
        <v>667.57476086956501</v>
      </c>
      <c r="E1376" s="1406" t="s">
        <v>631</v>
      </c>
      <c r="F1376" s="1408" t="s">
        <v>630</v>
      </c>
      <c r="O1376" s="1383" t="s">
        <v>631</v>
      </c>
      <c r="Q1376" s="1383" t="s">
        <v>56</v>
      </c>
    </row>
    <row r="1377" spans="1:17" x14ac:dyDescent="0.3">
      <c r="A1377" s="1405">
        <v>2014</v>
      </c>
      <c r="B1377" s="1406" t="s">
        <v>559</v>
      </c>
      <c r="C1377" s="1406" t="s">
        <v>818</v>
      </c>
      <c r="D1377" s="1407">
        <v>661.50349367088609</v>
      </c>
      <c r="E1377" s="1406" t="s">
        <v>631</v>
      </c>
      <c r="F1377" s="1408" t="s">
        <v>630</v>
      </c>
      <c r="O1377" s="1383" t="s">
        <v>631</v>
      </c>
      <c r="Q1377" s="1383" t="s">
        <v>56</v>
      </c>
    </row>
    <row r="1378" spans="1:17" x14ac:dyDescent="0.3">
      <c r="A1378" s="1405">
        <v>2014</v>
      </c>
      <c r="B1378" s="1406" t="s">
        <v>559</v>
      </c>
      <c r="C1378" s="1406" t="s">
        <v>819</v>
      </c>
      <c r="D1378" s="1407">
        <v>710.09132877752506</v>
      </c>
      <c r="E1378" s="1406" t="s">
        <v>631</v>
      </c>
      <c r="F1378" s="1408" t="s">
        <v>630</v>
      </c>
      <c r="O1378" s="1383" t="s">
        <v>631</v>
      </c>
      <c r="Q1378" s="1383" t="s">
        <v>56</v>
      </c>
    </row>
    <row r="1379" spans="1:17" x14ac:dyDescent="0.3">
      <c r="A1379" s="1405">
        <v>2014</v>
      </c>
      <c r="B1379" s="1406" t="s">
        <v>559</v>
      </c>
      <c r="C1379" s="1406" t="s">
        <v>820</v>
      </c>
      <c r="D1379" s="1407">
        <v>689.94618811881207</v>
      </c>
      <c r="E1379" s="1406" t="s">
        <v>631</v>
      </c>
      <c r="F1379" s="1408" t="s">
        <v>630</v>
      </c>
      <c r="O1379" s="1383" t="s">
        <v>631</v>
      </c>
      <c r="Q1379" s="1383" t="s">
        <v>56</v>
      </c>
    </row>
    <row r="1380" spans="1:17" x14ac:dyDescent="0.3">
      <c r="A1380" s="1405">
        <v>2014</v>
      </c>
      <c r="B1380" s="1406" t="s">
        <v>559</v>
      </c>
      <c r="C1380" s="1406" t="s">
        <v>821</v>
      </c>
      <c r="D1380" s="1407">
        <v>678.005</v>
      </c>
      <c r="E1380" s="1406" t="s">
        <v>631</v>
      </c>
      <c r="F1380" s="1408" t="s">
        <v>630</v>
      </c>
      <c r="O1380" s="1383" t="s">
        <v>631</v>
      </c>
      <c r="Q1380" s="1383" t="s">
        <v>56</v>
      </c>
    </row>
    <row r="1381" spans="1:17" x14ac:dyDescent="0.3">
      <c r="A1381" s="1405">
        <v>2014</v>
      </c>
      <c r="B1381" s="1406" t="s">
        <v>559</v>
      </c>
      <c r="C1381" s="1406" t="s">
        <v>822</v>
      </c>
      <c r="D1381" s="1407">
        <v>620.45902912621409</v>
      </c>
      <c r="E1381" s="1406" t="s">
        <v>631</v>
      </c>
      <c r="F1381" s="1408" t="s">
        <v>630</v>
      </c>
      <c r="O1381" s="1383" t="s">
        <v>631</v>
      </c>
      <c r="Q1381" s="1383" t="s">
        <v>56</v>
      </c>
    </row>
    <row r="1382" spans="1:17" x14ac:dyDescent="0.3">
      <c r="A1382" s="1405">
        <v>2014</v>
      </c>
      <c r="B1382" s="1406" t="s">
        <v>559</v>
      </c>
      <c r="C1382" s="1406" t="s">
        <v>823</v>
      </c>
      <c r="D1382" s="1407">
        <v>741.12070815450602</v>
      </c>
      <c r="E1382" s="1406" t="s">
        <v>631</v>
      </c>
      <c r="F1382" s="1408" t="s">
        <v>630</v>
      </c>
      <c r="O1382" s="1383" t="s">
        <v>631</v>
      </c>
      <c r="Q1382" s="1383" t="s">
        <v>56</v>
      </c>
    </row>
    <row r="1383" spans="1:17" x14ac:dyDescent="0.3">
      <c r="A1383" s="1405">
        <v>2014</v>
      </c>
      <c r="B1383" s="1406" t="s">
        <v>559</v>
      </c>
      <c r="C1383" s="1406" t="s">
        <v>824</v>
      </c>
      <c r="D1383" s="1407">
        <v>645.11709956710013</v>
      </c>
      <c r="E1383" s="1406" t="s">
        <v>631</v>
      </c>
      <c r="F1383" s="1408" t="s">
        <v>630</v>
      </c>
      <c r="O1383" s="1383" t="s">
        <v>631</v>
      </c>
      <c r="Q1383" s="1383" t="s">
        <v>56</v>
      </c>
    </row>
    <row r="1384" spans="1:17" x14ac:dyDescent="0.3">
      <c r="A1384" s="1405">
        <v>2014</v>
      </c>
      <c r="B1384" s="1406" t="s">
        <v>559</v>
      </c>
      <c r="C1384" s="1406" t="s">
        <v>825</v>
      </c>
      <c r="D1384" s="1407">
        <v>740.99922264875204</v>
      </c>
      <c r="E1384" s="1406" t="s">
        <v>631</v>
      </c>
      <c r="F1384" s="1408" t="s">
        <v>630</v>
      </c>
      <c r="O1384" s="1383" t="s">
        <v>631</v>
      </c>
      <c r="Q1384" s="1383" t="s">
        <v>56</v>
      </c>
    </row>
    <row r="1385" spans="1:17" x14ac:dyDescent="0.3">
      <c r="A1385" s="1405">
        <v>2014</v>
      </c>
      <c r="B1385" s="1406" t="s">
        <v>559</v>
      </c>
      <c r="C1385" s="1406" t="s">
        <v>826</v>
      </c>
      <c r="D1385" s="1407">
        <v>765.64213655091203</v>
      </c>
      <c r="E1385" s="1406" t="s">
        <v>631</v>
      </c>
      <c r="F1385" s="1408" t="s">
        <v>630</v>
      </c>
      <c r="O1385" s="1383" t="s">
        <v>631</v>
      </c>
      <c r="Q1385" s="1383" t="s">
        <v>56</v>
      </c>
    </row>
    <row r="1386" spans="1:17" x14ac:dyDescent="0.3">
      <c r="A1386" s="1405">
        <v>2014</v>
      </c>
      <c r="B1386" s="1406" t="s">
        <v>559</v>
      </c>
      <c r="C1386" s="1406" t="s">
        <v>840</v>
      </c>
      <c r="D1386" s="1407">
        <v>639.14183333333301</v>
      </c>
      <c r="E1386" s="1406" t="s">
        <v>631</v>
      </c>
      <c r="F1386" s="1408" t="s">
        <v>630</v>
      </c>
      <c r="O1386" s="1383" t="s">
        <v>631</v>
      </c>
      <c r="Q1386" s="1383" t="s">
        <v>56</v>
      </c>
    </row>
    <row r="1387" spans="1:17" x14ac:dyDescent="0.3">
      <c r="A1387" s="1405">
        <v>2014</v>
      </c>
      <c r="B1387" s="1406" t="s">
        <v>559</v>
      </c>
      <c r="C1387" s="1406" t="s">
        <v>827</v>
      </c>
      <c r="D1387" s="1407">
        <v>684.49848948374813</v>
      </c>
      <c r="E1387" s="1406" t="s">
        <v>617</v>
      </c>
      <c r="F1387" s="1408" t="s">
        <v>616</v>
      </c>
      <c r="O1387" s="1383" t="s">
        <v>617</v>
      </c>
      <c r="Q1387" s="1383" t="s">
        <v>55</v>
      </c>
    </row>
    <row r="1388" spans="1:17" x14ac:dyDescent="0.3">
      <c r="A1388" s="1405">
        <v>2014</v>
      </c>
      <c r="B1388" s="1406" t="s">
        <v>559</v>
      </c>
      <c r="C1388" s="1406" t="s">
        <v>828</v>
      </c>
      <c r="D1388" s="1407">
        <v>742.54029761904803</v>
      </c>
      <c r="E1388" s="1406" t="s">
        <v>617</v>
      </c>
      <c r="F1388" s="1408" t="s">
        <v>616</v>
      </c>
      <c r="O1388" s="1383" t="s">
        <v>617</v>
      </c>
      <c r="Q1388" s="1383" t="s">
        <v>55</v>
      </c>
    </row>
    <row r="1389" spans="1:17" x14ac:dyDescent="0.3">
      <c r="A1389" s="1405">
        <v>2014</v>
      </c>
      <c r="B1389" s="1406" t="s">
        <v>559</v>
      </c>
      <c r="C1389" s="1406" t="s">
        <v>829</v>
      </c>
      <c r="D1389" s="1407">
        <v>736.93515881708709</v>
      </c>
      <c r="E1389" s="1406" t="s">
        <v>617</v>
      </c>
      <c r="F1389" s="1408" t="s">
        <v>616</v>
      </c>
      <c r="O1389" s="1383" t="s">
        <v>617</v>
      </c>
      <c r="Q1389" s="1383" t="s">
        <v>55</v>
      </c>
    </row>
    <row r="1390" spans="1:17" x14ac:dyDescent="0.3">
      <c r="A1390" s="1405">
        <v>2014</v>
      </c>
      <c r="B1390" s="1406" t="s">
        <v>559</v>
      </c>
      <c r="C1390" s="1406" t="s">
        <v>830</v>
      </c>
      <c r="D1390" s="1407">
        <v>717.46084922797513</v>
      </c>
      <c r="E1390" s="1406" t="s">
        <v>617</v>
      </c>
      <c r="F1390" s="1408" t="s">
        <v>616</v>
      </c>
      <c r="O1390" s="1383" t="s">
        <v>617</v>
      </c>
      <c r="Q1390" s="1383" t="s">
        <v>55</v>
      </c>
    </row>
    <row r="1391" spans="1:17" x14ac:dyDescent="0.3">
      <c r="A1391" s="1405">
        <v>2014</v>
      </c>
      <c r="B1391" s="1406" t="s">
        <v>559</v>
      </c>
      <c r="C1391" s="1406" t="s">
        <v>831</v>
      </c>
      <c r="D1391" s="1407">
        <v>855.87248015329908</v>
      </c>
      <c r="E1391" s="1406" t="s">
        <v>617</v>
      </c>
      <c r="F1391" s="1408" t="s">
        <v>616</v>
      </c>
      <c r="O1391" s="1383" t="s">
        <v>617</v>
      </c>
      <c r="Q1391" s="1383" t="s">
        <v>55</v>
      </c>
    </row>
    <row r="1392" spans="1:17" x14ac:dyDescent="0.3">
      <c r="A1392" s="1405">
        <v>2014</v>
      </c>
      <c r="B1392" s="1406" t="s">
        <v>559</v>
      </c>
      <c r="C1392" s="1406" t="s">
        <v>832</v>
      </c>
      <c r="D1392" s="1407">
        <v>741.00654559213012</v>
      </c>
      <c r="E1392" s="1406" t="s">
        <v>617</v>
      </c>
      <c r="F1392" s="1408" t="s">
        <v>616</v>
      </c>
      <c r="O1392" s="1383" t="s">
        <v>617</v>
      </c>
      <c r="Q1392" s="1383" t="s">
        <v>55</v>
      </c>
    </row>
    <row r="1393" spans="1:17" x14ac:dyDescent="0.3">
      <c r="A1393" s="1405">
        <v>2014</v>
      </c>
      <c r="B1393" s="1406" t="s">
        <v>559</v>
      </c>
      <c r="C1393" s="1406" t="s">
        <v>812</v>
      </c>
      <c r="D1393" s="1407">
        <v>678.86104434906997</v>
      </c>
      <c r="E1393" s="1406" t="s">
        <v>617</v>
      </c>
      <c r="F1393" s="1408" t="s">
        <v>616</v>
      </c>
      <c r="O1393" s="1383" t="s">
        <v>617</v>
      </c>
      <c r="Q1393" s="1383" t="s">
        <v>55</v>
      </c>
    </row>
    <row r="1394" spans="1:17" x14ac:dyDescent="0.3">
      <c r="A1394" s="1405">
        <v>2014</v>
      </c>
      <c r="B1394" s="1406" t="s">
        <v>559</v>
      </c>
      <c r="C1394" s="1406" t="s">
        <v>833</v>
      </c>
      <c r="D1394" s="1407">
        <v>693.42963541666711</v>
      </c>
      <c r="E1394" s="1406" t="s">
        <v>617</v>
      </c>
      <c r="F1394" s="1408" t="s">
        <v>616</v>
      </c>
      <c r="O1394" s="1383" t="s">
        <v>617</v>
      </c>
      <c r="Q1394" s="1383" t="s">
        <v>55</v>
      </c>
    </row>
    <row r="1395" spans="1:17" x14ac:dyDescent="0.3">
      <c r="A1395" s="1405">
        <v>2014</v>
      </c>
      <c r="B1395" s="1406" t="s">
        <v>559</v>
      </c>
      <c r="C1395" s="1406" t="s">
        <v>834</v>
      </c>
      <c r="D1395" s="1407">
        <v>720.23837248322093</v>
      </c>
      <c r="E1395" s="1406" t="s">
        <v>617</v>
      </c>
      <c r="F1395" s="1408" t="s">
        <v>616</v>
      </c>
      <c r="O1395" s="1383" t="s">
        <v>617</v>
      </c>
      <c r="Q1395" s="1383" t="s">
        <v>55</v>
      </c>
    </row>
    <row r="1396" spans="1:17" x14ac:dyDescent="0.3">
      <c r="A1396" s="1405">
        <v>2014</v>
      </c>
      <c r="B1396" s="1406" t="s">
        <v>559</v>
      </c>
      <c r="C1396" s="1406" t="s">
        <v>835</v>
      </c>
      <c r="D1396" s="1407">
        <v>680.12867123287708</v>
      </c>
      <c r="E1396" s="1406" t="s">
        <v>617</v>
      </c>
      <c r="F1396" s="1408" t="s">
        <v>616</v>
      </c>
      <c r="O1396" s="1383" t="s">
        <v>617</v>
      </c>
      <c r="Q1396" s="1383" t="s">
        <v>55</v>
      </c>
    </row>
    <row r="1397" spans="1:17" x14ac:dyDescent="0.3">
      <c r="A1397" s="1405">
        <v>2014</v>
      </c>
      <c r="B1397" s="1406" t="s">
        <v>559</v>
      </c>
      <c r="C1397" s="1406" t="s">
        <v>836</v>
      </c>
      <c r="D1397" s="1407">
        <v>722.9748320228731</v>
      </c>
      <c r="E1397" s="1406" t="s">
        <v>617</v>
      </c>
      <c r="F1397" s="1408" t="s">
        <v>616</v>
      </c>
      <c r="O1397" s="1383" t="s">
        <v>617</v>
      </c>
      <c r="Q1397" s="1383" t="s">
        <v>55</v>
      </c>
    </row>
    <row r="1398" spans="1:17" x14ac:dyDescent="0.3">
      <c r="A1398" s="1405">
        <v>2014</v>
      </c>
      <c r="B1398" s="1406" t="s">
        <v>559</v>
      </c>
      <c r="C1398" s="1406" t="s">
        <v>837</v>
      </c>
      <c r="D1398" s="1407">
        <v>830.4898153846151</v>
      </c>
      <c r="E1398" s="1406" t="s">
        <v>617</v>
      </c>
      <c r="F1398" s="1408" t="s">
        <v>616</v>
      </c>
      <c r="O1398" s="1383" t="s">
        <v>617</v>
      </c>
      <c r="Q1398" s="1383" t="s">
        <v>55</v>
      </c>
    </row>
    <row r="1399" spans="1:17" x14ac:dyDescent="0.3">
      <c r="A1399" s="1405">
        <v>2014</v>
      </c>
      <c r="B1399" s="1406" t="s">
        <v>559</v>
      </c>
      <c r="C1399" s="1406" t="s">
        <v>838</v>
      </c>
      <c r="D1399" s="1407">
        <v>694.96935238095205</v>
      </c>
      <c r="E1399" s="1406" t="s">
        <v>617</v>
      </c>
      <c r="F1399" s="1408" t="s">
        <v>616</v>
      </c>
      <c r="O1399" s="1383" t="s">
        <v>617</v>
      </c>
      <c r="Q1399" s="1383" t="s">
        <v>55</v>
      </c>
    </row>
    <row r="1400" spans="1:17" x14ac:dyDescent="0.3">
      <c r="A1400" s="1405">
        <v>2014</v>
      </c>
      <c r="B1400" s="1406" t="s">
        <v>559</v>
      </c>
      <c r="C1400" s="1406" t="s">
        <v>839</v>
      </c>
      <c r="D1400" s="1407">
        <v>824.13668682795708</v>
      </c>
      <c r="E1400" s="1406" t="s">
        <v>617</v>
      </c>
      <c r="F1400" s="1408" t="s">
        <v>616</v>
      </c>
      <c r="O1400" s="1383" t="s">
        <v>617</v>
      </c>
      <c r="Q1400" s="1383" t="s">
        <v>55</v>
      </c>
    </row>
    <row r="1401" spans="1:17" x14ac:dyDescent="0.3">
      <c r="A1401" s="1405">
        <v>2015</v>
      </c>
      <c r="B1401" s="1406" t="s">
        <v>559</v>
      </c>
      <c r="C1401" s="1406" t="s">
        <v>650</v>
      </c>
      <c r="D1401" s="1407">
        <v>689.10161100721302</v>
      </c>
      <c r="E1401" s="1406" t="s">
        <v>598</v>
      </c>
      <c r="F1401" s="1408" t="s">
        <v>599</v>
      </c>
      <c r="O1401" s="1383" t="s">
        <v>598</v>
      </c>
      <c r="Q1401" s="1383" t="s">
        <v>61</v>
      </c>
    </row>
    <row r="1402" spans="1:17" x14ac:dyDescent="0.3">
      <c r="A1402" s="1405">
        <v>2015</v>
      </c>
      <c r="B1402" s="1406" t="s">
        <v>559</v>
      </c>
      <c r="C1402" s="1406" t="s">
        <v>597</v>
      </c>
      <c r="D1402" s="1407">
        <v>766.79782619974105</v>
      </c>
      <c r="E1402" s="1406" t="s">
        <v>598</v>
      </c>
      <c r="F1402" s="1408" t="s">
        <v>599</v>
      </c>
      <c r="O1402" s="1383" t="s">
        <v>598</v>
      </c>
      <c r="Q1402" s="1383" t="s">
        <v>61</v>
      </c>
    </row>
    <row r="1403" spans="1:17" x14ac:dyDescent="0.3">
      <c r="A1403" s="1405">
        <v>2015</v>
      </c>
      <c r="B1403" s="1406" t="s">
        <v>559</v>
      </c>
      <c r="C1403" s="1406" t="s">
        <v>651</v>
      </c>
      <c r="D1403" s="1407">
        <v>828.70108467983198</v>
      </c>
      <c r="E1403" s="1406" t="s">
        <v>598</v>
      </c>
      <c r="F1403" s="1408" t="s">
        <v>599</v>
      </c>
      <c r="O1403" s="1383" t="s">
        <v>598</v>
      </c>
      <c r="Q1403" s="1383" t="s">
        <v>61</v>
      </c>
    </row>
    <row r="1404" spans="1:17" x14ac:dyDescent="0.3">
      <c r="A1404" s="1405">
        <v>2015</v>
      </c>
      <c r="B1404" s="1406" t="s">
        <v>559</v>
      </c>
      <c r="C1404" s="1406" t="s">
        <v>652</v>
      </c>
      <c r="D1404" s="1407">
        <v>837.98282228233904</v>
      </c>
      <c r="E1404" s="1406" t="s">
        <v>598</v>
      </c>
      <c r="F1404" s="1408" t="s">
        <v>599</v>
      </c>
      <c r="O1404" s="1383" t="s">
        <v>598</v>
      </c>
      <c r="Q1404" s="1383" t="s">
        <v>61</v>
      </c>
    </row>
    <row r="1405" spans="1:17" x14ac:dyDescent="0.3">
      <c r="A1405" s="1405">
        <v>2015</v>
      </c>
      <c r="B1405" s="1406" t="s">
        <v>559</v>
      </c>
      <c r="C1405" s="1406" t="s">
        <v>653</v>
      </c>
      <c r="D1405" s="1407">
        <v>822.57338187372704</v>
      </c>
      <c r="E1405" s="1406" t="s">
        <v>598</v>
      </c>
      <c r="F1405" s="1408" t="s">
        <v>599</v>
      </c>
      <c r="O1405" s="1383" t="s">
        <v>598</v>
      </c>
      <c r="Q1405" s="1383" t="s">
        <v>61</v>
      </c>
    </row>
    <row r="1406" spans="1:17" x14ac:dyDescent="0.3">
      <c r="A1406" s="1405">
        <v>2015</v>
      </c>
      <c r="B1406" s="1406" t="s">
        <v>559</v>
      </c>
      <c r="C1406" s="1406" t="s">
        <v>654</v>
      </c>
      <c r="D1406" s="1407">
        <v>890.53144851063803</v>
      </c>
      <c r="E1406" s="1406" t="s">
        <v>598</v>
      </c>
      <c r="F1406" s="1408" t="s">
        <v>599</v>
      </c>
      <c r="O1406" s="1383" t="s">
        <v>598</v>
      </c>
      <c r="Q1406" s="1383" t="s">
        <v>61</v>
      </c>
    </row>
    <row r="1407" spans="1:17" x14ac:dyDescent="0.3">
      <c r="A1407" s="1405">
        <v>2015</v>
      </c>
      <c r="B1407" s="1406" t="s">
        <v>559</v>
      </c>
      <c r="C1407" s="1406" t="s">
        <v>600</v>
      </c>
      <c r="D1407" s="1407">
        <v>760.63474612265907</v>
      </c>
      <c r="E1407" s="1406" t="s">
        <v>594</v>
      </c>
      <c r="F1407" s="1408" t="s">
        <v>595</v>
      </c>
      <c r="O1407" s="1383" t="s">
        <v>594</v>
      </c>
      <c r="Q1407" s="1383" t="s">
        <v>62</v>
      </c>
    </row>
    <row r="1408" spans="1:17" x14ac:dyDescent="0.3">
      <c r="A1408" s="1405">
        <v>2015</v>
      </c>
      <c r="B1408" s="1406" t="s">
        <v>559</v>
      </c>
      <c r="C1408" s="1406" t="s">
        <v>601</v>
      </c>
      <c r="D1408" s="1407">
        <v>982.87132252445406</v>
      </c>
      <c r="E1408" s="1406" t="s">
        <v>594</v>
      </c>
      <c r="F1408" s="1408" t="s">
        <v>595</v>
      </c>
      <c r="O1408" s="1383" t="s">
        <v>594</v>
      </c>
      <c r="Q1408" s="1383" t="s">
        <v>62</v>
      </c>
    </row>
    <row r="1409" spans="1:17" x14ac:dyDescent="0.3">
      <c r="A1409" s="1405">
        <v>2015</v>
      </c>
      <c r="B1409" s="1406" t="s">
        <v>559</v>
      </c>
      <c r="C1409" s="1406" t="s">
        <v>602</v>
      </c>
      <c r="D1409" s="1407">
        <v>965.86605577961609</v>
      </c>
      <c r="E1409" s="1406" t="s">
        <v>594</v>
      </c>
      <c r="F1409" s="1408" t="s">
        <v>595</v>
      </c>
      <c r="O1409" s="1383" t="s">
        <v>594</v>
      </c>
      <c r="Q1409" s="1383" t="s">
        <v>62</v>
      </c>
    </row>
    <row r="1410" spans="1:17" x14ac:dyDescent="0.3">
      <c r="A1410" s="1405">
        <v>2015</v>
      </c>
      <c r="B1410" s="1406" t="s">
        <v>559</v>
      </c>
      <c r="C1410" s="1406" t="s">
        <v>640</v>
      </c>
      <c r="D1410" s="1407">
        <v>683.69722820694506</v>
      </c>
      <c r="E1410" s="1406" t="s">
        <v>594</v>
      </c>
      <c r="F1410" s="1408" t="s">
        <v>595</v>
      </c>
      <c r="O1410" s="1383" t="s">
        <v>594</v>
      </c>
      <c r="Q1410" s="1383" t="s">
        <v>62</v>
      </c>
    </row>
    <row r="1411" spans="1:17" x14ac:dyDescent="0.3">
      <c r="A1411" s="1405">
        <v>2015</v>
      </c>
      <c r="B1411" s="1406" t="s">
        <v>559</v>
      </c>
      <c r="C1411" s="1406" t="s">
        <v>605</v>
      </c>
      <c r="D1411" s="1407">
        <v>1084.5028574107901</v>
      </c>
      <c r="E1411" s="1406" t="s">
        <v>594</v>
      </c>
      <c r="F1411" s="1408" t="s">
        <v>595</v>
      </c>
      <c r="O1411" s="1383" t="s">
        <v>594</v>
      </c>
      <c r="Q1411" s="1383" t="s">
        <v>62</v>
      </c>
    </row>
    <row r="1412" spans="1:17" x14ac:dyDescent="0.3">
      <c r="A1412" s="1405">
        <v>2015</v>
      </c>
      <c r="B1412" s="1406" t="s">
        <v>559</v>
      </c>
      <c r="C1412" s="1406" t="s">
        <v>606</v>
      </c>
      <c r="D1412" s="1407">
        <v>747.13773114010201</v>
      </c>
      <c r="E1412" s="1406" t="s">
        <v>594</v>
      </c>
      <c r="F1412" s="1408" t="s">
        <v>595</v>
      </c>
      <c r="O1412" s="1383" t="s">
        <v>594</v>
      </c>
      <c r="Q1412" s="1383" t="s">
        <v>62</v>
      </c>
    </row>
    <row r="1413" spans="1:17" x14ac:dyDescent="0.3">
      <c r="A1413" s="1405">
        <v>2015</v>
      </c>
      <c r="B1413" s="1406" t="s">
        <v>559</v>
      </c>
      <c r="C1413" s="1406" t="s">
        <v>593</v>
      </c>
      <c r="D1413" s="1407">
        <v>739.1334502402201</v>
      </c>
      <c r="E1413" s="1406" t="s">
        <v>594</v>
      </c>
      <c r="F1413" s="1408" t="s">
        <v>595</v>
      </c>
      <c r="O1413" s="1383" t="s">
        <v>594</v>
      </c>
      <c r="Q1413" s="1383" t="s">
        <v>62</v>
      </c>
    </row>
    <row r="1414" spans="1:17" x14ac:dyDescent="0.3">
      <c r="A1414" s="1405">
        <v>2015</v>
      </c>
      <c r="B1414" s="1406" t="s">
        <v>559</v>
      </c>
      <c r="C1414" s="1406" t="s">
        <v>609</v>
      </c>
      <c r="D1414" s="1407">
        <v>774.10759015351107</v>
      </c>
      <c r="E1414" s="1406" t="s">
        <v>594</v>
      </c>
      <c r="F1414" s="1408" t="s">
        <v>595</v>
      </c>
      <c r="O1414" s="1383" t="s">
        <v>594</v>
      </c>
      <c r="Q1414" s="1383" t="s">
        <v>62</v>
      </c>
    </row>
    <row r="1415" spans="1:17" x14ac:dyDescent="0.3">
      <c r="A1415" s="1405">
        <v>2015</v>
      </c>
      <c r="B1415" s="1406" t="s">
        <v>559</v>
      </c>
      <c r="C1415" s="1406" t="s">
        <v>612</v>
      </c>
      <c r="D1415" s="1407">
        <v>845.32588494310107</v>
      </c>
      <c r="E1415" s="1406" t="s">
        <v>594</v>
      </c>
      <c r="F1415" s="1408" t="s">
        <v>595</v>
      </c>
      <c r="O1415" s="1383" t="s">
        <v>594</v>
      </c>
      <c r="Q1415" s="1383" t="s">
        <v>62</v>
      </c>
    </row>
    <row r="1416" spans="1:17" x14ac:dyDescent="0.3">
      <c r="A1416" s="1405">
        <v>2015</v>
      </c>
      <c r="B1416" s="1406" t="s">
        <v>559</v>
      </c>
      <c r="C1416" s="1406" t="s">
        <v>615</v>
      </c>
      <c r="D1416" s="1407">
        <v>885.63626413025099</v>
      </c>
      <c r="E1416" s="1406" t="s">
        <v>594</v>
      </c>
      <c r="F1416" s="1408" t="s">
        <v>595</v>
      </c>
      <c r="O1416" s="1383" t="s">
        <v>594</v>
      </c>
      <c r="Q1416" s="1383" t="s">
        <v>62</v>
      </c>
    </row>
    <row r="1417" spans="1:17" x14ac:dyDescent="0.3">
      <c r="A1417" s="1405">
        <v>2015</v>
      </c>
      <c r="B1417" s="1406" t="s">
        <v>559</v>
      </c>
      <c r="C1417" s="1406" t="s">
        <v>596</v>
      </c>
      <c r="D1417" s="1407">
        <v>824.93110369422106</v>
      </c>
      <c r="E1417" s="1406" t="s">
        <v>594</v>
      </c>
      <c r="F1417" s="1408" t="s">
        <v>595</v>
      </c>
      <c r="O1417" s="1383" t="s">
        <v>594</v>
      </c>
      <c r="Q1417" s="1383" t="s">
        <v>62</v>
      </c>
    </row>
    <row r="1418" spans="1:17" x14ac:dyDescent="0.3">
      <c r="A1418" s="1405">
        <v>2015</v>
      </c>
      <c r="B1418" s="1406" t="s">
        <v>559</v>
      </c>
      <c r="C1418" s="1406" t="s">
        <v>682</v>
      </c>
      <c r="D1418" s="1407">
        <v>645.65378303198906</v>
      </c>
      <c r="E1418" s="1406" t="s">
        <v>642</v>
      </c>
      <c r="F1418" s="1408" t="s">
        <v>641</v>
      </c>
      <c r="O1418" s="1383" t="s">
        <v>642</v>
      </c>
      <c r="Q1418" s="1383" t="s">
        <v>66</v>
      </c>
    </row>
    <row r="1419" spans="1:17" x14ac:dyDescent="0.3">
      <c r="A1419" s="1405">
        <v>2015</v>
      </c>
      <c r="B1419" s="1406" t="s">
        <v>559</v>
      </c>
      <c r="C1419" s="1406" t="s">
        <v>683</v>
      </c>
      <c r="D1419" s="1407">
        <v>706.32299523620497</v>
      </c>
      <c r="E1419" s="1406" t="s">
        <v>642</v>
      </c>
      <c r="F1419" s="1408" t="s">
        <v>641</v>
      </c>
      <c r="O1419" s="1383" t="s">
        <v>642</v>
      </c>
      <c r="Q1419" s="1383" t="s">
        <v>66</v>
      </c>
    </row>
    <row r="1420" spans="1:17" x14ac:dyDescent="0.3">
      <c r="A1420" s="1405">
        <v>2015</v>
      </c>
      <c r="B1420" s="1406" t="s">
        <v>559</v>
      </c>
      <c r="C1420" s="1406" t="s">
        <v>684</v>
      </c>
      <c r="D1420" s="1407">
        <v>658.99640605296304</v>
      </c>
      <c r="E1420" s="1406" t="s">
        <v>642</v>
      </c>
      <c r="F1420" s="1408" t="s">
        <v>641</v>
      </c>
      <c r="O1420" s="1383" t="s">
        <v>642</v>
      </c>
      <c r="Q1420" s="1383" t="s">
        <v>66</v>
      </c>
    </row>
    <row r="1421" spans="1:17" x14ac:dyDescent="0.3">
      <c r="A1421" s="1405">
        <v>2015</v>
      </c>
      <c r="B1421" s="1406" t="s">
        <v>559</v>
      </c>
      <c r="C1421" s="1406" t="s">
        <v>647</v>
      </c>
      <c r="D1421" s="1407">
        <v>704.38511254019306</v>
      </c>
      <c r="E1421" s="1406" t="s">
        <v>642</v>
      </c>
      <c r="F1421" s="1408" t="s">
        <v>641</v>
      </c>
      <c r="O1421" s="1383" t="s">
        <v>642</v>
      </c>
      <c r="Q1421" s="1383" t="s">
        <v>66</v>
      </c>
    </row>
    <row r="1422" spans="1:17" x14ac:dyDescent="0.3">
      <c r="A1422" s="1405">
        <v>2015</v>
      </c>
      <c r="B1422" s="1406" t="s">
        <v>559</v>
      </c>
      <c r="C1422" s="1406" t="s">
        <v>686</v>
      </c>
      <c r="D1422" s="1407">
        <v>666.86351587301601</v>
      </c>
      <c r="E1422" s="1406" t="s">
        <v>642</v>
      </c>
      <c r="F1422" s="1408" t="s">
        <v>641</v>
      </c>
      <c r="O1422" s="1383" t="s">
        <v>642</v>
      </c>
      <c r="Q1422" s="1383" t="s">
        <v>66</v>
      </c>
    </row>
    <row r="1423" spans="1:17" x14ac:dyDescent="0.3">
      <c r="A1423" s="1405">
        <v>2015</v>
      </c>
      <c r="B1423" s="1406" t="s">
        <v>559</v>
      </c>
      <c r="C1423" s="1406" t="s">
        <v>687</v>
      </c>
      <c r="D1423" s="1407">
        <v>683.52848460291705</v>
      </c>
      <c r="E1423" s="1406" t="s">
        <v>642</v>
      </c>
      <c r="F1423" s="1408" t="s">
        <v>641</v>
      </c>
      <c r="O1423" s="1383" t="s">
        <v>642</v>
      </c>
      <c r="Q1423" s="1383" t="s">
        <v>66</v>
      </c>
    </row>
    <row r="1424" spans="1:17" x14ac:dyDescent="0.3">
      <c r="A1424" s="1405">
        <v>2015</v>
      </c>
      <c r="B1424" s="1406" t="s">
        <v>559</v>
      </c>
      <c r="C1424" s="1406" t="s">
        <v>618</v>
      </c>
      <c r="D1424" s="1407">
        <v>662.48464518937703</v>
      </c>
      <c r="E1424" s="1406" t="s">
        <v>598</v>
      </c>
      <c r="F1424" s="1408" t="s">
        <v>599</v>
      </c>
      <c r="O1424" s="1383" t="s">
        <v>598</v>
      </c>
      <c r="Q1424" s="1383" t="s">
        <v>61</v>
      </c>
    </row>
    <row r="1425" spans="1:17" x14ac:dyDescent="0.3">
      <c r="A1425" s="1405">
        <v>2015</v>
      </c>
      <c r="B1425" s="1406" t="s">
        <v>559</v>
      </c>
      <c r="C1425" s="1406" t="s">
        <v>624</v>
      </c>
      <c r="D1425" s="1407">
        <v>607.624124929657</v>
      </c>
      <c r="E1425" s="1406" t="s">
        <v>578</v>
      </c>
      <c r="F1425" s="1408" t="s">
        <v>579</v>
      </c>
      <c r="O1425" s="1383" t="s">
        <v>578</v>
      </c>
      <c r="Q1425" s="1383" t="s">
        <v>63</v>
      </c>
    </row>
    <row r="1426" spans="1:17" x14ac:dyDescent="0.3">
      <c r="A1426" s="1405">
        <v>2015</v>
      </c>
      <c r="B1426" s="1406" t="s">
        <v>559</v>
      </c>
      <c r="C1426" s="1406" t="s">
        <v>627</v>
      </c>
      <c r="D1426" s="1407">
        <v>712.27477610030701</v>
      </c>
      <c r="E1426" s="1406" t="s">
        <v>594</v>
      </c>
      <c r="F1426" s="1408" t="s">
        <v>595</v>
      </c>
      <c r="O1426" s="1383" t="s">
        <v>594</v>
      </c>
      <c r="Q1426" s="1383" t="s">
        <v>62</v>
      </c>
    </row>
    <row r="1427" spans="1:17" x14ac:dyDescent="0.3">
      <c r="A1427" s="1405">
        <v>2015</v>
      </c>
      <c r="B1427" s="1406" t="s">
        <v>559</v>
      </c>
      <c r="C1427" s="1406" t="s">
        <v>629</v>
      </c>
      <c r="D1427" s="1407">
        <v>631.75217217787906</v>
      </c>
      <c r="E1427" s="1406" t="s">
        <v>594</v>
      </c>
      <c r="F1427" s="1408" t="s">
        <v>595</v>
      </c>
      <c r="O1427" s="1383" t="s">
        <v>594</v>
      </c>
      <c r="Q1427" s="1383" t="s">
        <v>62</v>
      </c>
    </row>
    <row r="1428" spans="1:17" x14ac:dyDescent="0.3">
      <c r="A1428" s="1405">
        <v>2015</v>
      </c>
      <c r="B1428" s="1406" t="s">
        <v>559</v>
      </c>
      <c r="C1428" s="1406" t="s">
        <v>632</v>
      </c>
      <c r="D1428" s="1407">
        <v>667.13002129812003</v>
      </c>
      <c r="E1428" s="1406" t="s">
        <v>594</v>
      </c>
      <c r="F1428" s="1408" t="s">
        <v>595</v>
      </c>
      <c r="O1428" s="1383" t="s">
        <v>594</v>
      </c>
      <c r="Q1428" s="1383" t="s">
        <v>62</v>
      </c>
    </row>
    <row r="1429" spans="1:17" x14ac:dyDescent="0.3">
      <c r="A1429" s="1405">
        <v>2015</v>
      </c>
      <c r="B1429" s="1406" t="s">
        <v>559</v>
      </c>
      <c r="C1429" s="1406" t="s">
        <v>633</v>
      </c>
      <c r="D1429" s="1407">
        <v>619.15099008856998</v>
      </c>
      <c r="E1429" s="1406" t="s">
        <v>594</v>
      </c>
      <c r="F1429" s="1408" t="s">
        <v>595</v>
      </c>
      <c r="O1429" s="1383" t="s">
        <v>594</v>
      </c>
      <c r="Q1429" s="1383" t="s">
        <v>62</v>
      </c>
    </row>
    <row r="1430" spans="1:17" x14ac:dyDescent="0.3">
      <c r="A1430" s="1405">
        <v>2015</v>
      </c>
      <c r="B1430" s="1406" t="s">
        <v>559</v>
      </c>
      <c r="C1430" s="1406" t="s">
        <v>636</v>
      </c>
      <c r="D1430" s="1407">
        <v>684.82539646525015</v>
      </c>
      <c r="E1430" s="1406" t="s">
        <v>594</v>
      </c>
      <c r="F1430" s="1408" t="s">
        <v>595</v>
      </c>
      <c r="O1430" s="1383" t="s">
        <v>594</v>
      </c>
      <c r="Q1430" s="1383" t="s">
        <v>62</v>
      </c>
    </row>
    <row r="1431" spans="1:17" x14ac:dyDescent="0.3">
      <c r="A1431" s="1405">
        <v>2015</v>
      </c>
      <c r="B1431" s="1406" t="s">
        <v>559</v>
      </c>
      <c r="C1431" s="1406" t="s">
        <v>639</v>
      </c>
      <c r="D1431" s="1407">
        <v>637.45820567168505</v>
      </c>
      <c r="E1431" s="1406" t="s">
        <v>594</v>
      </c>
      <c r="F1431" s="1408" t="s">
        <v>595</v>
      </c>
      <c r="O1431" s="1383" t="s">
        <v>594</v>
      </c>
      <c r="Q1431" s="1383" t="s">
        <v>62</v>
      </c>
    </row>
    <row r="1432" spans="1:17" x14ac:dyDescent="0.3">
      <c r="A1432" s="1405">
        <v>2015</v>
      </c>
      <c r="B1432" s="1406" t="s">
        <v>559</v>
      </c>
      <c r="C1432" s="1406" t="s">
        <v>643</v>
      </c>
      <c r="D1432" s="1407">
        <v>721.06565302144202</v>
      </c>
      <c r="E1432" s="1406" t="s">
        <v>594</v>
      </c>
      <c r="F1432" s="1408" t="s">
        <v>595</v>
      </c>
      <c r="O1432" s="1383" t="s">
        <v>594</v>
      </c>
      <c r="Q1432" s="1383" t="s">
        <v>62</v>
      </c>
    </row>
    <row r="1433" spans="1:17" x14ac:dyDescent="0.3">
      <c r="A1433" s="1405">
        <v>2015</v>
      </c>
      <c r="B1433" s="1406" t="s">
        <v>559</v>
      </c>
      <c r="C1433" s="1406" t="s">
        <v>648</v>
      </c>
      <c r="D1433" s="1407">
        <v>659.62639652677308</v>
      </c>
      <c r="E1433" s="1406" t="s">
        <v>645</v>
      </c>
      <c r="F1433" s="1408" t="s">
        <v>644</v>
      </c>
      <c r="O1433" s="1383" t="s">
        <v>645</v>
      </c>
      <c r="Q1433" s="1383" t="s">
        <v>76</v>
      </c>
    </row>
    <row r="1434" spans="1:17" x14ac:dyDescent="0.3">
      <c r="A1434" s="1405">
        <v>2015</v>
      </c>
      <c r="B1434" s="1406" t="s">
        <v>559</v>
      </c>
      <c r="C1434" s="1406" t="s">
        <v>649</v>
      </c>
      <c r="D1434" s="1407">
        <v>653.19795348837204</v>
      </c>
      <c r="E1434" s="1406" t="s">
        <v>645</v>
      </c>
      <c r="F1434" s="1408" t="s">
        <v>644</v>
      </c>
      <c r="O1434" s="1383" t="s">
        <v>645</v>
      </c>
      <c r="Q1434" s="1383" t="s">
        <v>76</v>
      </c>
    </row>
    <row r="1435" spans="1:17" x14ac:dyDescent="0.3">
      <c r="A1435" s="1405">
        <v>2015</v>
      </c>
      <c r="B1435" s="1406" t="s">
        <v>559</v>
      </c>
      <c r="C1435" s="1406" t="s">
        <v>655</v>
      </c>
      <c r="D1435" s="1407">
        <v>635.97148496240607</v>
      </c>
      <c r="E1435" s="1406" t="s">
        <v>608</v>
      </c>
      <c r="F1435" s="1408" t="s">
        <v>607</v>
      </c>
      <c r="O1435" s="1383" t="s">
        <v>608</v>
      </c>
      <c r="Q1435" s="1383" t="s">
        <v>65</v>
      </c>
    </row>
    <row r="1436" spans="1:17" x14ac:dyDescent="0.3">
      <c r="A1436" s="1405">
        <v>2015</v>
      </c>
      <c r="B1436" s="1406" t="s">
        <v>559</v>
      </c>
      <c r="C1436" s="1406" t="s">
        <v>656</v>
      </c>
      <c r="D1436" s="1407">
        <v>673.18816326530612</v>
      </c>
      <c r="E1436" s="1406" t="s">
        <v>608</v>
      </c>
      <c r="F1436" s="1408" t="s">
        <v>607</v>
      </c>
      <c r="O1436" s="1383" t="s">
        <v>608</v>
      </c>
      <c r="Q1436" s="1383" t="s">
        <v>65</v>
      </c>
    </row>
    <row r="1437" spans="1:17" x14ac:dyDescent="0.3">
      <c r="A1437" s="1405">
        <v>2015</v>
      </c>
      <c r="B1437" s="1406" t="s">
        <v>559</v>
      </c>
      <c r="C1437" s="1406" t="s">
        <v>657</v>
      </c>
      <c r="D1437" s="1407">
        <v>725.6514805520701</v>
      </c>
      <c r="E1437" s="1406" t="s">
        <v>608</v>
      </c>
      <c r="F1437" s="1408" t="s">
        <v>607</v>
      </c>
      <c r="O1437" s="1383" t="s">
        <v>608</v>
      </c>
      <c r="Q1437" s="1383" t="s">
        <v>65</v>
      </c>
    </row>
    <row r="1438" spans="1:17" x14ac:dyDescent="0.3">
      <c r="A1438" s="1405">
        <v>2015</v>
      </c>
      <c r="B1438" s="1406" t="s">
        <v>559</v>
      </c>
      <c r="C1438" s="1406" t="s">
        <v>659</v>
      </c>
      <c r="D1438" s="1407">
        <v>728.77914992272008</v>
      </c>
      <c r="E1438" s="1406" t="s">
        <v>623</v>
      </c>
      <c r="F1438" s="1408" t="s">
        <v>622</v>
      </c>
      <c r="O1438" s="1383" t="s">
        <v>623</v>
      </c>
      <c r="Q1438" s="1383" t="s">
        <v>75</v>
      </c>
    </row>
    <row r="1439" spans="1:17" x14ac:dyDescent="0.3">
      <c r="A1439" s="1405">
        <v>2015</v>
      </c>
      <c r="B1439" s="1406" t="s">
        <v>559</v>
      </c>
      <c r="C1439" s="1406" t="s">
        <v>660</v>
      </c>
      <c r="D1439" s="1407">
        <v>742.44811125485103</v>
      </c>
      <c r="E1439" s="1406" t="s">
        <v>642</v>
      </c>
      <c r="F1439" s="1408" t="s">
        <v>641</v>
      </c>
      <c r="O1439" s="1383" t="s">
        <v>642</v>
      </c>
      <c r="Q1439" s="1383" t="s">
        <v>66</v>
      </c>
    </row>
    <row r="1440" spans="1:17" x14ac:dyDescent="0.3">
      <c r="A1440" s="1405">
        <v>2015</v>
      </c>
      <c r="B1440" s="1406" t="s">
        <v>559</v>
      </c>
      <c r="C1440" s="1406" t="s">
        <v>661</v>
      </c>
      <c r="D1440" s="1407">
        <v>661.98162878787912</v>
      </c>
      <c r="E1440" s="1406" t="s">
        <v>642</v>
      </c>
      <c r="F1440" s="1408" t="s">
        <v>641</v>
      </c>
      <c r="O1440" s="1383" t="s">
        <v>642</v>
      </c>
      <c r="Q1440" s="1383" t="s">
        <v>66</v>
      </c>
    </row>
    <row r="1441" spans="1:17" x14ac:dyDescent="0.3">
      <c r="A1441" s="1405">
        <v>2015</v>
      </c>
      <c r="B1441" s="1406" t="s">
        <v>559</v>
      </c>
      <c r="C1441" s="1406" t="s">
        <v>685</v>
      </c>
      <c r="D1441" s="1407">
        <v>665.20862831858403</v>
      </c>
      <c r="E1441" s="1406" t="s">
        <v>642</v>
      </c>
      <c r="F1441" s="1408" t="s">
        <v>641</v>
      </c>
      <c r="O1441" s="1383" t="s">
        <v>642</v>
      </c>
      <c r="Q1441" s="1383" t="s">
        <v>66</v>
      </c>
    </row>
    <row r="1442" spans="1:17" x14ac:dyDescent="0.3">
      <c r="A1442" s="1405">
        <v>2015</v>
      </c>
      <c r="B1442" s="1406" t="s">
        <v>559</v>
      </c>
      <c r="C1442" s="1406" t="s">
        <v>662</v>
      </c>
      <c r="D1442" s="1407">
        <v>803.16919154800212</v>
      </c>
      <c r="E1442" s="1406" t="s">
        <v>642</v>
      </c>
      <c r="F1442" s="1408" t="s">
        <v>641</v>
      </c>
      <c r="O1442" s="1383" t="s">
        <v>642</v>
      </c>
      <c r="Q1442" s="1383" t="s">
        <v>66</v>
      </c>
    </row>
    <row r="1443" spans="1:17" x14ac:dyDescent="0.3">
      <c r="A1443" s="1405">
        <v>2015</v>
      </c>
      <c r="B1443" s="1406" t="s">
        <v>559</v>
      </c>
      <c r="C1443" s="1406" t="s">
        <v>663</v>
      </c>
      <c r="D1443" s="1407">
        <v>845.12446060606101</v>
      </c>
      <c r="E1443" s="1406" t="s">
        <v>642</v>
      </c>
      <c r="F1443" s="1408" t="s">
        <v>641</v>
      </c>
      <c r="O1443" s="1383" t="s">
        <v>642</v>
      </c>
      <c r="Q1443" s="1383" t="s">
        <v>66</v>
      </c>
    </row>
    <row r="1444" spans="1:17" x14ac:dyDescent="0.3">
      <c r="A1444" s="1405">
        <v>2015</v>
      </c>
      <c r="B1444" s="1406" t="s">
        <v>559</v>
      </c>
      <c r="C1444" s="1406" t="s">
        <v>664</v>
      </c>
      <c r="D1444" s="1407">
        <v>687.038598574822</v>
      </c>
      <c r="E1444" s="1406" t="s">
        <v>642</v>
      </c>
      <c r="F1444" s="1408" t="s">
        <v>641</v>
      </c>
      <c r="O1444" s="1383" t="s">
        <v>642</v>
      </c>
      <c r="Q1444" s="1383" t="s">
        <v>66</v>
      </c>
    </row>
    <row r="1445" spans="1:17" x14ac:dyDescent="0.3">
      <c r="A1445" s="1405">
        <v>2015</v>
      </c>
      <c r="B1445" s="1406" t="s">
        <v>559</v>
      </c>
      <c r="C1445" s="1406" t="s">
        <v>665</v>
      </c>
      <c r="D1445" s="1407">
        <v>803.21915127751106</v>
      </c>
      <c r="E1445" s="1406" t="s">
        <v>642</v>
      </c>
      <c r="F1445" s="1408" t="s">
        <v>641</v>
      </c>
      <c r="O1445" s="1383" t="s">
        <v>642</v>
      </c>
      <c r="Q1445" s="1383" t="s">
        <v>66</v>
      </c>
    </row>
    <row r="1446" spans="1:17" x14ac:dyDescent="0.3">
      <c r="A1446" s="1405">
        <v>2015</v>
      </c>
      <c r="B1446" s="1406" t="s">
        <v>559</v>
      </c>
      <c r="C1446" s="1406" t="s">
        <v>666</v>
      </c>
      <c r="D1446" s="1407">
        <v>699.29530844155795</v>
      </c>
      <c r="E1446" s="1406" t="s">
        <v>645</v>
      </c>
      <c r="F1446" s="1408" t="s">
        <v>644</v>
      </c>
      <c r="O1446" s="1383" t="s">
        <v>645</v>
      </c>
      <c r="Q1446" s="1383" t="s">
        <v>76</v>
      </c>
    </row>
    <row r="1447" spans="1:17" x14ac:dyDescent="0.3">
      <c r="A1447" s="1405">
        <v>2015</v>
      </c>
      <c r="B1447" s="1406" t="s">
        <v>559</v>
      </c>
      <c r="C1447" s="1406" t="s">
        <v>667</v>
      </c>
      <c r="D1447" s="1407">
        <v>722.59492283950601</v>
      </c>
      <c r="E1447" s="1406" t="s">
        <v>645</v>
      </c>
      <c r="F1447" s="1408" t="s">
        <v>644</v>
      </c>
      <c r="O1447" s="1383" t="s">
        <v>645</v>
      </c>
      <c r="Q1447" s="1383" t="s">
        <v>76</v>
      </c>
    </row>
    <row r="1448" spans="1:17" x14ac:dyDescent="0.3">
      <c r="A1448" s="1405">
        <v>2015</v>
      </c>
      <c r="B1448" s="1406" t="s">
        <v>559</v>
      </c>
      <c r="C1448" s="1406" t="s">
        <v>668</v>
      </c>
      <c r="D1448" s="1407">
        <v>644.74709946848907</v>
      </c>
      <c r="E1448" s="1406" t="s">
        <v>645</v>
      </c>
      <c r="F1448" s="1408" t="s">
        <v>644</v>
      </c>
      <c r="O1448" s="1383" t="s">
        <v>645</v>
      </c>
      <c r="Q1448" s="1383" t="s">
        <v>76</v>
      </c>
    </row>
    <row r="1449" spans="1:17" x14ac:dyDescent="0.3">
      <c r="A1449" s="1405">
        <v>2015</v>
      </c>
      <c r="B1449" s="1406" t="s">
        <v>559</v>
      </c>
      <c r="C1449" s="1406" t="s">
        <v>669</v>
      </c>
      <c r="D1449" s="1407">
        <v>675.55114942528701</v>
      </c>
      <c r="E1449" s="1406" t="s">
        <v>645</v>
      </c>
      <c r="F1449" s="1408" t="s">
        <v>644</v>
      </c>
      <c r="O1449" s="1383" t="s">
        <v>645</v>
      </c>
      <c r="Q1449" s="1383" t="s">
        <v>76</v>
      </c>
    </row>
    <row r="1450" spans="1:17" x14ac:dyDescent="0.3">
      <c r="A1450" s="1405">
        <v>2015</v>
      </c>
      <c r="B1450" s="1406" t="s">
        <v>559</v>
      </c>
      <c r="C1450" s="1406" t="s">
        <v>670</v>
      </c>
      <c r="D1450" s="1407">
        <v>740.75430471584002</v>
      </c>
      <c r="E1450" s="1406" t="s">
        <v>645</v>
      </c>
      <c r="F1450" s="1408" t="s">
        <v>644</v>
      </c>
      <c r="O1450" s="1383" t="s">
        <v>645</v>
      </c>
      <c r="Q1450" s="1383" t="s">
        <v>76</v>
      </c>
    </row>
    <row r="1451" spans="1:17" x14ac:dyDescent="0.3">
      <c r="A1451" s="1405">
        <v>2015</v>
      </c>
      <c r="B1451" s="1406" t="s">
        <v>559</v>
      </c>
      <c r="C1451" s="1406" t="s">
        <v>671</v>
      </c>
      <c r="D1451" s="1407">
        <v>627.89126112759607</v>
      </c>
      <c r="E1451" s="1406" t="s">
        <v>645</v>
      </c>
      <c r="F1451" s="1408" t="s">
        <v>644</v>
      </c>
      <c r="O1451" s="1383" t="s">
        <v>645</v>
      </c>
      <c r="Q1451" s="1383" t="s">
        <v>76</v>
      </c>
    </row>
    <row r="1452" spans="1:17" x14ac:dyDescent="0.3">
      <c r="A1452" s="1405">
        <v>2015</v>
      </c>
      <c r="B1452" s="1406" t="s">
        <v>559</v>
      </c>
      <c r="C1452" s="1406" t="s">
        <v>672</v>
      </c>
      <c r="D1452" s="1407">
        <v>727.88389908256909</v>
      </c>
      <c r="E1452" s="1406" t="s">
        <v>645</v>
      </c>
      <c r="F1452" s="1408" t="s">
        <v>644</v>
      </c>
      <c r="O1452" s="1383" t="s">
        <v>645</v>
      </c>
      <c r="Q1452" s="1383" t="s">
        <v>76</v>
      </c>
    </row>
    <row r="1453" spans="1:17" x14ac:dyDescent="0.3">
      <c r="A1453" s="1405">
        <v>2015</v>
      </c>
      <c r="B1453" s="1406" t="s">
        <v>559</v>
      </c>
      <c r="C1453" s="1406" t="s">
        <v>673</v>
      </c>
      <c r="D1453" s="1407">
        <v>660.56962311557811</v>
      </c>
      <c r="E1453" s="1406" t="s">
        <v>645</v>
      </c>
      <c r="F1453" s="1408" t="s">
        <v>644</v>
      </c>
      <c r="O1453" s="1383" t="s">
        <v>645</v>
      </c>
      <c r="Q1453" s="1383" t="s">
        <v>76</v>
      </c>
    </row>
    <row r="1454" spans="1:17" x14ac:dyDescent="0.3">
      <c r="A1454" s="1405">
        <v>2015</v>
      </c>
      <c r="B1454" s="1406" t="s">
        <v>559</v>
      </c>
      <c r="C1454" s="1406" t="s">
        <v>674</v>
      </c>
      <c r="D1454" s="1407">
        <v>640.67150895140708</v>
      </c>
      <c r="E1454" s="1406" t="s">
        <v>608</v>
      </c>
      <c r="F1454" s="1408" t="s">
        <v>607</v>
      </c>
      <c r="O1454" s="1383" t="s">
        <v>608</v>
      </c>
      <c r="Q1454" s="1383" t="s">
        <v>65</v>
      </c>
    </row>
    <row r="1455" spans="1:17" x14ac:dyDescent="0.3">
      <c r="A1455" s="1405">
        <v>2015</v>
      </c>
      <c r="B1455" s="1406" t="s">
        <v>559</v>
      </c>
      <c r="C1455" s="1406" t="s">
        <v>675</v>
      </c>
      <c r="D1455" s="1407">
        <v>754.93541749109602</v>
      </c>
      <c r="E1455" s="1406" t="s">
        <v>608</v>
      </c>
      <c r="F1455" s="1408" t="s">
        <v>607</v>
      </c>
      <c r="O1455" s="1383" t="s">
        <v>608</v>
      </c>
      <c r="Q1455" s="1383" t="s">
        <v>65</v>
      </c>
    </row>
    <row r="1456" spans="1:17" x14ac:dyDescent="0.3">
      <c r="A1456" s="1405">
        <v>2015</v>
      </c>
      <c r="B1456" s="1406" t="s">
        <v>559</v>
      </c>
      <c r="C1456" s="1406" t="s">
        <v>676</v>
      </c>
      <c r="D1456" s="1407">
        <v>676.58755716004794</v>
      </c>
      <c r="E1456" s="1406" t="s">
        <v>608</v>
      </c>
      <c r="F1456" s="1408" t="s">
        <v>607</v>
      </c>
      <c r="O1456" s="1383" t="s">
        <v>608</v>
      </c>
      <c r="Q1456" s="1383" t="s">
        <v>65</v>
      </c>
    </row>
    <row r="1457" spans="1:17" x14ac:dyDescent="0.3">
      <c r="A1457" s="1405">
        <v>2015</v>
      </c>
      <c r="B1457" s="1406" t="s">
        <v>559</v>
      </c>
      <c r="C1457" s="1406" t="s">
        <v>677</v>
      </c>
      <c r="D1457" s="1407">
        <v>685.19547380156109</v>
      </c>
      <c r="E1457" s="1406" t="s">
        <v>608</v>
      </c>
      <c r="F1457" s="1408" t="s">
        <v>607</v>
      </c>
      <c r="O1457" s="1383" t="s">
        <v>608</v>
      </c>
      <c r="Q1457" s="1383" t="s">
        <v>65</v>
      </c>
    </row>
    <row r="1458" spans="1:17" x14ac:dyDescent="0.3">
      <c r="A1458" s="1405">
        <v>2015</v>
      </c>
      <c r="B1458" s="1406" t="s">
        <v>559</v>
      </c>
      <c r="C1458" s="1406" t="s">
        <v>678</v>
      </c>
      <c r="D1458" s="1407">
        <v>721.66932707861497</v>
      </c>
      <c r="E1458" s="1406" t="s">
        <v>608</v>
      </c>
      <c r="F1458" s="1408" t="s">
        <v>607</v>
      </c>
      <c r="O1458" s="1383" t="s">
        <v>608</v>
      </c>
      <c r="Q1458" s="1383" t="s">
        <v>65</v>
      </c>
    </row>
    <row r="1459" spans="1:17" x14ac:dyDescent="0.3">
      <c r="A1459" s="1405">
        <v>2015</v>
      </c>
      <c r="B1459" s="1406" t="s">
        <v>559</v>
      </c>
      <c r="C1459" s="1406" t="s">
        <v>679</v>
      </c>
      <c r="D1459" s="1407">
        <v>662.16045508981995</v>
      </c>
      <c r="E1459" s="1406" t="s">
        <v>608</v>
      </c>
      <c r="F1459" s="1408" t="s">
        <v>607</v>
      </c>
      <c r="O1459" s="1383" t="s">
        <v>608</v>
      </c>
      <c r="Q1459" s="1383" t="s">
        <v>65</v>
      </c>
    </row>
    <row r="1460" spans="1:17" x14ac:dyDescent="0.3">
      <c r="A1460" s="1405">
        <v>2015</v>
      </c>
      <c r="B1460" s="1406" t="s">
        <v>559</v>
      </c>
      <c r="C1460" s="1406" t="s">
        <v>658</v>
      </c>
      <c r="D1460" s="1407">
        <v>641.91470985155206</v>
      </c>
      <c r="E1460" s="1406" t="s">
        <v>608</v>
      </c>
      <c r="F1460" s="1408" t="s">
        <v>607</v>
      </c>
      <c r="O1460" s="1383" t="s">
        <v>608</v>
      </c>
      <c r="Q1460" s="1383" t="s">
        <v>65</v>
      </c>
    </row>
    <row r="1461" spans="1:17" x14ac:dyDescent="0.3">
      <c r="A1461" s="1405">
        <v>2015</v>
      </c>
      <c r="B1461" s="1406" t="s">
        <v>559</v>
      </c>
      <c r="C1461" s="1406" t="s">
        <v>680</v>
      </c>
      <c r="D1461" s="1407">
        <v>657.64152230971104</v>
      </c>
      <c r="E1461" s="1406" t="s">
        <v>608</v>
      </c>
      <c r="F1461" s="1408" t="s">
        <v>607</v>
      </c>
      <c r="O1461" s="1383" t="s">
        <v>608</v>
      </c>
      <c r="Q1461" s="1383" t="s">
        <v>65</v>
      </c>
    </row>
    <row r="1462" spans="1:17" x14ac:dyDescent="0.3">
      <c r="A1462" s="1405">
        <v>2015</v>
      </c>
      <c r="B1462" s="1406" t="s">
        <v>559</v>
      </c>
      <c r="C1462" s="1406" t="s">
        <v>681</v>
      </c>
      <c r="D1462" s="1407">
        <v>650.80936952714501</v>
      </c>
      <c r="E1462" s="1406" t="s">
        <v>608</v>
      </c>
      <c r="F1462" s="1408" t="s">
        <v>607</v>
      </c>
      <c r="O1462" s="1383" t="s">
        <v>608</v>
      </c>
      <c r="Q1462" s="1383" t="s">
        <v>65</v>
      </c>
    </row>
    <row r="1463" spans="1:17" x14ac:dyDescent="0.3">
      <c r="A1463" s="1405">
        <v>2015</v>
      </c>
      <c r="B1463" s="1406" t="s">
        <v>559</v>
      </c>
      <c r="C1463" s="1406" t="s">
        <v>560</v>
      </c>
      <c r="D1463" s="1407">
        <v>700.39424893842909</v>
      </c>
      <c r="E1463" s="1406" t="s">
        <v>561</v>
      </c>
      <c r="F1463" s="1408" t="s">
        <v>562</v>
      </c>
      <c r="O1463" s="1383" t="s">
        <v>561</v>
      </c>
      <c r="Q1463" s="1383" t="s">
        <v>64</v>
      </c>
    </row>
    <row r="1464" spans="1:17" x14ac:dyDescent="0.3">
      <c r="A1464" s="1405">
        <v>2015</v>
      </c>
      <c r="B1464" s="1406" t="s">
        <v>559</v>
      </c>
      <c r="C1464" s="1406" t="s">
        <v>567</v>
      </c>
      <c r="D1464" s="1407">
        <v>748.76523493642912</v>
      </c>
      <c r="E1464" s="1406" t="s">
        <v>561</v>
      </c>
      <c r="F1464" s="1408" t="s">
        <v>562</v>
      </c>
      <c r="O1464" s="1383" t="s">
        <v>561</v>
      </c>
      <c r="Q1464" s="1383" t="s">
        <v>64</v>
      </c>
    </row>
    <row r="1465" spans="1:17" x14ac:dyDescent="0.3">
      <c r="A1465" s="1405">
        <v>2015</v>
      </c>
      <c r="B1465" s="1406" t="s">
        <v>559</v>
      </c>
      <c r="C1465" s="1406" t="s">
        <v>568</v>
      </c>
      <c r="D1465" s="1407">
        <v>673.88138627187107</v>
      </c>
      <c r="E1465" s="1406" t="s">
        <v>561</v>
      </c>
      <c r="F1465" s="1408" t="s">
        <v>562</v>
      </c>
      <c r="O1465" s="1383" t="s">
        <v>561</v>
      </c>
      <c r="Q1465" s="1383" t="s">
        <v>64</v>
      </c>
    </row>
    <row r="1466" spans="1:17" x14ac:dyDescent="0.3">
      <c r="A1466" s="1405">
        <v>2015</v>
      </c>
      <c r="B1466" s="1406" t="s">
        <v>559</v>
      </c>
      <c r="C1466" s="1406" t="s">
        <v>569</v>
      </c>
      <c r="D1466" s="1407">
        <v>666.68270423765807</v>
      </c>
      <c r="E1466" s="1406" t="s">
        <v>561</v>
      </c>
      <c r="F1466" s="1408" t="s">
        <v>562</v>
      </c>
      <c r="O1466" s="1383" t="s">
        <v>561</v>
      </c>
      <c r="Q1466" s="1383" t="s">
        <v>64</v>
      </c>
    </row>
    <row r="1467" spans="1:17" x14ac:dyDescent="0.3">
      <c r="A1467" s="1405">
        <v>2015</v>
      </c>
      <c r="B1467" s="1406" t="s">
        <v>559</v>
      </c>
      <c r="C1467" s="1406" t="s">
        <v>570</v>
      </c>
      <c r="D1467" s="1407">
        <v>650.29425907752704</v>
      </c>
      <c r="E1467" s="1406" t="s">
        <v>561</v>
      </c>
      <c r="F1467" s="1408" t="s">
        <v>562</v>
      </c>
      <c r="O1467" s="1383" t="s">
        <v>561</v>
      </c>
      <c r="Q1467" s="1383" t="s">
        <v>64</v>
      </c>
    </row>
    <row r="1468" spans="1:17" x14ac:dyDescent="0.3">
      <c r="A1468" s="1405">
        <v>2015</v>
      </c>
      <c r="B1468" s="1406" t="s">
        <v>559</v>
      </c>
      <c r="C1468" s="1406" t="s">
        <v>571</v>
      </c>
      <c r="D1468" s="1407">
        <v>679.58643581081105</v>
      </c>
      <c r="E1468" s="1406" t="s">
        <v>561</v>
      </c>
      <c r="F1468" s="1408" t="s">
        <v>562</v>
      </c>
      <c r="O1468" s="1383" t="s">
        <v>561</v>
      </c>
      <c r="Q1468" s="1383" t="s">
        <v>64</v>
      </c>
    </row>
    <row r="1469" spans="1:17" x14ac:dyDescent="0.3">
      <c r="A1469" s="1405">
        <v>2015</v>
      </c>
      <c r="B1469" s="1406" t="s">
        <v>559</v>
      </c>
      <c r="C1469" s="1406" t="s">
        <v>572</v>
      </c>
      <c r="D1469" s="1407">
        <v>668.25713189448402</v>
      </c>
      <c r="E1469" s="1406" t="s">
        <v>561</v>
      </c>
      <c r="F1469" s="1408" t="s">
        <v>562</v>
      </c>
      <c r="O1469" s="1383" t="s">
        <v>561</v>
      </c>
      <c r="Q1469" s="1383" t="s">
        <v>64</v>
      </c>
    </row>
    <row r="1470" spans="1:17" x14ac:dyDescent="0.3">
      <c r="A1470" s="1405">
        <v>2015</v>
      </c>
      <c r="B1470" s="1406" t="s">
        <v>559</v>
      </c>
      <c r="C1470" s="1406" t="s">
        <v>574</v>
      </c>
      <c r="D1470" s="1407">
        <v>677.43596345515004</v>
      </c>
      <c r="E1470" s="1406" t="s">
        <v>561</v>
      </c>
      <c r="F1470" s="1408" t="s">
        <v>562</v>
      </c>
      <c r="O1470" s="1383" t="s">
        <v>561</v>
      </c>
      <c r="Q1470" s="1383" t="s">
        <v>64</v>
      </c>
    </row>
    <row r="1471" spans="1:17" x14ac:dyDescent="0.3">
      <c r="A1471" s="1405">
        <v>2015</v>
      </c>
      <c r="B1471" s="1406" t="s">
        <v>559</v>
      </c>
      <c r="C1471" s="1406" t="s">
        <v>575</v>
      </c>
      <c r="D1471" s="1407">
        <v>800.23527359701313</v>
      </c>
      <c r="E1471" s="1406" t="s">
        <v>561</v>
      </c>
      <c r="F1471" s="1408" t="s">
        <v>562</v>
      </c>
      <c r="O1471" s="1383" t="s">
        <v>561</v>
      </c>
      <c r="Q1471" s="1383" t="s">
        <v>64</v>
      </c>
    </row>
    <row r="1472" spans="1:17" x14ac:dyDescent="0.3">
      <c r="A1472" s="1405">
        <v>2015</v>
      </c>
      <c r="B1472" s="1406" t="s">
        <v>559</v>
      </c>
      <c r="C1472" s="1406" t="s">
        <v>576</v>
      </c>
      <c r="D1472" s="1407">
        <v>807.45425321100902</v>
      </c>
      <c r="E1472" s="1406" t="s">
        <v>561</v>
      </c>
      <c r="F1472" s="1408" t="s">
        <v>562</v>
      </c>
      <c r="O1472" s="1383" t="s">
        <v>561</v>
      </c>
      <c r="Q1472" s="1383" t="s">
        <v>64</v>
      </c>
    </row>
    <row r="1473" spans="1:17" x14ac:dyDescent="0.3">
      <c r="A1473" s="1405">
        <v>2015</v>
      </c>
      <c r="B1473" s="1406" t="s">
        <v>559</v>
      </c>
      <c r="C1473" s="1406" t="s">
        <v>577</v>
      </c>
      <c r="D1473" s="1407">
        <v>651.107417190776</v>
      </c>
      <c r="E1473" s="1406" t="s">
        <v>578</v>
      </c>
      <c r="F1473" s="1408" t="s">
        <v>579</v>
      </c>
      <c r="O1473" s="1383" t="s">
        <v>578</v>
      </c>
      <c r="Q1473" s="1383" t="s">
        <v>63</v>
      </c>
    </row>
    <row r="1474" spans="1:17" x14ac:dyDescent="0.3">
      <c r="A1474" s="1405">
        <v>2015</v>
      </c>
      <c r="B1474" s="1406" t="s">
        <v>559</v>
      </c>
      <c r="C1474" s="1406" t="s">
        <v>580</v>
      </c>
      <c r="D1474" s="1407">
        <v>697.968393227246</v>
      </c>
      <c r="E1474" s="1406" t="s">
        <v>578</v>
      </c>
      <c r="F1474" s="1408" t="s">
        <v>579</v>
      </c>
      <c r="O1474" s="1383" t="s">
        <v>578</v>
      </c>
      <c r="Q1474" s="1383" t="s">
        <v>63</v>
      </c>
    </row>
    <row r="1475" spans="1:17" x14ac:dyDescent="0.3">
      <c r="A1475" s="1405">
        <v>2015</v>
      </c>
      <c r="B1475" s="1406" t="s">
        <v>559</v>
      </c>
      <c r="C1475" s="1406" t="s">
        <v>581</v>
      </c>
      <c r="D1475" s="1407">
        <v>831.64192430614014</v>
      </c>
      <c r="E1475" s="1406" t="s">
        <v>578</v>
      </c>
      <c r="F1475" s="1408" t="s">
        <v>579</v>
      </c>
      <c r="O1475" s="1383" t="s">
        <v>578</v>
      </c>
      <c r="Q1475" s="1383" t="s">
        <v>63</v>
      </c>
    </row>
    <row r="1476" spans="1:17" x14ac:dyDescent="0.3">
      <c r="A1476" s="1405">
        <v>2015</v>
      </c>
      <c r="B1476" s="1406" t="s">
        <v>559</v>
      </c>
      <c r="C1476" s="1406" t="s">
        <v>582</v>
      </c>
      <c r="D1476" s="1407">
        <v>710.947813111546</v>
      </c>
      <c r="E1476" s="1406" t="s">
        <v>578</v>
      </c>
      <c r="F1476" s="1408" t="s">
        <v>579</v>
      </c>
      <c r="O1476" s="1383" t="s">
        <v>578</v>
      </c>
      <c r="Q1476" s="1383" t="s">
        <v>63</v>
      </c>
    </row>
    <row r="1477" spans="1:17" x14ac:dyDescent="0.3">
      <c r="A1477" s="1405">
        <v>2015</v>
      </c>
      <c r="B1477" s="1406" t="s">
        <v>559</v>
      </c>
      <c r="C1477" s="1406" t="s">
        <v>584</v>
      </c>
      <c r="D1477" s="1407">
        <v>727.5850309023491</v>
      </c>
      <c r="E1477" s="1406" t="s">
        <v>578</v>
      </c>
      <c r="F1477" s="1408" t="s">
        <v>579</v>
      </c>
      <c r="O1477" s="1383" t="s">
        <v>578</v>
      </c>
      <c r="Q1477" s="1383" t="s">
        <v>63</v>
      </c>
    </row>
    <row r="1478" spans="1:17" x14ac:dyDescent="0.3">
      <c r="A1478" s="1405">
        <v>2015</v>
      </c>
      <c r="B1478" s="1406" t="s">
        <v>559</v>
      </c>
      <c r="C1478" s="1406" t="s">
        <v>585</v>
      </c>
      <c r="D1478" s="1407">
        <v>682.10302746662614</v>
      </c>
      <c r="E1478" s="1406" t="s">
        <v>578</v>
      </c>
      <c r="F1478" s="1408" t="s">
        <v>579</v>
      </c>
      <c r="O1478" s="1383" t="s">
        <v>578</v>
      </c>
      <c r="Q1478" s="1383" t="s">
        <v>63</v>
      </c>
    </row>
    <row r="1479" spans="1:17" x14ac:dyDescent="0.3">
      <c r="A1479" s="1405">
        <v>2015</v>
      </c>
      <c r="B1479" s="1406" t="s">
        <v>559</v>
      </c>
      <c r="C1479" s="1406" t="s">
        <v>621</v>
      </c>
      <c r="D1479" s="1407">
        <v>631.05365203761812</v>
      </c>
      <c r="E1479" s="1406" t="s">
        <v>578</v>
      </c>
      <c r="F1479" s="1408" t="s">
        <v>579</v>
      </c>
      <c r="O1479" s="1383" t="s">
        <v>578</v>
      </c>
      <c r="Q1479" s="1383" t="s">
        <v>63</v>
      </c>
    </row>
    <row r="1480" spans="1:17" x14ac:dyDescent="0.3">
      <c r="A1480" s="1405">
        <v>2015</v>
      </c>
      <c r="B1480" s="1406" t="s">
        <v>559</v>
      </c>
      <c r="C1480" s="1406" t="s">
        <v>586</v>
      </c>
      <c r="D1480" s="1407">
        <v>646.25718718607004</v>
      </c>
      <c r="E1480" s="1406" t="s">
        <v>578</v>
      </c>
      <c r="F1480" s="1408" t="s">
        <v>579</v>
      </c>
      <c r="O1480" s="1383" t="s">
        <v>578</v>
      </c>
      <c r="Q1480" s="1383" t="s">
        <v>63</v>
      </c>
    </row>
    <row r="1481" spans="1:17" x14ac:dyDescent="0.3">
      <c r="A1481" s="1405">
        <v>2015</v>
      </c>
      <c r="B1481" s="1406" t="s">
        <v>559</v>
      </c>
      <c r="C1481" s="1406" t="s">
        <v>587</v>
      </c>
      <c r="D1481" s="1407">
        <v>728.31333555688502</v>
      </c>
      <c r="E1481" s="1406" t="s">
        <v>578</v>
      </c>
      <c r="F1481" s="1408" t="s">
        <v>579</v>
      </c>
      <c r="O1481" s="1383" t="s">
        <v>578</v>
      </c>
      <c r="Q1481" s="1383" t="s">
        <v>63</v>
      </c>
    </row>
    <row r="1482" spans="1:17" x14ac:dyDescent="0.3">
      <c r="A1482" s="1405">
        <v>2015</v>
      </c>
      <c r="B1482" s="1406" t="s">
        <v>559</v>
      </c>
      <c r="C1482" s="1406" t="s">
        <v>588</v>
      </c>
      <c r="D1482" s="1407">
        <v>649.73138394251805</v>
      </c>
      <c r="E1482" s="1406" t="s">
        <v>578</v>
      </c>
      <c r="F1482" s="1408" t="s">
        <v>579</v>
      </c>
      <c r="O1482" s="1383" t="s">
        <v>578</v>
      </c>
      <c r="Q1482" s="1383" t="s">
        <v>63</v>
      </c>
    </row>
    <row r="1483" spans="1:17" x14ac:dyDescent="0.3">
      <c r="A1483" s="1405">
        <v>2015</v>
      </c>
      <c r="B1483" s="1406" t="s">
        <v>559</v>
      </c>
      <c r="C1483" s="1406" t="s">
        <v>589</v>
      </c>
      <c r="D1483" s="1407">
        <v>701.60393890675209</v>
      </c>
      <c r="E1483" s="1406" t="s">
        <v>578</v>
      </c>
      <c r="F1483" s="1408" t="s">
        <v>579</v>
      </c>
      <c r="O1483" s="1383" t="s">
        <v>578</v>
      </c>
      <c r="Q1483" s="1383" t="s">
        <v>63</v>
      </c>
    </row>
    <row r="1484" spans="1:17" x14ac:dyDescent="0.3">
      <c r="A1484" s="1405">
        <v>2015</v>
      </c>
      <c r="B1484" s="1406" t="s">
        <v>559</v>
      </c>
      <c r="C1484" s="1406" t="s">
        <v>591</v>
      </c>
      <c r="D1484" s="1407">
        <v>784.78386194660402</v>
      </c>
      <c r="E1484" s="1406" t="s">
        <v>578</v>
      </c>
      <c r="F1484" s="1408" t="s">
        <v>579</v>
      </c>
      <c r="O1484" s="1383" t="s">
        <v>578</v>
      </c>
      <c r="Q1484" s="1383" t="s">
        <v>63</v>
      </c>
    </row>
    <row r="1485" spans="1:17" x14ac:dyDescent="0.3">
      <c r="A1485" s="1405">
        <v>2015</v>
      </c>
      <c r="B1485" s="1406" t="s">
        <v>559</v>
      </c>
      <c r="C1485" s="1406" t="s">
        <v>592</v>
      </c>
      <c r="D1485" s="1407">
        <v>637.687450814111</v>
      </c>
      <c r="E1485" s="1406" t="s">
        <v>578</v>
      </c>
      <c r="F1485" s="1408" t="s">
        <v>579</v>
      </c>
      <c r="O1485" s="1383" t="s">
        <v>578</v>
      </c>
      <c r="Q1485" s="1383" t="s">
        <v>63</v>
      </c>
    </row>
    <row r="1486" spans="1:17" x14ac:dyDescent="0.3">
      <c r="A1486" s="1405">
        <v>2015</v>
      </c>
      <c r="B1486" s="1406" t="s">
        <v>559</v>
      </c>
      <c r="C1486" s="1406" t="s">
        <v>646</v>
      </c>
      <c r="D1486" s="1407">
        <v>618.61938294010906</v>
      </c>
      <c r="E1486" s="1406" t="s">
        <v>642</v>
      </c>
      <c r="F1486" s="1408" t="s">
        <v>641</v>
      </c>
      <c r="O1486" s="1383" t="s">
        <v>642</v>
      </c>
      <c r="Q1486" s="1383" t="s">
        <v>66</v>
      </c>
    </row>
    <row r="1487" spans="1:17" x14ac:dyDescent="0.3">
      <c r="A1487" s="1405">
        <v>2015</v>
      </c>
      <c r="B1487" s="1406" t="s">
        <v>559</v>
      </c>
      <c r="C1487" s="1406" t="s">
        <v>688</v>
      </c>
      <c r="D1487" s="1407">
        <v>769.99363221582996</v>
      </c>
      <c r="E1487" s="1406" t="s">
        <v>620</v>
      </c>
      <c r="F1487" s="1408" t="s">
        <v>619</v>
      </c>
      <c r="O1487" s="1383" t="s">
        <v>620</v>
      </c>
      <c r="Q1487" s="1383" t="s">
        <v>73</v>
      </c>
    </row>
    <row r="1488" spans="1:17" x14ac:dyDescent="0.3">
      <c r="A1488" s="1405">
        <v>2015</v>
      </c>
      <c r="B1488" s="1406" t="s">
        <v>559</v>
      </c>
      <c r="C1488" s="1406" t="s">
        <v>689</v>
      </c>
      <c r="D1488" s="1407">
        <v>730.67414473684209</v>
      </c>
      <c r="E1488" s="1406" t="s">
        <v>620</v>
      </c>
      <c r="F1488" s="1408" t="s">
        <v>619</v>
      </c>
      <c r="O1488" s="1383" t="s">
        <v>620</v>
      </c>
      <c r="Q1488" s="1383" t="s">
        <v>73</v>
      </c>
    </row>
    <row r="1489" spans="1:17" x14ac:dyDescent="0.3">
      <c r="A1489" s="1405">
        <v>2015</v>
      </c>
      <c r="B1489" s="1406" t="s">
        <v>559</v>
      </c>
      <c r="C1489" s="1406" t="s">
        <v>690</v>
      </c>
      <c r="D1489" s="1407">
        <v>664.01717187500003</v>
      </c>
      <c r="E1489" s="1406" t="s">
        <v>620</v>
      </c>
      <c r="F1489" s="1408" t="s">
        <v>619</v>
      </c>
      <c r="O1489" s="1383" t="s">
        <v>620</v>
      </c>
      <c r="Q1489" s="1383" t="s">
        <v>73</v>
      </c>
    </row>
    <row r="1490" spans="1:17" x14ac:dyDescent="0.3">
      <c r="A1490" s="1405">
        <v>2015</v>
      </c>
      <c r="B1490" s="1406" t="s">
        <v>559</v>
      </c>
      <c r="C1490" s="1406" t="s">
        <v>691</v>
      </c>
      <c r="D1490" s="1407">
        <v>684.62080301129208</v>
      </c>
      <c r="E1490" s="1406" t="s">
        <v>620</v>
      </c>
      <c r="F1490" s="1408" t="s">
        <v>619</v>
      </c>
      <c r="O1490" s="1383" t="s">
        <v>620</v>
      </c>
      <c r="Q1490" s="1383" t="s">
        <v>73</v>
      </c>
    </row>
    <row r="1491" spans="1:17" x14ac:dyDescent="0.3">
      <c r="A1491" s="1405">
        <v>2015</v>
      </c>
      <c r="B1491" s="1406" t="s">
        <v>559</v>
      </c>
      <c r="C1491" s="1406" t="s">
        <v>692</v>
      </c>
      <c r="D1491" s="1407">
        <v>863.34694276185905</v>
      </c>
      <c r="E1491" s="1406" t="s">
        <v>620</v>
      </c>
      <c r="F1491" s="1408" t="s">
        <v>619</v>
      </c>
      <c r="O1491" s="1383" t="s">
        <v>620</v>
      </c>
      <c r="Q1491" s="1383" t="s">
        <v>73</v>
      </c>
    </row>
    <row r="1492" spans="1:17" x14ac:dyDescent="0.3">
      <c r="A1492" s="1405">
        <v>2015</v>
      </c>
      <c r="B1492" s="1406" t="s">
        <v>559</v>
      </c>
      <c r="C1492" s="1406" t="s">
        <v>693</v>
      </c>
      <c r="D1492" s="1407">
        <v>809.85083563408807</v>
      </c>
      <c r="E1492" s="1406" t="s">
        <v>620</v>
      </c>
      <c r="F1492" s="1408" t="s">
        <v>619</v>
      </c>
      <c r="O1492" s="1383" t="s">
        <v>620</v>
      </c>
      <c r="Q1492" s="1383" t="s">
        <v>73</v>
      </c>
    </row>
    <row r="1493" spans="1:17" x14ac:dyDescent="0.3">
      <c r="A1493" s="1405">
        <v>2015</v>
      </c>
      <c r="B1493" s="1406" t="s">
        <v>559</v>
      </c>
      <c r="C1493" s="1406" t="s">
        <v>694</v>
      </c>
      <c r="D1493" s="1407">
        <v>738.46878574930497</v>
      </c>
      <c r="E1493" s="1406" t="s">
        <v>620</v>
      </c>
      <c r="F1493" s="1408" t="s">
        <v>619</v>
      </c>
      <c r="O1493" s="1383" t="s">
        <v>620</v>
      </c>
      <c r="Q1493" s="1383" t="s">
        <v>73</v>
      </c>
    </row>
    <row r="1494" spans="1:17" x14ac:dyDescent="0.3">
      <c r="A1494" s="1405">
        <v>2015</v>
      </c>
      <c r="B1494" s="1406" t="s">
        <v>559</v>
      </c>
      <c r="C1494" s="1406" t="s">
        <v>695</v>
      </c>
      <c r="D1494" s="1407">
        <v>798.10505333476999</v>
      </c>
      <c r="E1494" s="1406" t="s">
        <v>620</v>
      </c>
      <c r="F1494" s="1408" t="s">
        <v>619</v>
      </c>
      <c r="O1494" s="1383" t="s">
        <v>620</v>
      </c>
      <c r="Q1494" s="1383" t="s">
        <v>73</v>
      </c>
    </row>
    <row r="1495" spans="1:17" x14ac:dyDescent="0.3">
      <c r="A1495" s="1405">
        <v>2015</v>
      </c>
      <c r="B1495" s="1406" t="s">
        <v>559</v>
      </c>
      <c r="C1495" s="1406" t="s">
        <v>696</v>
      </c>
      <c r="D1495" s="1407">
        <v>639.95155844155806</v>
      </c>
      <c r="E1495" s="1406" t="s">
        <v>620</v>
      </c>
      <c r="F1495" s="1408" t="s">
        <v>619</v>
      </c>
      <c r="O1495" s="1383" t="s">
        <v>620</v>
      </c>
      <c r="Q1495" s="1383" t="s">
        <v>73</v>
      </c>
    </row>
    <row r="1496" spans="1:17" x14ac:dyDescent="0.3">
      <c r="A1496" s="1405">
        <v>2015</v>
      </c>
      <c r="B1496" s="1406" t="s">
        <v>559</v>
      </c>
      <c r="C1496" s="1406" t="s">
        <v>697</v>
      </c>
      <c r="D1496" s="1407">
        <v>719.92041598694914</v>
      </c>
      <c r="E1496" s="1406" t="s">
        <v>620</v>
      </c>
      <c r="F1496" s="1408" t="s">
        <v>619</v>
      </c>
      <c r="O1496" s="1383" t="s">
        <v>620</v>
      </c>
      <c r="Q1496" s="1383" t="s">
        <v>73</v>
      </c>
    </row>
    <row r="1497" spans="1:17" x14ac:dyDescent="0.3">
      <c r="A1497" s="1405">
        <v>2015</v>
      </c>
      <c r="B1497" s="1406" t="s">
        <v>559</v>
      </c>
      <c r="C1497" s="1406" t="s">
        <v>698</v>
      </c>
      <c r="D1497" s="1407">
        <v>790.06849813997803</v>
      </c>
      <c r="E1497" s="1406" t="s">
        <v>620</v>
      </c>
      <c r="F1497" s="1408" t="s">
        <v>619</v>
      </c>
      <c r="O1497" s="1383" t="s">
        <v>620</v>
      </c>
      <c r="Q1497" s="1383" t="s">
        <v>73</v>
      </c>
    </row>
    <row r="1498" spans="1:17" x14ac:dyDescent="0.3">
      <c r="A1498" s="1405">
        <v>2015</v>
      </c>
      <c r="B1498" s="1406" t="s">
        <v>559</v>
      </c>
      <c r="C1498" s="1406" t="s">
        <v>699</v>
      </c>
      <c r="D1498" s="1407">
        <v>730.80985690235707</v>
      </c>
      <c r="E1498" s="1406" t="s">
        <v>620</v>
      </c>
      <c r="F1498" s="1408" t="s">
        <v>619</v>
      </c>
      <c r="O1498" s="1383" t="s">
        <v>620</v>
      </c>
      <c r="Q1498" s="1383" t="s">
        <v>73</v>
      </c>
    </row>
    <row r="1499" spans="1:17" x14ac:dyDescent="0.3">
      <c r="A1499" s="1405">
        <v>2015</v>
      </c>
      <c r="B1499" s="1406" t="s">
        <v>559</v>
      </c>
      <c r="C1499" s="1406" t="s">
        <v>700</v>
      </c>
      <c r="D1499" s="1407">
        <v>739.79052338530107</v>
      </c>
      <c r="E1499" s="1406" t="s">
        <v>620</v>
      </c>
      <c r="F1499" s="1408" t="s">
        <v>619</v>
      </c>
      <c r="O1499" s="1383" t="s">
        <v>620</v>
      </c>
      <c r="Q1499" s="1383" t="s">
        <v>73</v>
      </c>
    </row>
    <row r="1500" spans="1:17" x14ac:dyDescent="0.3">
      <c r="A1500" s="1405">
        <v>2015</v>
      </c>
      <c r="B1500" s="1406" t="s">
        <v>559</v>
      </c>
      <c r="C1500" s="1406" t="s">
        <v>701</v>
      </c>
      <c r="D1500" s="1407">
        <v>701.46816649899404</v>
      </c>
      <c r="E1500" s="1406" t="s">
        <v>620</v>
      </c>
      <c r="F1500" s="1408" t="s">
        <v>619</v>
      </c>
      <c r="O1500" s="1383" t="s">
        <v>620</v>
      </c>
      <c r="Q1500" s="1383" t="s">
        <v>73</v>
      </c>
    </row>
    <row r="1501" spans="1:17" x14ac:dyDescent="0.3">
      <c r="A1501" s="1405">
        <v>2015</v>
      </c>
      <c r="B1501" s="1406" t="s">
        <v>559</v>
      </c>
      <c r="C1501" s="1406" t="s">
        <v>702</v>
      </c>
      <c r="D1501" s="1407">
        <v>747.57758683729401</v>
      </c>
      <c r="E1501" s="1406" t="s">
        <v>620</v>
      </c>
      <c r="F1501" s="1408" t="s">
        <v>619</v>
      </c>
      <c r="O1501" s="1383" t="s">
        <v>620</v>
      </c>
      <c r="Q1501" s="1383" t="s">
        <v>73</v>
      </c>
    </row>
    <row r="1502" spans="1:17" x14ac:dyDescent="0.3">
      <c r="A1502" s="1405">
        <v>2015</v>
      </c>
      <c r="B1502" s="1406" t="s">
        <v>559</v>
      </c>
      <c r="C1502" s="1406" t="s">
        <v>703</v>
      </c>
      <c r="D1502" s="1407">
        <v>720.666613341382</v>
      </c>
      <c r="E1502" s="1406" t="s">
        <v>620</v>
      </c>
      <c r="F1502" s="1408" t="s">
        <v>619</v>
      </c>
      <c r="O1502" s="1383" t="s">
        <v>620</v>
      </c>
      <c r="Q1502" s="1383" t="s">
        <v>73</v>
      </c>
    </row>
    <row r="1503" spans="1:17" x14ac:dyDescent="0.3">
      <c r="A1503" s="1405">
        <v>2015</v>
      </c>
      <c r="B1503" s="1406" t="s">
        <v>559</v>
      </c>
      <c r="C1503" s="1406" t="s">
        <v>707</v>
      </c>
      <c r="D1503" s="1407">
        <v>746.51469327803716</v>
      </c>
      <c r="E1503" s="1406" t="s">
        <v>626</v>
      </c>
      <c r="F1503" s="1408" t="s">
        <v>625</v>
      </c>
      <c r="O1503" s="1383" t="s">
        <v>626</v>
      </c>
      <c r="Q1503" s="1383" t="s">
        <v>59</v>
      </c>
    </row>
    <row r="1504" spans="1:17" x14ac:dyDescent="0.3">
      <c r="A1504" s="1405">
        <v>2015</v>
      </c>
      <c r="B1504" s="1406" t="s">
        <v>559</v>
      </c>
      <c r="C1504" s="1406" t="s">
        <v>708</v>
      </c>
      <c r="D1504" s="1407">
        <v>709.37045184304407</v>
      </c>
      <c r="E1504" s="1406" t="s">
        <v>626</v>
      </c>
      <c r="F1504" s="1408" t="s">
        <v>625</v>
      </c>
      <c r="O1504" s="1383" t="s">
        <v>626</v>
      </c>
      <c r="Q1504" s="1383" t="s">
        <v>59</v>
      </c>
    </row>
    <row r="1505" spans="1:17" x14ac:dyDescent="0.3">
      <c r="A1505" s="1405">
        <v>2015</v>
      </c>
      <c r="B1505" s="1406" t="s">
        <v>559</v>
      </c>
      <c r="C1505" s="1406" t="s">
        <v>709</v>
      </c>
      <c r="D1505" s="1407">
        <v>754.64961877504311</v>
      </c>
      <c r="E1505" s="1406" t="s">
        <v>626</v>
      </c>
      <c r="F1505" s="1408" t="s">
        <v>625</v>
      </c>
      <c r="O1505" s="1383" t="s">
        <v>626</v>
      </c>
      <c r="Q1505" s="1383" t="s">
        <v>59</v>
      </c>
    </row>
    <row r="1506" spans="1:17" x14ac:dyDescent="0.3">
      <c r="A1506" s="1405">
        <v>2015</v>
      </c>
      <c r="B1506" s="1406" t="s">
        <v>559</v>
      </c>
      <c r="C1506" s="1406" t="s">
        <v>710</v>
      </c>
      <c r="D1506" s="1407">
        <v>694.78522522522508</v>
      </c>
      <c r="E1506" s="1406" t="s">
        <v>626</v>
      </c>
      <c r="F1506" s="1408" t="s">
        <v>625</v>
      </c>
      <c r="O1506" s="1383" t="s">
        <v>626</v>
      </c>
      <c r="Q1506" s="1383" t="s">
        <v>59</v>
      </c>
    </row>
    <row r="1507" spans="1:17" x14ac:dyDescent="0.3">
      <c r="A1507" s="1405">
        <v>2015</v>
      </c>
      <c r="B1507" s="1406" t="s">
        <v>559</v>
      </c>
      <c r="C1507" s="1406" t="s">
        <v>711</v>
      </c>
      <c r="D1507" s="1407">
        <v>778.51107171964111</v>
      </c>
      <c r="E1507" s="1406" t="s">
        <v>626</v>
      </c>
      <c r="F1507" s="1408" t="s">
        <v>625</v>
      </c>
      <c r="O1507" s="1383" t="s">
        <v>626</v>
      </c>
      <c r="Q1507" s="1383" t="s">
        <v>59</v>
      </c>
    </row>
    <row r="1508" spans="1:17" x14ac:dyDescent="0.3">
      <c r="A1508" s="1405">
        <v>2015</v>
      </c>
      <c r="B1508" s="1406" t="s">
        <v>559</v>
      </c>
      <c r="C1508" s="1406" t="s">
        <v>712</v>
      </c>
      <c r="D1508" s="1407">
        <v>731.28467821142408</v>
      </c>
      <c r="E1508" s="1406" t="s">
        <v>626</v>
      </c>
      <c r="F1508" s="1408" t="s">
        <v>625</v>
      </c>
      <c r="O1508" s="1383" t="s">
        <v>626</v>
      </c>
      <c r="Q1508" s="1383" t="s">
        <v>59</v>
      </c>
    </row>
    <row r="1509" spans="1:17" x14ac:dyDescent="0.3">
      <c r="A1509" s="1405">
        <v>2015</v>
      </c>
      <c r="B1509" s="1406" t="s">
        <v>559</v>
      </c>
      <c r="C1509" s="1406" t="s">
        <v>527</v>
      </c>
      <c r="D1509" s="1407">
        <v>867.63089657526507</v>
      </c>
      <c r="E1509" s="1406" t="s">
        <v>519</v>
      </c>
      <c r="F1509" s="1408" t="s">
        <v>628</v>
      </c>
      <c r="O1509" s="1383" t="s">
        <v>519</v>
      </c>
      <c r="Q1509" s="1383" t="s">
        <v>58</v>
      </c>
    </row>
    <row r="1510" spans="1:17" x14ac:dyDescent="0.3">
      <c r="A1510" s="1405">
        <v>2015</v>
      </c>
      <c r="B1510" s="1406" t="s">
        <v>559</v>
      </c>
      <c r="C1510" s="1406" t="s">
        <v>528</v>
      </c>
      <c r="D1510" s="1407">
        <v>780.80767092069311</v>
      </c>
      <c r="E1510" s="1406" t="s">
        <v>519</v>
      </c>
      <c r="F1510" s="1408" t="s">
        <v>628</v>
      </c>
      <c r="O1510" s="1383" t="s">
        <v>519</v>
      </c>
      <c r="Q1510" s="1383" t="s">
        <v>58</v>
      </c>
    </row>
    <row r="1511" spans="1:17" x14ac:dyDescent="0.3">
      <c r="A1511" s="1405">
        <v>2015</v>
      </c>
      <c r="B1511" s="1406" t="s">
        <v>559</v>
      </c>
      <c r="C1511" s="1406" t="s">
        <v>530</v>
      </c>
      <c r="D1511" s="1407">
        <v>710.84922424242404</v>
      </c>
      <c r="E1511" s="1406" t="s">
        <v>519</v>
      </c>
      <c r="F1511" s="1408" t="s">
        <v>628</v>
      </c>
      <c r="O1511" s="1383" t="s">
        <v>519</v>
      </c>
      <c r="Q1511" s="1383" t="s">
        <v>58</v>
      </c>
    </row>
    <row r="1512" spans="1:17" x14ac:dyDescent="0.3">
      <c r="A1512" s="1405">
        <v>2015</v>
      </c>
      <c r="B1512" s="1406" t="s">
        <v>559</v>
      </c>
      <c r="C1512" s="1406" t="s">
        <v>534</v>
      </c>
      <c r="D1512" s="1407">
        <v>718.560612678192</v>
      </c>
      <c r="E1512" s="1406" t="s">
        <v>519</v>
      </c>
      <c r="F1512" s="1408" t="s">
        <v>628</v>
      </c>
      <c r="O1512" s="1383" t="s">
        <v>519</v>
      </c>
      <c r="Q1512" s="1383" t="s">
        <v>58</v>
      </c>
    </row>
    <row r="1513" spans="1:17" x14ac:dyDescent="0.3">
      <c r="A1513" s="1405">
        <v>2015</v>
      </c>
      <c r="B1513" s="1406" t="s">
        <v>559</v>
      </c>
      <c r="C1513" s="1406" t="s">
        <v>538</v>
      </c>
      <c r="D1513" s="1407">
        <v>717.65522585669805</v>
      </c>
      <c r="E1513" s="1406" t="s">
        <v>519</v>
      </c>
      <c r="F1513" s="1408" t="s">
        <v>628</v>
      </c>
      <c r="O1513" s="1383" t="s">
        <v>519</v>
      </c>
      <c r="Q1513" s="1383" t="s">
        <v>58</v>
      </c>
    </row>
    <row r="1514" spans="1:17" x14ac:dyDescent="0.3">
      <c r="A1514" s="1405">
        <v>2015</v>
      </c>
      <c r="B1514" s="1406" t="s">
        <v>559</v>
      </c>
      <c r="C1514" s="1406" t="s">
        <v>539</v>
      </c>
      <c r="D1514" s="1407">
        <v>786.573411896008</v>
      </c>
      <c r="E1514" s="1406" t="s">
        <v>519</v>
      </c>
      <c r="F1514" s="1408" t="s">
        <v>628</v>
      </c>
      <c r="O1514" s="1383" t="s">
        <v>519</v>
      </c>
      <c r="Q1514" s="1383" t="s">
        <v>58</v>
      </c>
    </row>
    <row r="1515" spans="1:17" x14ac:dyDescent="0.3">
      <c r="A1515" s="1405">
        <v>2015</v>
      </c>
      <c r="B1515" s="1406" t="s">
        <v>559</v>
      </c>
      <c r="C1515" s="1406" t="s">
        <v>723</v>
      </c>
      <c r="D1515" s="1407">
        <v>811.0320461460451</v>
      </c>
      <c r="E1515" s="1406" t="s">
        <v>598</v>
      </c>
      <c r="F1515" s="1408" t="s">
        <v>599</v>
      </c>
      <c r="O1515" s="1383" t="s">
        <v>598</v>
      </c>
      <c r="Q1515" s="1383" t="s">
        <v>61</v>
      </c>
    </row>
    <row r="1516" spans="1:17" x14ac:dyDescent="0.3">
      <c r="A1516" s="1405">
        <v>2015</v>
      </c>
      <c r="B1516" s="1406" t="s">
        <v>559</v>
      </c>
      <c r="C1516" s="1406" t="s">
        <v>724</v>
      </c>
      <c r="D1516" s="1407">
        <v>838.13538959931805</v>
      </c>
      <c r="E1516" s="1406" t="s">
        <v>598</v>
      </c>
      <c r="F1516" s="1408" t="s">
        <v>599</v>
      </c>
      <c r="O1516" s="1383" t="s">
        <v>598</v>
      </c>
      <c r="Q1516" s="1383" t="s">
        <v>61</v>
      </c>
    </row>
    <row r="1517" spans="1:17" x14ac:dyDescent="0.3">
      <c r="A1517" s="1405">
        <v>2015</v>
      </c>
      <c r="B1517" s="1406" t="s">
        <v>559</v>
      </c>
      <c r="C1517" s="1406" t="s">
        <v>725</v>
      </c>
      <c r="D1517" s="1407">
        <v>794.61375978613694</v>
      </c>
      <c r="E1517" s="1406" t="s">
        <v>598</v>
      </c>
      <c r="F1517" s="1408" t="s">
        <v>599</v>
      </c>
      <c r="O1517" s="1383" t="s">
        <v>598</v>
      </c>
      <c r="Q1517" s="1383" t="s">
        <v>61</v>
      </c>
    </row>
    <row r="1518" spans="1:17" x14ac:dyDescent="0.3">
      <c r="A1518" s="1405">
        <v>2015</v>
      </c>
      <c r="B1518" s="1406" t="s">
        <v>559</v>
      </c>
      <c r="C1518" s="1406" t="s">
        <v>726</v>
      </c>
      <c r="D1518" s="1407">
        <v>940.26340188629808</v>
      </c>
      <c r="E1518" s="1406" t="s">
        <v>598</v>
      </c>
      <c r="F1518" s="1408" t="s">
        <v>599</v>
      </c>
      <c r="O1518" s="1383" t="s">
        <v>598</v>
      </c>
      <c r="Q1518" s="1383" t="s">
        <v>61</v>
      </c>
    </row>
    <row r="1519" spans="1:17" x14ac:dyDescent="0.3">
      <c r="A1519" s="1405">
        <v>2015</v>
      </c>
      <c r="B1519" s="1406" t="s">
        <v>559</v>
      </c>
      <c r="C1519" s="1406" t="s">
        <v>727</v>
      </c>
      <c r="D1519" s="1407">
        <v>880.30822980750111</v>
      </c>
      <c r="E1519" s="1406" t="s">
        <v>598</v>
      </c>
      <c r="F1519" s="1408" t="s">
        <v>599</v>
      </c>
      <c r="O1519" s="1383" t="s">
        <v>598</v>
      </c>
      <c r="Q1519" s="1383" t="s">
        <v>61</v>
      </c>
    </row>
    <row r="1520" spans="1:17" x14ac:dyDescent="0.3">
      <c r="A1520" s="1405">
        <v>2015</v>
      </c>
      <c r="B1520" s="1406" t="s">
        <v>559</v>
      </c>
      <c r="C1520" s="1406" t="s">
        <v>728</v>
      </c>
      <c r="D1520" s="1407">
        <v>839.05843926788702</v>
      </c>
      <c r="E1520" s="1406" t="s">
        <v>598</v>
      </c>
      <c r="F1520" s="1408" t="s">
        <v>599</v>
      </c>
      <c r="O1520" s="1383" t="s">
        <v>598</v>
      </c>
      <c r="Q1520" s="1383" t="s">
        <v>61</v>
      </c>
    </row>
    <row r="1521" spans="1:17" x14ac:dyDescent="0.3">
      <c r="A1521" s="1405">
        <v>2015</v>
      </c>
      <c r="B1521" s="1406" t="s">
        <v>559</v>
      </c>
      <c r="C1521" s="1406" t="s">
        <v>730</v>
      </c>
      <c r="D1521" s="1407">
        <v>688.54851063829801</v>
      </c>
      <c r="E1521" s="1406" t="s">
        <v>598</v>
      </c>
      <c r="F1521" s="1408" t="s">
        <v>599</v>
      </c>
      <c r="O1521" s="1383" t="s">
        <v>598</v>
      </c>
      <c r="Q1521" s="1383" t="s">
        <v>61</v>
      </c>
    </row>
    <row r="1522" spans="1:17" x14ac:dyDescent="0.3">
      <c r="A1522" s="1405">
        <v>2015</v>
      </c>
      <c r="B1522" s="1406" t="s">
        <v>559</v>
      </c>
      <c r="C1522" s="1406" t="s">
        <v>731</v>
      </c>
      <c r="D1522" s="1407">
        <v>802.84799463190211</v>
      </c>
      <c r="E1522" s="1406" t="s">
        <v>598</v>
      </c>
      <c r="F1522" s="1408" t="s">
        <v>599</v>
      </c>
      <c r="O1522" s="1383" t="s">
        <v>598</v>
      </c>
      <c r="Q1522" s="1383" t="s">
        <v>61</v>
      </c>
    </row>
    <row r="1523" spans="1:17" x14ac:dyDescent="0.3">
      <c r="A1523" s="1405">
        <v>2015</v>
      </c>
      <c r="B1523" s="1406" t="s">
        <v>559</v>
      </c>
      <c r="C1523" s="1406" t="s">
        <v>732</v>
      </c>
      <c r="D1523" s="1407">
        <v>813.99581468871611</v>
      </c>
      <c r="E1523" s="1406" t="s">
        <v>598</v>
      </c>
      <c r="F1523" s="1408" t="s">
        <v>599</v>
      </c>
      <c r="O1523" s="1383" t="s">
        <v>598</v>
      </c>
      <c r="Q1523" s="1383" t="s">
        <v>61</v>
      </c>
    </row>
    <row r="1524" spans="1:17" x14ac:dyDescent="0.3">
      <c r="A1524" s="1405">
        <v>2015</v>
      </c>
      <c r="B1524" s="1406" t="s">
        <v>559</v>
      </c>
      <c r="C1524" s="1406" t="s">
        <v>733</v>
      </c>
      <c r="D1524" s="1407">
        <v>771.85838335966298</v>
      </c>
      <c r="E1524" s="1406" t="s">
        <v>598</v>
      </c>
      <c r="F1524" s="1408" t="s">
        <v>599</v>
      </c>
      <c r="O1524" s="1383" t="s">
        <v>598</v>
      </c>
      <c r="Q1524" s="1383" t="s">
        <v>61</v>
      </c>
    </row>
    <row r="1525" spans="1:17" x14ac:dyDescent="0.3">
      <c r="A1525" s="1405">
        <v>2015</v>
      </c>
      <c r="B1525" s="1406" t="s">
        <v>559</v>
      </c>
      <c r="C1525" s="1406" t="s">
        <v>734</v>
      </c>
      <c r="D1525" s="1407">
        <v>774.25919115664601</v>
      </c>
      <c r="E1525" s="1406" t="s">
        <v>598</v>
      </c>
      <c r="F1525" s="1408" t="s">
        <v>599</v>
      </c>
      <c r="O1525" s="1383" t="s">
        <v>598</v>
      </c>
      <c r="Q1525" s="1383" t="s">
        <v>61</v>
      </c>
    </row>
    <row r="1526" spans="1:17" x14ac:dyDescent="0.3">
      <c r="A1526" s="1405">
        <v>2015</v>
      </c>
      <c r="B1526" s="1406" t="s">
        <v>559</v>
      </c>
      <c r="C1526" s="1406" t="s">
        <v>729</v>
      </c>
      <c r="D1526" s="1407">
        <v>746.78655181086503</v>
      </c>
      <c r="E1526" s="1406" t="s">
        <v>598</v>
      </c>
      <c r="F1526" s="1408" t="s">
        <v>599</v>
      </c>
      <c r="O1526" s="1383" t="s">
        <v>598</v>
      </c>
      <c r="Q1526" s="1383" t="s">
        <v>61</v>
      </c>
    </row>
    <row r="1527" spans="1:17" x14ac:dyDescent="0.3">
      <c r="A1527" s="1405">
        <v>2015</v>
      </c>
      <c r="B1527" s="1406" t="s">
        <v>559</v>
      </c>
      <c r="C1527" s="1406" t="s">
        <v>748</v>
      </c>
      <c r="D1527" s="1407">
        <v>645.69482985729996</v>
      </c>
      <c r="E1527" s="1406" t="s">
        <v>614</v>
      </c>
      <c r="F1527" s="1408" t="s">
        <v>613</v>
      </c>
      <c r="O1527" s="1383" t="s">
        <v>614</v>
      </c>
      <c r="Q1527" s="1383" t="s">
        <v>60</v>
      </c>
    </row>
    <row r="1528" spans="1:17" x14ac:dyDescent="0.3">
      <c r="A1528" s="1405">
        <v>2015</v>
      </c>
      <c r="B1528" s="1406" t="s">
        <v>559</v>
      </c>
      <c r="C1528" s="1406" t="s">
        <v>735</v>
      </c>
      <c r="D1528" s="1407">
        <v>794.12518057088812</v>
      </c>
      <c r="E1528" s="1406" t="s">
        <v>614</v>
      </c>
      <c r="F1528" s="1408" t="s">
        <v>613</v>
      </c>
      <c r="O1528" s="1383" t="s">
        <v>614</v>
      </c>
      <c r="Q1528" s="1383" t="s">
        <v>60</v>
      </c>
    </row>
    <row r="1529" spans="1:17" x14ac:dyDescent="0.3">
      <c r="A1529" s="1405">
        <v>2015</v>
      </c>
      <c r="B1529" s="1406" t="s">
        <v>559</v>
      </c>
      <c r="C1529" s="1406" t="s">
        <v>736</v>
      </c>
      <c r="D1529" s="1407">
        <v>870.74208704790908</v>
      </c>
      <c r="E1529" s="1406" t="s">
        <v>614</v>
      </c>
      <c r="F1529" s="1408" t="s">
        <v>613</v>
      </c>
      <c r="O1529" s="1383" t="s">
        <v>614</v>
      </c>
      <c r="Q1529" s="1383" t="s">
        <v>60</v>
      </c>
    </row>
    <row r="1530" spans="1:17" x14ac:dyDescent="0.3">
      <c r="A1530" s="1405">
        <v>2015</v>
      </c>
      <c r="B1530" s="1406" t="s">
        <v>559</v>
      </c>
      <c r="C1530" s="1406" t="s">
        <v>737</v>
      </c>
      <c r="D1530" s="1407">
        <v>745.03387431694011</v>
      </c>
      <c r="E1530" s="1406" t="s">
        <v>614</v>
      </c>
      <c r="F1530" s="1408" t="s">
        <v>613</v>
      </c>
      <c r="O1530" s="1383" t="s">
        <v>614</v>
      </c>
      <c r="Q1530" s="1383" t="s">
        <v>60</v>
      </c>
    </row>
    <row r="1531" spans="1:17" x14ac:dyDescent="0.3">
      <c r="A1531" s="1405">
        <v>2015</v>
      </c>
      <c r="B1531" s="1406" t="s">
        <v>559</v>
      </c>
      <c r="C1531" s="1406" t="s">
        <v>738</v>
      </c>
      <c r="D1531" s="1407">
        <v>869.88599343323801</v>
      </c>
      <c r="E1531" s="1406" t="s">
        <v>614</v>
      </c>
      <c r="F1531" s="1408" t="s">
        <v>613</v>
      </c>
      <c r="O1531" s="1383" t="s">
        <v>614</v>
      </c>
      <c r="Q1531" s="1383" t="s">
        <v>60</v>
      </c>
    </row>
    <row r="1532" spans="1:17" x14ac:dyDescent="0.3">
      <c r="A1532" s="1405">
        <v>2015</v>
      </c>
      <c r="B1532" s="1406" t="s">
        <v>559</v>
      </c>
      <c r="C1532" s="1406" t="s">
        <v>749</v>
      </c>
      <c r="D1532" s="1407">
        <v>624.4735580524341</v>
      </c>
      <c r="E1532" s="1406" t="s">
        <v>614</v>
      </c>
      <c r="F1532" s="1408" t="s">
        <v>613</v>
      </c>
      <c r="O1532" s="1383" t="s">
        <v>614</v>
      </c>
      <c r="Q1532" s="1383" t="s">
        <v>60</v>
      </c>
    </row>
    <row r="1533" spans="1:17" x14ac:dyDescent="0.3">
      <c r="A1533" s="1405">
        <v>2015</v>
      </c>
      <c r="B1533" s="1406" t="s">
        <v>559</v>
      </c>
      <c r="C1533" s="1406" t="s">
        <v>750</v>
      </c>
      <c r="D1533" s="1407">
        <v>746.04002657218814</v>
      </c>
      <c r="E1533" s="1406" t="s">
        <v>614</v>
      </c>
      <c r="F1533" s="1408" t="s">
        <v>613</v>
      </c>
      <c r="O1533" s="1383" t="s">
        <v>614</v>
      </c>
      <c r="Q1533" s="1383" t="s">
        <v>60</v>
      </c>
    </row>
    <row r="1534" spans="1:17" x14ac:dyDescent="0.3">
      <c r="A1534" s="1405">
        <v>2015</v>
      </c>
      <c r="B1534" s="1406" t="s">
        <v>559</v>
      </c>
      <c r="C1534" s="1406" t="s">
        <v>739</v>
      </c>
      <c r="D1534" s="1407">
        <v>722.10108493490407</v>
      </c>
      <c r="E1534" s="1406" t="s">
        <v>614</v>
      </c>
      <c r="F1534" s="1408" t="s">
        <v>613</v>
      </c>
      <c r="O1534" s="1383" t="s">
        <v>614</v>
      </c>
      <c r="Q1534" s="1383" t="s">
        <v>60</v>
      </c>
    </row>
    <row r="1535" spans="1:17" x14ac:dyDescent="0.3">
      <c r="A1535" s="1405">
        <v>2015</v>
      </c>
      <c r="B1535" s="1406" t="s">
        <v>559</v>
      </c>
      <c r="C1535" s="1406" t="s">
        <v>751</v>
      </c>
      <c r="D1535" s="1407">
        <v>672.59792413066396</v>
      </c>
      <c r="E1535" s="1406" t="s">
        <v>614</v>
      </c>
      <c r="F1535" s="1408" t="s">
        <v>613</v>
      </c>
      <c r="O1535" s="1383" t="s">
        <v>614</v>
      </c>
      <c r="Q1535" s="1383" t="s">
        <v>60</v>
      </c>
    </row>
    <row r="1536" spans="1:17" x14ac:dyDescent="0.3">
      <c r="A1536" s="1405">
        <v>2015</v>
      </c>
      <c r="B1536" s="1406" t="s">
        <v>559</v>
      </c>
      <c r="C1536" s="1406" t="s">
        <v>740</v>
      </c>
      <c r="D1536" s="1407">
        <v>704.97424876847299</v>
      </c>
      <c r="E1536" s="1406" t="s">
        <v>614</v>
      </c>
      <c r="F1536" s="1408" t="s">
        <v>613</v>
      </c>
      <c r="O1536" s="1383" t="s">
        <v>614</v>
      </c>
      <c r="Q1536" s="1383" t="s">
        <v>60</v>
      </c>
    </row>
    <row r="1537" spans="1:17" x14ac:dyDescent="0.3">
      <c r="A1537" s="1405">
        <v>2015</v>
      </c>
      <c r="B1537" s="1406" t="s">
        <v>559</v>
      </c>
      <c r="C1537" s="1406" t="s">
        <v>752</v>
      </c>
      <c r="D1537" s="1407">
        <v>670.39884714359209</v>
      </c>
      <c r="E1537" s="1406" t="s">
        <v>614</v>
      </c>
      <c r="F1537" s="1408" t="s">
        <v>613</v>
      </c>
      <c r="O1537" s="1383" t="s">
        <v>614</v>
      </c>
      <c r="Q1537" s="1383" t="s">
        <v>60</v>
      </c>
    </row>
    <row r="1538" spans="1:17" x14ac:dyDescent="0.3">
      <c r="A1538" s="1405">
        <v>2015</v>
      </c>
      <c r="B1538" s="1406" t="s">
        <v>559</v>
      </c>
      <c r="C1538" s="1406" t="s">
        <v>753</v>
      </c>
      <c r="D1538" s="1407">
        <v>665.32961538461507</v>
      </c>
      <c r="E1538" s="1406" t="s">
        <v>614</v>
      </c>
      <c r="F1538" s="1408" t="s">
        <v>613</v>
      </c>
      <c r="O1538" s="1383" t="s">
        <v>614</v>
      </c>
      <c r="Q1538" s="1383" t="s">
        <v>60</v>
      </c>
    </row>
    <row r="1539" spans="1:17" x14ac:dyDescent="0.3">
      <c r="A1539" s="1405">
        <v>2015</v>
      </c>
      <c r="B1539" s="1406" t="s">
        <v>559</v>
      </c>
      <c r="C1539" s="1406" t="s">
        <v>741</v>
      </c>
      <c r="D1539" s="1407">
        <v>707.88954635108507</v>
      </c>
      <c r="E1539" s="1406" t="s">
        <v>614</v>
      </c>
      <c r="F1539" s="1408" t="s">
        <v>613</v>
      </c>
      <c r="O1539" s="1383" t="s">
        <v>614</v>
      </c>
      <c r="Q1539" s="1383" t="s">
        <v>60</v>
      </c>
    </row>
    <row r="1540" spans="1:17" x14ac:dyDescent="0.3">
      <c r="A1540" s="1405">
        <v>2015</v>
      </c>
      <c r="B1540" s="1406" t="s">
        <v>559</v>
      </c>
      <c r="C1540" s="1406" t="s">
        <v>754</v>
      </c>
      <c r="D1540" s="1407">
        <v>693.28379120879106</v>
      </c>
      <c r="E1540" s="1406" t="s">
        <v>614</v>
      </c>
      <c r="F1540" s="1408" t="s">
        <v>613</v>
      </c>
      <c r="O1540" s="1383" t="s">
        <v>614</v>
      </c>
      <c r="Q1540" s="1383" t="s">
        <v>60</v>
      </c>
    </row>
    <row r="1541" spans="1:17" x14ac:dyDescent="0.3">
      <c r="A1541" s="1405">
        <v>2015</v>
      </c>
      <c r="B1541" s="1406" t="s">
        <v>559</v>
      </c>
      <c r="C1541" s="1406" t="s">
        <v>742</v>
      </c>
      <c r="D1541" s="1407">
        <v>733.16901515151494</v>
      </c>
      <c r="E1541" s="1406" t="s">
        <v>614</v>
      </c>
      <c r="F1541" s="1408" t="s">
        <v>613</v>
      </c>
      <c r="O1541" s="1383" t="s">
        <v>614</v>
      </c>
      <c r="Q1541" s="1383" t="s">
        <v>60</v>
      </c>
    </row>
    <row r="1542" spans="1:17" x14ac:dyDescent="0.3">
      <c r="A1542" s="1405">
        <v>2015</v>
      </c>
      <c r="B1542" s="1406" t="s">
        <v>559</v>
      </c>
      <c r="C1542" s="1406" t="s">
        <v>755</v>
      </c>
      <c r="D1542" s="1407">
        <v>628.71522972433104</v>
      </c>
      <c r="E1542" s="1406" t="s">
        <v>614</v>
      </c>
      <c r="F1542" s="1408" t="s">
        <v>613</v>
      </c>
      <c r="O1542" s="1383" t="s">
        <v>614</v>
      </c>
      <c r="Q1542" s="1383" t="s">
        <v>60</v>
      </c>
    </row>
    <row r="1543" spans="1:17" x14ac:dyDescent="0.3">
      <c r="A1543" s="1405">
        <v>2015</v>
      </c>
      <c r="B1543" s="1406" t="s">
        <v>559</v>
      </c>
      <c r="C1543" s="1406" t="s">
        <v>756</v>
      </c>
      <c r="D1543" s="1407">
        <v>681.49104253544601</v>
      </c>
      <c r="E1543" s="1406" t="s">
        <v>614</v>
      </c>
      <c r="F1543" s="1408" t="s">
        <v>613</v>
      </c>
      <c r="O1543" s="1383" t="s">
        <v>614</v>
      </c>
      <c r="Q1543" s="1383" t="s">
        <v>60</v>
      </c>
    </row>
    <row r="1544" spans="1:17" x14ac:dyDescent="0.3">
      <c r="A1544" s="1405">
        <v>2015</v>
      </c>
      <c r="B1544" s="1406" t="s">
        <v>559</v>
      </c>
      <c r="C1544" s="1406" t="s">
        <v>766</v>
      </c>
      <c r="D1544" s="1407">
        <v>763.32546600877208</v>
      </c>
      <c r="E1544" s="1406" t="s">
        <v>645</v>
      </c>
      <c r="F1544" s="1408" t="s">
        <v>644</v>
      </c>
      <c r="O1544" s="1383" t="s">
        <v>645</v>
      </c>
      <c r="Q1544" s="1383" t="s">
        <v>76</v>
      </c>
    </row>
    <row r="1545" spans="1:17" x14ac:dyDescent="0.3">
      <c r="A1545" s="1405">
        <v>2015</v>
      </c>
      <c r="B1545" s="1406" t="s">
        <v>559</v>
      </c>
      <c r="C1545" s="1406" t="s">
        <v>757</v>
      </c>
      <c r="D1545" s="1407">
        <v>632.68093360995908</v>
      </c>
      <c r="E1545" s="1406" t="s">
        <v>626</v>
      </c>
      <c r="F1545" s="1408" t="s">
        <v>625</v>
      </c>
      <c r="O1545" s="1383" t="s">
        <v>626</v>
      </c>
      <c r="Q1545" s="1383" t="s">
        <v>59</v>
      </c>
    </row>
    <row r="1546" spans="1:17" x14ac:dyDescent="0.3">
      <c r="A1546" s="1405">
        <v>2015</v>
      </c>
      <c r="B1546" s="1406" t="s">
        <v>559</v>
      </c>
      <c r="C1546" s="1406" t="s">
        <v>758</v>
      </c>
      <c r="D1546" s="1407">
        <v>670.62874482758593</v>
      </c>
      <c r="E1546" s="1406" t="s">
        <v>626</v>
      </c>
      <c r="F1546" s="1408" t="s">
        <v>625</v>
      </c>
      <c r="O1546" s="1383" t="s">
        <v>626</v>
      </c>
      <c r="Q1546" s="1383" t="s">
        <v>59</v>
      </c>
    </row>
    <row r="1547" spans="1:17" x14ac:dyDescent="0.3">
      <c r="A1547" s="1405">
        <v>2015</v>
      </c>
      <c r="B1547" s="1406" t="s">
        <v>559</v>
      </c>
      <c r="C1547" s="1406" t="s">
        <v>743</v>
      </c>
      <c r="D1547" s="1407">
        <v>780.87219190541202</v>
      </c>
      <c r="E1547" s="1406" t="s">
        <v>626</v>
      </c>
      <c r="F1547" s="1408" t="s">
        <v>625</v>
      </c>
      <c r="O1547" s="1383" t="s">
        <v>626</v>
      </c>
      <c r="Q1547" s="1383" t="s">
        <v>59</v>
      </c>
    </row>
    <row r="1548" spans="1:17" x14ac:dyDescent="0.3">
      <c r="A1548" s="1405">
        <v>2015</v>
      </c>
      <c r="B1548" s="1406" t="s">
        <v>559</v>
      </c>
      <c r="C1548" s="1406" t="s">
        <v>759</v>
      </c>
      <c r="D1548" s="1407">
        <v>799.88761306532706</v>
      </c>
      <c r="E1548" s="1406" t="s">
        <v>626</v>
      </c>
      <c r="F1548" s="1408" t="s">
        <v>625</v>
      </c>
      <c r="O1548" s="1383" t="s">
        <v>626</v>
      </c>
      <c r="Q1548" s="1383" t="s">
        <v>59</v>
      </c>
    </row>
    <row r="1549" spans="1:17" x14ac:dyDescent="0.3">
      <c r="A1549" s="1405">
        <v>2015</v>
      </c>
      <c r="B1549" s="1406" t="s">
        <v>559</v>
      </c>
      <c r="C1549" s="1406" t="s">
        <v>760</v>
      </c>
      <c r="D1549" s="1407">
        <v>662.08102073365205</v>
      </c>
      <c r="E1549" s="1406" t="s">
        <v>626</v>
      </c>
      <c r="F1549" s="1408" t="s">
        <v>625</v>
      </c>
      <c r="O1549" s="1383" t="s">
        <v>626</v>
      </c>
      <c r="Q1549" s="1383" t="s">
        <v>59</v>
      </c>
    </row>
    <row r="1550" spans="1:17" x14ac:dyDescent="0.3">
      <c r="A1550" s="1405">
        <v>2015</v>
      </c>
      <c r="B1550" s="1406" t="s">
        <v>559</v>
      </c>
      <c r="C1550" s="1406" t="s">
        <v>744</v>
      </c>
      <c r="D1550" s="1407">
        <v>833.24964701612203</v>
      </c>
      <c r="E1550" s="1406" t="s">
        <v>626</v>
      </c>
      <c r="F1550" s="1408" t="s">
        <v>625</v>
      </c>
      <c r="O1550" s="1383" t="s">
        <v>626</v>
      </c>
      <c r="Q1550" s="1383" t="s">
        <v>59</v>
      </c>
    </row>
    <row r="1551" spans="1:17" x14ac:dyDescent="0.3">
      <c r="A1551" s="1405">
        <v>2015</v>
      </c>
      <c r="B1551" s="1406" t="s">
        <v>559</v>
      </c>
      <c r="C1551" s="1406" t="s">
        <v>745</v>
      </c>
      <c r="D1551" s="1407">
        <v>990.85971719001611</v>
      </c>
      <c r="E1551" s="1406" t="s">
        <v>626</v>
      </c>
      <c r="F1551" s="1408" t="s">
        <v>625</v>
      </c>
      <c r="O1551" s="1383" t="s">
        <v>626</v>
      </c>
      <c r="Q1551" s="1383" t="s">
        <v>59</v>
      </c>
    </row>
    <row r="1552" spans="1:17" x14ac:dyDescent="0.3">
      <c r="A1552" s="1405">
        <v>2015</v>
      </c>
      <c r="B1552" s="1406" t="s">
        <v>559</v>
      </c>
      <c r="C1552" s="1406" t="s">
        <v>761</v>
      </c>
      <c r="D1552" s="1407">
        <v>651.35469424460405</v>
      </c>
      <c r="E1552" s="1406" t="s">
        <v>626</v>
      </c>
      <c r="F1552" s="1408" t="s">
        <v>625</v>
      </c>
      <c r="O1552" s="1383" t="s">
        <v>626</v>
      </c>
      <c r="Q1552" s="1383" t="s">
        <v>59</v>
      </c>
    </row>
    <row r="1553" spans="1:17" x14ac:dyDescent="0.3">
      <c r="A1553" s="1405">
        <v>2015</v>
      </c>
      <c r="B1553" s="1406" t="s">
        <v>559</v>
      </c>
      <c r="C1553" s="1406" t="s">
        <v>746</v>
      </c>
      <c r="D1553" s="1407">
        <v>754.73323273151902</v>
      </c>
      <c r="E1553" s="1406" t="s">
        <v>626</v>
      </c>
      <c r="F1553" s="1408" t="s">
        <v>625</v>
      </c>
      <c r="O1553" s="1383" t="s">
        <v>626</v>
      </c>
      <c r="Q1553" s="1383" t="s">
        <v>59</v>
      </c>
    </row>
    <row r="1554" spans="1:17" x14ac:dyDescent="0.3">
      <c r="A1554" s="1405">
        <v>2015</v>
      </c>
      <c r="B1554" s="1406" t="s">
        <v>559</v>
      </c>
      <c r="C1554" s="1406" t="s">
        <v>747</v>
      </c>
      <c r="D1554" s="1407">
        <v>780.10097560975601</v>
      </c>
      <c r="E1554" s="1406" t="s">
        <v>626</v>
      </c>
      <c r="F1554" s="1408" t="s">
        <v>625</v>
      </c>
      <c r="O1554" s="1383" t="s">
        <v>626</v>
      </c>
      <c r="Q1554" s="1383" t="s">
        <v>59</v>
      </c>
    </row>
    <row r="1555" spans="1:17" x14ac:dyDescent="0.3">
      <c r="A1555" s="1405">
        <v>2015</v>
      </c>
      <c r="B1555" s="1406" t="s">
        <v>559</v>
      </c>
      <c r="C1555" s="1406" t="s">
        <v>762</v>
      </c>
      <c r="D1555" s="1407">
        <v>621.357733674776</v>
      </c>
      <c r="E1555" s="1406" t="s">
        <v>623</v>
      </c>
      <c r="F1555" s="1408" t="s">
        <v>622</v>
      </c>
      <c r="O1555" s="1383" t="s">
        <v>623</v>
      </c>
      <c r="Q1555" s="1383" t="s">
        <v>75</v>
      </c>
    </row>
    <row r="1556" spans="1:17" x14ac:dyDescent="0.3">
      <c r="A1556" s="1405">
        <v>2015</v>
      </c>
      <c r="B1556" s="1406" t="s">
        <v>559</v>
      </c>
      <c r="C1556" s="1406" t="s">
        <v>763</v>
      </c>
      <c r="D1556" s="1407">
        <v>731.74494350282509</v>
      </c>
      <c r="E1556" s="1406" t="s">
        <v>645</v>
      </c>
      <c r="F1556" s="1408" t="s">
        <v>644</v>
      </c>
      <c r="O1556" s="1383" t="s">
        <v>645</v>
      </c>
      <c r="Q1556" s="1383" t="s">
        <v>76</v>
      </c>
    </row>
    <row r="1557" spans="1:17" x14ac:dyDescent="0.3">
      <c r="A1557" s="1405">
        <v>2015</v>
      </c>
      <c r="B1557" s="1406" t="s">
        <v>559</v>
      </c>
      <c r="C1557" s="1406" t="s">
        <v>764</v>
      </c>
      <c r="D1557" s="1407">
        <v>635.70004299754305</v>
      </c>
      <c r="E1557" s="1406" t="s">
        <v>645</v>
      </c>
      <c r="F1557" s="1408" t="s">
        <v>644</v>
      </c>
      <c r="O1557" s="1383" t="s">
        <v>645</v>
      </c>
      <c r="Q1557" s="1383" t="s">
        <v>76</v>
      </c>
    </row>
    <row r="1558" spans="1:17" x14ac:dyDescent="0.3">
      <c r="A1558" s="1405">
        <v>2015</v>
      </c>
      <c r="B1558" s="1406" t="s">
        <v>559</v>
      </c>
      <c r="C1558" s="1406" t="s">
        <v>765</v>
      </c>
      <c r="D1558" s="1407">
        <v>739.47984549932812</v>
      </c>
      <c r="E1558" s="1406" t="s">
        <v>645</v>
      </c>
      <c r="F1558" s="1408" t="s">
        <v>644</v>
      </c>
      <c r="O1558" s="1383" t="s">
        <v>645</v>
      </c>
      <c r="Q1558" s="1383" t="s">
        <v>76</v>
      </c>
    </row>
    <row r="1559" spans="1:17" x14ac:dyDescent="0.3">
      <c r="A1559" s="1405">
        <v>2015</v>
      </c>
      <c r="B1559" s="1406" t="s">
        <v>559</v>
      </c>
      <c r="C1559" s="1406" t="s">
        <v>767</v>
      </c>
      <c r="D1559" s="1407">
        <v>778.48563688999207</v>
      </c>
      <c r="E1559" s="1406" t="s">
        <v>645</v>
      </c>
      <c r="F1559" s="1408" t="s">
        <v>644</v>
      </c>
      <c r="O1559" s="1383" t="s">
        <v>645</v>
      </c>
      <c r="Q1559" s="1383" t="s">
        <v>76</v>
      </c>
    </row>
    <row r="1560" spans="1:17" x14ac:dyDescent="0.3">
      <c r="A1560" s="1405">
        <v>2015</v>
      </c>
      <c r="B1560" s="1406" t="s">
        <v>559</v>
      </c>
      <c r="C1560" s="1406" t="s">
        <v>768</v>
      </c>
      <c r="D1560" s="1407">
        <v>843.63787470528814</v>
      </c>
      <c r="E1560" s="1406" t="s">
        <v>645</v>
      </c>
      <c r="F1560" s="1408" t="s">
        <v>644</v>
      </c>
      <c r="O1560" s="1383" t="s">
        <v>645</v>
      </c>
      <c r="Q1560" s="1383" t="s">
        <v>76</v>
      </c>
    </row>
    <row r="1561" spans="1:17" x14ac:dyDescent="0.3">
      <c r="A1561" s="1405">
        <v>2015</v>
      </c>
      <c r="B1561" s="1406" t="s">
        <v>559</v>
      </c>
      <c r="C1561" s="1406" t="s">
        <v>769</v>
      </c>
      <c r="D1561" s="1407">
        <v>667.19077100115101</v>
      </c>
      <c r="E1561" s="1406" t="s">
        <v>645</v>
      </c>
      <c r="F1561" s="1408" t="s">
        <v>644</v>
      </c>
      <c r="O1561" s="1383" t="s">
        <v>645</v>
      </c>
      <c r="Q1561" s="1383" t="s">
        <v>76</v>
      </c>
    </row>
    <row r="1562" spans="1:17" x14ac:dyDescent="0.3">
      <c r="A1562" s="1405">
        <v>2015</v>
      </c>
      <c r="B1562" s="1406" t="s">
        <v>559</v>
      </c>
      <c r="C1562" s="1406" t="s">
        <v>770</v>
      </c>
      <c r="D1562" s="1407">
        <v>708.49074752097602</v>
      </c>
      <c r="E1562" s="1406" t="s">
        <v>645</v>
      </c>
      <c r="F1562" s="1408" t="s">
        <v>644</v>
      </c>
      <c r="O1562" s="1383" t="s">
        <v>645</v>
      </c>
      <c r="Q1562" s="1383" t="s">
        <v>76</v>
      </c>
    </row>
    <row r="1563" spans="1:17" x14ac:dyDescent="0.3">
      <c r="A1563" s="1405">
        <v>2015</v>
      </c>
      <c r="B1563" s="1406" t="s">
        <v>559</v>
      </c>
      <c r="C1563" s="1406" t="s">
        <v>771</v>
      </c>
      <c r="D1563" s="1407">
        <v>640.76241805225709</v>
      </c>
      <c r="E1563" s="1406" t="s">
        <v>645</v>
      </c>
      <c r="F1563" s="1408" t="s">
        <v>644</v>
      </c>
      <c r="O1563" s="1383" t="s">
        <v>645</v>
      </c>
      <c r="Q1563" s="1383" t="s">
        <v>76</v>
      </c>
    </row>
    <row r="1564" spans="1:17" x14ac:dyDescent="0.3">
      <c r="A1564" s="1405">
        <v>2015</v>
      </c>
      <c r="B1564" s="1406" t="s">
        <v>559</v>
      </c>
      <c r="C1564" s="1406" t="s">
        <v>772</v>
      </c>
      <c r="D1564" s="1407">
        <v>611.91699745547112</v>
      </c>
      <c r="E1564" s="1406" t="s">
        <v>645</v>
      </c>
      <c r="F1564" s="1408" t="s">
        <v>644</v>
      </c>
      <c r="O1564" s="1383" t="s">
        <v>645</v>
      </c>
      <c r="Q1564" s="1383" t="s">
        <v>76</v>
      </c>
    </row>
    <row r="1565" spans="1:17" x14ac:dyDescent="0.3">
      <c r="A1565" s="1405">
        <v>2015</v>
      </c>
      <c r="B1565" s="1406" t="s">
        <v>559</v>
      </c>
      <c r="C1565" s="1406" t="s">
        <v>773</v>
      </c>
      <c r="D1565" s="1407">
        <v>779.89401801406007</v>
      </c>
      <c r="E1565" s="1406" t="s">
        <v>645</v>
      </c>
      <c r="F1565" s="1408" t="s">
        <v>644</v>
      </c>
      <c r="O1565" s="1383" t="s">
        <v>645</v>
      </c>
      <c r="Q1565" s="1383" t="s">
        <v>76</v>
      </c>
    </row>
    <row r="1566" spans="1:17" x14ac:dyDescent="0.3">
      <c r="A1566" s="1405">
        <v>2015</v>
      </c>
      <c r="B1566" s="1406" t="s">
        <v>559</v>
      </c>
      <c r="C1566" s="1406" t="s">
        <v>774</v>
      </c>
      <c r="D1566" s="1407">
        <v>626.09822727272706</v>
      </c>
      <c r="E1566" s="1406" t="s">
        <v>645</v>
      </c>
      <c r="F1566" s="1408" t="s">
        <v>644</v>
      </c>
      <c r="O1566" s="1383" t="s">
        <v>645</v>
      </c>
      <c r="Q1566" s="1383" t="s">
        <v>76</v>
      </c>
    </row>
    <row r="1567" spans="1:17" x14ac:dyDescent="0.3">
      <c r="A1567" s="1405">
        <v>2015</v>
      </c>
      <c r="B1567" s="1406" t="s">
        <v>559</v>
      </c>
      <c r="C1567" s="1406" t="s">
        <v>775</v>
      </c>
      <c r="D1567" s="1407">
        <v>766.94947240996714</v>
      </c>
      <c r="E1567" s="1406" t="s">
        <v>645</v>
      </c>
      <c r="F1567" s="1408" t="s">
        <v>644</v>
      </c>
      <c r="O1567" s="1383" t="s">
        <v>645</v>
      </c>
      <c r="Q1567" s="1383" t="s">
        <v>76</v>
      </c>
    </row>
    <row r="1568" spans="1:17" x14ac:dyDescent="0.3">
      <c r="A1568" s="1405">
        <v>2015</v>
      </c>
      <c r="B1568" s="1406" t="s">
        <v>559</v>
      </c>
      <c r="C1568" s="1406" t="s">
        <v>776</v>
      </c>
      <c r="D1568" s="1407">
        <v>683.97327340359607</v>
      </c>
      <c r="E1568" s="1406" t="s">
        <v>645</v>
      </c>
      <c r="F1568" s="1408" t="s">
        <v>644</v>
      </c>
      <c r="O1568" s="1383" t="s">
        <v>645</v>
      </c>
      <c r="Q1568" s="1383" t="s">
        <v>76</v>
      </c>
    </row>
    <row r="1569" spans="1:17" x14ac:dyDescent="0.3">
      <c r="A1569" s="1405">
        <v>2015</v>
      </c>
      <c r="B1569" s="1406" t="s">
        <v>559</v>
      </c>
      <c r="C1569" s="1406" t="s">
        <v>794</v>
      </c>
      <c r="D1569" s="1407">
        <v>752.04439328788703</v>
      </c>
      <c r="E1569" s="1406" t="s">
        <v>611</v>
      </c>
      <c r="F1569" s="1408" t="s">
        <v>610</v>
      </c>
      <c r="O1569" s="1383" t="s">
        <v>611</v>
      </c>
      <c r="Q1569" s="1383" t="s">
        <v>74</v>
      </c>
    </row>
    <row r="1570" spans="1:17" x14ac:dyDescent="0.3">
      <c r="A1570" s="1405">
        <v>2015</v>
      </c>
      <c r="B1570" s="1406" t="s">
        <v>559</v>
      </c>
      <c r="C1570" s="1406" t="s">
        <v>795</v>
      </c>
      <c r="D1570" s="1407">
        <v>667.37965192850402</v>
      </c>
      <c r="E1570" s="1406" t="s">
        <v>611</v>
      </c>
      <c r="F1570" s="1408" t="s">
        <v>610</v>
      </c>
      <c r="O1570" s="1383" t="s">
        <v>611</v>
      </c>
      <c r="Q1570" s="1383" t="s">
        <v>74</v>
      </c>
    </row>
    <row r="1571" spans="1:17" x14ac:dyDescent="0.3">
      <c r="A1571" s="1405">
        <v>2015</v>
      </c>
      <c r="B1571" s="1406" t="s">
        <v>559</v>
      </c>
      <c r="C1571" s="1406" t="s">
        <v>777</v>
      </c>
      <c r="D1571" s="1407">
        <v>704.4609344262301</v>
      </c>
      <c r="E1571" s="1406" t="s">
        <v>611</v>
      </c>
      <c r="F1571" s="1408" t="s">
        <v>610</v>
      </c>
      <c r="O1571" s="1383" t="s">
        <v>611</v>
      </c>
      <c r="Q1571" s="1383" t="s">
        <v>74</v>
      </c>
    </row>
    <row r="1572" spans="1:17" x14ac:dyDescent="0.3">
      <c r="A1572" s="1405">
        <v>2015</v>
      </c>
      <c r="B1572" s="1406" t="s">
        <v>559</v>
      </c>
      <c r="C1572" s="1406" t="s">
        <v>796</v>
      </c>
      <c r="D1572" s="1407">
        <v>662.10463659147899</v>
      </c>
      <c r="E1572" s="1406" t="s">
        <v>611</v>
      </c>
      <c r="F1572" s="1408" t="s">
        <v>610</v>
      </c>
      <c r="O1572" s="1383" t="s">
        <v>611</v>
      </c>
      <c r="Q1572" s="1383" t="s">
        <v>74</v>
      </c>
    </row>
    <row r="1573" spans="1:17" x14ac:dyDescent="0.3">
      <c r="A1573" s="1405">
        <v>2015</v>
      </c>
      <c r="B1573" s="1406" t="s">
        <v>559</v>
      </c>
      <c r="C1573" s="1406" t="s">
        <v>778</v>
      </c>
      <c r="D1573" s="1407">
        <v>690.26849036402609</v>
      </c>
      <c r="E1573" s="1406" t="s">
        <v>611</v>
      </c>
      <c r="F1573" s="1408" t="s">
        <v>610</v>
      </c>
      <c r="O1573" s="1383" t="s">
        <v>611</v>
      </c>
      <c r="Q1573" s="1383" t="s">
        <v>74</v>
      </c>
    </row>
    <row r="1574" spans="1:17" x14ac:dyDescent="0.3">
      <c r="A1574" s="1405">
        <v>2015</v>
      </c>
      <c r="B1574" s="1406" t="s">
        <v>559</v>
      </c>
      <c r="C1574" s="1406" t="s">
        <v>797</v>
      </c>
      <c r="D1574" s="1407">
        <v>895.04275761973906</v>
      </c>
      <c r="E1574" s="1406" t="s">
        <v>611</v>
      </c>
      <c r="F1574" s="1408" t="s">
        <v>610</v>
      </c>
      <c r="O1574" s="1383" t="s">
        <v>611</v>
      </c>
      <c r="Q1574" s="1383" t="s">
        <v>74</v>
      </c>
    </row>
    <row r="1575" spans="1:17" x14ac:dyDescent="0.3">
      <c r="A1575" s="1405">
        <v>2015</v>
      </c>
      <c r="B1575" s="1406" t="s">
        <v>559</v>
      </c>
      <c r="C1575" s="1406" t="s">
        <v>779</v>
      </c>
      <c r="D1575" s="1407">
        <v>671.86645028335897</v>
      </c>
      <c r="E1575" s="1406" t="s">
        <v>611</v>
      </c>
      <c r="F1575" s="1408" t="s">
        <v>610</v>
      </c>
      <c r="O1575" s="1383" t="s">
        <v>611</v>
      </c>
      <c r="Q1575" s="1383" t="s">
        <v>74</v>
      </c>
    </row>
    <row r="1576" spans="1:17" x14ac:dyDescent="0.3">
      <c r="A1576" s="1405">
        <v>2015</v>
      </c>
      <c r="B1576" s="1406" t="s">
        <v>559</v>
      </c>
      <c r="C1576" s="1406" t="s">
        <v>780</v>
      </c>
      <c r="D1576" s="1407">
        <v>628.53068518518501</v>
      </c>
      <c r="E1576" s="1406" t="s">
        <v>611</v>
      </c>
      <c r="F1576" s="1408" t="s">
        <v>610</v>
      </c>
      <c r="O1576" s="1383" t="s">
        <v>611</v>
      </c>
      <c r="Q1576" s="1383" t="s">
        <v>74</v>
      </c>
    </row>
    <row r="1577" spans="1:17" x14ac:dyDescent="0.3">
      <c r="A1577" s="1405">
        <v>2015</v>
      </c>
      <c r="B1577" s="1406" t="s">
        <v>559</v>
      </c>
      <c r="C1577" s="1406" t="s">
        <v>713</v>
      </c>
      <c r="D1577" s="1407">
        <v>825.26568235082004</v>
      </c>
      <c r="E1577" s="1406" t="s">
        <v>635</v>
      </c>
      <c r="F1577" s="1408" t="s">
        <v>634</v>
      </c>
      <c r="O1577" s="1383" t="s">
        <v>635</v>
      </c>
      <c r="Q1577" s="1383" t="s">
        <v>78</v>
      </c>
    </row>
    <row r="1578" spans="1:17" x14ac:dyDescent="0.3">
      <c r="A1578" s="1405">
        <v>2015</v>
      </c>
      <c r="B1578" s="1406" t="s">
        <v>559</v>
      </c>
      <c r="C1578" s="1406" t="s">
        <v>714</v>
      </c>
      <c r="D1578" s="1407">
        <v>811.9369753086421</v>
      </c>
      <c r="E1578" s="1406" t="s">
        <v>635</v>
      </c>
      <c r="F1578" s="1408" t="s">
        <v>634</v>
      </c>
      <c r="O1578" s="1383" t="s">
        <v>635</v>
      </c>
      <c r="Q1578" s="1383" t="s">
        <v>78</v>
      </c>
    </row>
    <row r="1579" spans="1:17" x14ac:dyDescent="0.3">
      <c r="A1579" s="1405">
        <v>2015</v>
      </c>
      <c r="B1579" s="1406" t="s">
        <v>559</v>
      </c>
      <c r="C1579" s="1406" t="s">
        <v>715</v>
      </c>
      <c r="D1579" s="1407">
        <v>957.11436994219707</v>
      </c>
      <c r="E1579" s="1406" t="s">
        <v>635</v>
      </c>
      <c r="F1579" s="1408" t="s">
        <v>634</v>
      </c>
      <c r="O1579" s="1383" t="s">
        <v>635</v>
      </c>
      <c r="Q1579" s="1383" t="s">
        <v>78</v>
      </c>
    </row>
    <row r="1580" spans="1:17" x14ac:dyDescent="0.3">
      <c r="A1580" s="1405">
        <v>2015</v>
      </c>
      <c r="B1580" s="1406" t="s">
        <v>559</v>
      </c>
      <c r="C1580" s="1406" t="s">
        <v>716</v>
      </c>
      <c r="D1580" s="1407">
        <v>856.10956364947708</v>
      </c>
      <c r="E1580" s="1406" t="s">
        <v>635</v>
      </c>
      <c r="F1580" s="1408" t="s">
        <v>634</v>
      </c>
      <c r="O1580" s="1383" t="s">
        <v>635</v>
      </c>
      <c r="Q1580" s="1383" t="s">
        <v>78</v>
      </c>
    </row>
    <row r="1581" spans="1:17" x14ac:dyDescent="0.3">
      <c r="A1581" s="1405">
        <v>2015</v>
      </c>
      <c r="B1581" s="1406" t="s">
        <v>559</v>
      </c>
      <c r="C1581" s="1406" t="s">
        <v>717</v>
      </c>
      <c r="D1581" s="1407">
        <v>705.84347826087014</v>
      </c>
      <c r="E1581" s="1406" t="s">
        <v>635</v>
      </c>
      <c r="F1581" s="1408" t="s">
        <v>634</v>
      </c>
      <c r="O1581" s="1383" t="s">
        <v>635</v>
      </c>
      <c r="Q1581" s="1383" t="s">
        <v>78</v>
      </c>
    </row>
    <row r="1582" spans="1:17" x14ac:dyDescent="0.3">
      <c r="A1582" s="1405">
        <v>2015</v>
      </c>
      <c r="B1582" s="1406" t="s">
        <v>559</v>
      </c>
      <c r="C1582" s="1406" t="s">
        <v>781</v>
      </c>
      <c r="D1582" s="1407">
        <v>660.17974828375304</v>
      </c>
      <c r="E1582" s="1406" t="s">
        <v>635</v>
      </c>
      <c r="F1582" s="1408" t="s">
        <v>634</v>
      </c>
      <c r="O1582" s="1383" t="s">
        <v>635</v>
      </c>
      <c r="Q1582" s="1383" t="s">
        <v>78</v>
      </c>
    </row>
    <row r="1583" spans="1:17" x14ac:dyDescent="0.3">
      <c r="A1583" s="1405">
        <v>2015</v>
      </c>
      <c r="B1583" s="1406" t="s">
        <v>559</v>
      </c>
      <c r="C1583" s="1406" t="s">
        <v>718</v>
      </c>
      <c r="D1583" s="1407">
        <v>643.93421052631606</v>
      </c>
      <c r="E1583" s="1406" t="s">
        <v>635</v>
      </c>
      <c r="F1583" s="1408" t="s">
        <v>634</v>
      </c>
      <c r="O1583" s="1383" t="s">
        <v>635</v>
      </c>
      <c r="Q1583" s="1383" t="s">
        <v>78</v>
      </c>
    </row>
    <row r="1584" spans="1:17" x14ac:dyDescent="0.3">
      <c r="A1584" s="1405">
        <v>2015</v>
      </c>
      <c r="B1584" s="1406" t="s">
        <v>559</v>
      </c>
      <c r="C1584" s="1406" t="s">
        <v>719</v>
      </c>
      <c r="D1584" s="1407">
        <v>772.46200960935903</v>
      </c>
      <c r="E1584" s="1406" t="s">
        <v>635</v>
      </c>
      <c r="F1584" s="1408" t="s">
        <v>634</v>
      </c>
      <c r="O1584" s="1383" t="s">
        <v>635</v>
      </c>
      <c r="Q1584" s="1383" t="s">
        <v>78</v>
      </c>
    </row>
    <row r="1585" spans="1:17" x14ac:dyDescent="0.3">
      <c r="A1585" s="1405">
        <v>2015</v>
      </c>
      <c r="B1585" s="1406" t="s">
        <v>559</v>
      </c>
      <c r="C1585" s="1406" t="s">
        <v>720</v>
      </c>
      <c r="D1585" s="1407">
        <v>821.73778688524601</v>
      </c>
      <c r="E1585" s="1406" t="s">
        <v>635</v>
      </c>
      <c r="F1585" s="1408" t="s">
        <v>634</v>
      </c>
      <c r="O1585" s="1383" t="s">
        <v>635</v>
      </c>
      <c r="Q1585" s="1383" t="s">
        <v>78</v>
      </c>
    </row>
    <row r="1586" spans="1:17" x14ac:dyDescent="0.3">
      <c r="A1586" s="1405">
        <v>2015</v>
      </c>
      <c r="B1586" s="1406" t="s">
        <v>559</v>
      </c>
      <c r="C1586" s="1406" t="s">
        <v>721</v>
      </c>
      <c r="D1586" s="1407">
        <v>679.36243801652904</v>
      </c>
      <c r="E1586" s="1406" t="s">
        <v>635</v>
      </c>
      <c r="F1586" s="1408" t="s">
        <v>634</v>
      </c>
      <c r="O1586" s="1383" t="s">
        <v>635</v>
      </c>
      <c r="Q1586" s="1383" t="s">
        <v>78</v>
      </c>
    </row>
    <row r="1587" spans="1:17" x14ac:dyDescent="0.3">
      <c r="A1587" s="1405">
        <v>2015</v>
      </c>
      <c r="B1587" s="1406" t="s">
        <v>559</v>
      </c>
      <c r="C1587" s="1406" t="s">
        <v>722</v>
      </c>
      <c r="D1587" s="1407">
        <v>758.19514445391701</v>
      </c>
      <c r="E1587" s="1406" t="s">
        <v>635</v>
      </c>
      <c r="F1587" s="1408" t="s">
        <v>634</v>
      </c>
      <c r="O1587" s="1383" t="s">
        <v>635</v>
      </c>
      <c r="Q1587" s="1383" t="s">
        <v>78</v>
      </c>
    </row>
    <row r="1588" spans="1:17" x14ac:dyDescent="0.3">
      <c r="A1588" s="1405">
        <v>2015</v>
      </c>
      <c r="B1588" s="1406" t="s">
        <v>559</v>
      </c>
      <c r="C1588" s="1406" t="s">
        <v>704</v>
      </c>
      <c r="D1588" s="1407">
        <v>649.84688811188801</v>
      </c>
      <c r="E1588" s="1406" t="s">
        <v>611</v>
      </c>
      <c r="F1588" s="1408" t="s">
        <v>610</v>
      </c>
      <c r="O1588" s="1383" t="s">
        <v>611</v>
      </c>
      <c r="Q1588" s="1383" t="s">
        <v>74</v>
      </c>
    </row>
    <row r="1589" spans="1:17" x14ac:dyDescent="0.3">
      <c r="A1589" s="1405">
        <v>2015</v>
      </c>
      <c r="B1589" s="1406" t="s">
        <v>559</v>
      </c>
      <c r="C1589" s="1406" t="s">
        <v>705</v>
      </c>
      <c r="D1589" s="1407">
        <v>745.85172250591609</v>
      </c>
      <c r="E1589" s="1406" t="s">
        <v>611</v>
      </c>
      <c r="F1589" s="1408" t="s">
        <v>610</v>
      </c>
      <c r="O1589" s="1383" t="s">
        <v>611</v>
      </c>
      <c r="Q1589" s="1383" t="s">
        <v>74</v>
      </c>
    </row>
    <row r="1590" spans="1:17" x14ac:dyDescent="0.3">
      <c r="A1590" s="1405">
        <v>2015</v>
      </c>
      <c r="B1590" s="1406" t="s">
        <v>559</v>
      </c>
      <c r="C1590" s="1406" t="s">
        <v>706</v>
      </c>
      <c r="D1590" s="1407">
        <v>702.58010107971506</v>
      </c>
      <c r="E1590" s="1406" t="s">
        <v>611</v>
      </c>
      <c r="F1590" s="1408" t="s">
        <v>610</v>
      </c>
      <c r="O1590" s="1383" t="s">
        <v>611</v>
      </c>
      <c r="Q1590" s="1383" t="s">
        <v>74</v>
      </c>
    </row>
    <row r="1591" spans="1:17" x14ac:dyDescent="0.3">
      <c r="A1591" s="1405">
        <v>2015</v>
      </c>
      <c r="B1591" s="1406" t="s">
        <v>559</v>
      </c>
      <c r="C1591" s="1406" t="s">
        <v>785</v>
      </c>
      <c r="D1591" s="1407">
        <v>646.59805907173006</v>
      </c>
      <c r="E1591" s="1406" t="s">
        <v>623</v>
      </c>
      <c r="F1591" s="1408" t="s">
        <v>622</v>
      </c>
      <c r="O1591" s="1383" t="s">
        <v>623</v>
      </c>
      <c r="Q1591" s="1383" t="s">
        <v>75</v>
      </c>
    </row>
    <row r="1592" spans="1:17" x14ac:dyDescent="0.3">
      <c r="A1592" s="1405">
        <v>2015</v>
      </c>
      <c r="B1592" s="1406" t="s">
        <v>559</v>
      </c>
      <c r="C1592" s="1406" t="s">
        <v>786</v>
      </c>
      <c r="D1592" s="1407">
        <v>625.15046327683604</v>
      </c>
      <c r="E1592" s="1406" t="s">
        <v>623</v>
      </c>
      <c r="F1592" s="1408" t="s">
        <v>622</v>
      </c>
      <c r="O1592" s="1383" t="s">
        <v>623</v>
      </c>
      <c r="Q1592" s="1383" t="s">
        <v>75</v>
      </c>
    </row>
    <row r="1593" spans="1:17" x14ac:dyDescent="0.3">
      <c r="A1593" s="1405">
        <v>2015</v>
      </c>
      <c r="B1593" s="1406" t="s">
        <v>559</v>
      </c>
      <c r="C1593" s="1406" t="s">
        <v>787</v>
      </c>
      <c r="D1593" s="1407">
        <v>648.20378761061897</v>
      </c>
      <c r="E1593" s="1406" t="s">
        <v>623</v>
      </c>
      <c r="F1593" s="1408" t="s">
        <v>622</v>
      </c>
      <c r="O1593" s="1383" t="s">
        <v>623</v>
      </c>
      <c r="Q1593" s="1383" t="s">
        <v>75</v>
      </c>
    </row>
    <row r="1594" spans="1:17" x14ac:dyDescent="0.3">
      <c r="A1594" s="1405">
        <v>2015</v>
      </c>
      <c r="B1594" s="1406" t="s">
        <v>559</v>
      </c>
      <c r="C1594" s="1406" t="s">
        <v>782</v>
      </c>
      <c r="D1594" s="1407">
        <v>611.69116054158599</v>
      </c>
      <c r="E1594" s="1406" t="s">
        <v>623</v>
      </c>
      <c r="F1594" s="1408" t="s">
        <v>622</v>
      </c>
      <c r="O1594" s="1383" t="s">
        <v>623</v>
      </c>
      <c r="Q1594" s="1383" t="s">
        <v>75</v>
      </c>
    </row>
    <row r="1595" spans="1:17" x14ac:dyDescent="0.3">
      <c r="A1595" s="1405">
        <v>2015</v>
      </c>
      <c r="B1595" s="1406" t="s">
        <v>559</v>
      </c>
      <c r="C1595" s="1406" t="s">
        <v>783</v>
      </c>
      <c r="D1595" s="1407">
        <v>676.23181149732602</v>
      </c>
      <c r="E1595" s="1406" t="s">
        <v>623</v>
      </c>
      <c r="F1595" s="1408" t="s">
        <v>622</v>
      </c>
      <c r="O1595" s="1383" t="s">
        <v>623</v>
      </c>
      <c r="Q1595" s="1383" t="s">
        <v>75</v>
      </c>
    </row>
    <row r="1596" spans="1:17" x14ac:dyDescent="0.3">
      <c r="A1596" s="1405">
        <v>2015</v>
      </c>
      <c r="B1596" s="1406" t="s">
        <v>559</v>
      </c>
      <c r="C1596" s="1406" t="s">
        <v>788</v>
      </c>
      <c r="D1596" s="1407">
        <v>773.26829527963116</v>
      </c>
      <c r="E1596" s="1406" t="s">
        <v>623</v>
      </c>
      <c r="F1596" s="1408" t="s">
        <v>622</v>
      </c>
      <c r="O1596" s="1383" t="s">
        <v>623</v>
      </c>
      <c r="Q1596" s="1383" t="s">
        <v>75</v>
      </c>
    </row>
    <row r="1597" spans="1:17" x14ac:dyDescent="0.3">
      <c r="A1597" s="1405">
        <v>2015</v>
      </c>
      <c r="B1597" s="1406" t="s">
        <v>559</v>
      </c>
      <c r="C1597" s="1406" t="s">
        <v>789</v>
      </c>
      <c r="D1597" s="1407">
        <v>664.73950276243102</v>
      </c>
      <c r="E1597" s="1406" t="s">
        <v>623</v>
      </c>
      <c r="F1597" s="1408" t="s">
        <v>622</v>
      </c>
      <c r="O1597" s="1383" t="s">
        <v>623</v>
      </c>
      <c r="Q1597" s="1383" t="s">
        <v>75</v>
      </c>
    </row>
    <row r="1598" spans="1:17" x14ac:dyDescent="0.3">
      <c r="A1598" s="1405">
        <v>2015</v>
      </c>
      <c r="B1598" s="1406" t="s">
        <v>559</v>
      </c>
      <c r="C1598" s="1406" t="s">
        <v>790</v>
      </c>
      <c r="D1598" s="1407">
        <v>652.79658643326002</v>
      </c>
      <c r="E1598" s="1406" t="s">
        <v>623</v>
      </c>
      <c r="F1598" s="1408" t="s">
        <v>622</v>
      </c>
      <c r="O1598" s="1383" t="s">
        <v>623</v>
      </c>
      <c r="Q1598" s="1383" t="s">
        <v>75</v>
      </c>
    </row>
    <row r="1599" spans="1:17" x14ac:dyDescent="0.3">
      <c r="A1599" s="1405">
        <v>2015</v>
      </c>
      <c r="B1599" s="1406" t="s">
        <v>559</v>
      </c>
      <c r="C1599" s="1406" t="s">
        <v>791</v>
      </c>
      <c r="D1599" s="1407">
        <v>658.07134134134105</v>
      </c>
      <c r="E1599" s="1406" t="s">
        <v>623</v>
      </c>
      <c r="F1599" s="1408" t="s">
        <v>622</v>
      </c>
      <c r="O1599" s="1383" t="s">
        <v>623</v>
      </c>
      <c r="Q1599" s="1383" t="s">
        <v>75</v>
      </c>
    </row>
    <row r="1600" spans="1:17" x14ac:dyDescent="0.3">
      <c r="A1600" s="1405">
        <v>2015</v>
      </c>
      <c r="B1600" s="1406" t="s">
        <v>559</v>
      </c>
      <c r="C1600" s="1406" t="s">
        <v>792</v>
      </c>
      <c r="D1600" s="1407">
        <v>660.26778314917101</v>
      </c>
      <c r="E1600" s="1406" t="s">
        <v>623</v>
      </c>
      <c r="F1600" s="1408" t="s">
        <v>622</v>
      </c>
      <c r="O1600" s="1383" t="s">
        <v>623</v>
      </c>
      <c r="Q1600" s="1383" t="s">
        <v>75</v>
      </c>
    </row>
    <row r="1601" spans="1:17" x14ac:dyDescent="0.3">
      <c r="A1601" s="1405">
        <v>2015</v>
      </c>
      <c r="B1601" s="1406" t="s">
        <v>559</v>
      </c>
      <c r="C1601" s="1406" t="s">
        <v>784</v>
      </c>
      <c r="D1601" s="1407">
        <v>683.04850240256303</v>
      </c>
      <c r="E1601" s="1406" t="s">
        <v>623</v>
      </c>
      <c r="F1601" s="1408" t="s">
        <v>622</v>
      </c>
      <c r="O1601" s="1383" t="s">
        <v>623</v>
      </c>
      <c r="Q1601" s="1383" t="s">
        <v>75</v>
      </c>
    </row>
    <row r="1602" spans="1:17" x14ac:dyDescent="0.3">
      <c r="A1602" s="1405">
        <v>2015</v>
      </c>
      <c r="B1602" s="1406" t="s">
        <v>559</v>
      </c>
      <c r="C1602" s="1406" t="s">
        <v>793</v>
      </c>
      <c r="D1602" s="1407">
        <v>688.21557014512803</v>
      </c>
      <c r="E1602" s="1406" t="s">
        <v>623</v>
      </c>
      <c r="F1602" s="1408" t="s">
        <v>622</v>
      </c>
      <c r="O1602" s="1383" t="s">
        <v>623</v>
      </c>
      <c r="Q1602" s="1383" t="s">
        <v>75</v>
      </c>
    </row>
    <row r="1603" spans="1:17" x14ac:dyDescent="0.3">
      <c r="A1603" s="1405">
        <v>2015</v>
      </c>
      <c r="B1603" s="1406" t="s">
        <v>559</v>
      </c>
      <c r="C1603" s="1406" t="s">
        <v>531</v>
      </c>
      <c r="D1603" s="1407">
        <v>975.14795368857608</v>
      </c>
      <c r="E1603" s="1406" t="s">
        <v>519</v>
      </c>
      <c r="F1603" s="1408" t="s">
        <v>628</v>
      </c>
      <c r="O1603" s="1383" t="s">
        <v>519</v>
      </c>
      <c r="Q1603" s="1383" t="s">
        <v>58</v>
      </c>
    </row>
    <row r="1604" spans="1:17" x14ac:dyDescent="0.3">
      <c r="A1604" s="1405">
        <v>2015</v>
      </c>
      <c r="B1604" s="1406" t="s">
        <v>559</v>
      </c>
      <c r="C1604" s="1406" t="s">
        <v>532</v>
      </c>
      <c r="D1604" s="1407">
        <v>1268.0703993541501</v>
      </c>
      <c r="E1604" s="1406" t="s">
        <v>519</v>
      </c>
      <c r="F1604" s="1408" t="s">
        <v>628</v>
      </c>
      <c r="O1604" s="1383" t="s">
        <v>519</v>
      </c>
      <c r="Q1604" s="1383" t="s">
        <v>58</v>
      </c>
    </row>
    <row r="1605" spans="1:17" x14ac:dyDescent="0.3">
      <c r="A1605" s="1405">
        <v>2015</v>
      </c>
      <c r="B1605" s="1406" t="s">
        <v>559</v>
      </c>
      <c r="C1605" s="1406" t="s">
        <v>533</v>
      </c>
      <c r="D1605" s="1407">
        <v>947.12007367968204</v>
      </c>
      <c r="E1605" s="1406" t="s">
        <v>519</v>
      </c>
      <c r="F1605" s="1408" t="s">
        <v>628</v>
      </c>
      <c r="O1605" s="1383" t="s">
        <v>519</v>
      </c>
      <c r="Q1605" s="1383" t="s">
        <v>58</v>
      </c>
    </row>
    <row r="1606" spans="1:17" x14ac:dyDescent="0.3">
      <c r="A1606" s="1405">
        <v>2015</v>
      </c>
      <c r="B1606" s="1406" t="s">
        <v>559</v>
      </c>
      <c r="C1606" s="1406" t="s">
        <v>535</v>
      </c>
      <c r="D1606" s="1407">
        <v>742.5615788713061</v>
      </c>
      <c r="E1606" s="1406" t="s">
        <v>519</v>
      </c>
      <c r="F1606" s="1408" t="s">
        <v>628</v>
      </c>
      <c r="O1606" s="1383" t="s">
        <v>519</v>
      </c>
      <c r="Q1606" s="1383" t="s">
        <v>58</v>
      </c>
    </row>
    <row r="1607" spans="1:17" x14ac:dyDescent="0.3">
      <c r="A1607" s="1405">
        <v>2015</v>
      </c>
      <c r="B1607" s="1406" t="s">
        <v>559</v>
      </c>
      <c r="C1607" s="1406" t="s">
        <v>536</v>
      </c>
      <c r="D1607" s="1407">
        <v>1447.23152371539</v>
      </c>
      <c r="E1607" s="1406" t="s">
        <v>519</v>
      </c>
      <c r="F1607" s="1408" t="s">
        <v>628</v>
      </c>
      <c r="O1607" s="1383" t="s">
        <v>519</v>
      </c>
      <c r="Q1607" s="1383" t="s">
        <v>58</v>
      </c>
    </row>
    <row r="1608" spans="1:17" x14ac:dyDescent="0.3">
      <c r="A1608" s="1405">
        <v>2015</v>
      </c>
      <c r="B1608" s="1406" t="s">
        <v>559</v>
      </c>
      <c r="C1608" s="1406" t="s">
        <v>537</v>
      </c>
      <c r="D1608" s="1407">
        <v>977.01611190603307</v>
      </c>
      <c r="E1608" s="1406" t="s">
        <v>519</v>
      </c>
      <c r="F1608" s="1408" t="s">
        <v>628</v>
      </c>
      <c r="O1608" s="1383" t="s">
        <v>519</v>
      </c>
      <c r="Q1608" s="1383" t="s">
        <v>58</v>
      </c>
    </row>
    <row r="1609" spans="1:17" x14ac:dyDescent="0.3">
      <c r="A1609" s="1405">
        <v>2015</v>
      </c>
      <c r="B1609" s="1406" t="s">
        <v>559</v>
      </c>
      <c r="C1609" s="1406" t="s">
        <v>540</v>
      </c>
      <c r="D1609" s="1407">
        <v>924.01816338880508</v>
      </c>
      <c r="E1609" s="1406" t="s">
        <v>519</v>
      </c>
      <c r="F1609" s="1408" t="s">
        <v>628</v>
      </c>
      <c r="O1609" s="1383" t="s">
        <v>519</v>
      </c>
      <c r="Q1609" s="1383" t="s">
        <v>58</v>
      </c>
    </row>
    <row r="1610" spans="1:17" x14ac:dyDescent="0.3">
      <c r="A1610" s="1405">
        <v>2015</v>
      </c>
      <c r="B1610" s="1406" t="s">
        <v>559</v>
      </c>
      <c r="C1610" s="1406" t="s">
        <v>541</v>
      </c>
      <c r="D1610" s="1407">
        <v>1107.3694225445902</v>
      </c>
      <c r="E1610" s="1406" t="s">
        <v>519</v>
      </c>
      <c r="F1610" s="1408" t="s">
        <v>628</v>
      </c>
      <c r="O1610" s="1383" t="s">
        <v>519</v>
      </c>
      <c r="Q1610" s="1383" t="s">
        <v>58</v>
      </c>
    </row>
    <row r="1611" spans="1:17" x14ac:dyDescent="0.3">
      <c r="A1611" s="1405">
        <v>2015</v>
      </c>
      <c r="B1611" s="1406" t="s">
        <v>559</v>
      </c>
      <c r="C1611" s="1406" t="s">
        <v>542</v>
      </c>
      <c r="D1611" s="1407">
        <v>755.09314621115209</v>
      </c>
      <c r="E1611" s="1406" t="s">
        <v>519</v>
      </c>
      <c r="F1611" s="1408" t="s">
        <v>628</v>
      </c>
      <c r="O1611" s="1383" t="s">
        <v>519</v>
      </c>
      <c r="Q1611" s="1383" t="s">
        <v>58</v>
      </c>
    </row>
    <row r="1612" spans="1:17" x14ac:dyDescent="0.3">
      <c r="A1612" s="1405">
        <v>2015</v>
      </c>
      <c r="B1612" s="1406" t="s">
        <v>559</v>
      </c>
      <c r="C1612" s="1406" t="s">
        <v>798</v>
      </c>
      <c r="D1612" s="1407">
        <v>1599.53545402951</v>
      </c>
      <c r="E1612" s="1406" t="s">
        <v>638</v>
      </c>
      <c r="F1612" s="1408" t="s">
        <v>637</v>
      </c>
      <c r="O1612" s="1383" t="s">
        <v>638</v>
      </c>
      <c r="Q1612" s="1383" t="s">
        <v>57</v>
      </c>
    </row>
    <row r="1613" spans="1:17" x14ac:dyDescent="0.3">
      <c r="A1613" s="1405">
        <v>2015</v>
      </c>
      <c r="B1613" s="1406" t="s">
        <v>559</v>
      </c>
      <c r="C1613" s="1406" t="s">
        <v>799</v>
      </c>
      <c r="D1613" s="1407">
        <v>887.72181124660506</v>
      </c>
      <c r="E1613" s="1406" t="s">
        <v>638</v>
      </c>
      <c r="F1613" s="1408" t="s">
        <v>637</v>
      </c>
      <c r="O1613" s="1383" t="s">
        <v>638</v>
      </c>
      <c r="Q1613" s="1383" t="s">
        <v>57</v>
      </c>
    </row>
    <row r="1614" spans="1:17" x14ac:dyDescent="0.3">
      <c r="A1614" s="1405">
        <v>2015</v>
      </c>
      <c r="B1614" s="1406" t="s">
        <v>559</v>
      </c>
      <c r="C1614" s="1406" t="s">
        <v>800</v>
      </c>
      <c r="D1614" s="1407">
        <v>880.32666194097214</v>
      </c>
      <c r="E1614" s="1406" t="s">
        <v>638</v>
      </c>
      <c r="F1614" s="1408" t="s">
        <v>637</v>
      </c>
      <c r="O1614" s="1383" t="s">
        <v>638</v>
      </c>
      <c r="Q1614" s="1383" t="s">
        <v>57</v>
      </c>
    </row>
    <row r="1615" spans="1:17" x14ac:dyDescent="0.3">
      <c r="A1615" s="1405">
        <v>2015</v>
      </c>
      <c r="B1615" s="1406" t="s">
        <v>559</v>
      </c>
      <c r="C1615" s="1406" t="s">
        <v>801</v>
      </c>
      <c r="D1615" s="1407">
        <v>823.616796992481</v>
      </c>
      <c r="E1615" s="1406" t="s">
        <v>638</v>
      </c>
      <c r="F1615" s="1408" t="s">
        <v>637</v>
      </c>
      <c r="O1615" s="1383" t="s">
        <v>638</v>
      </c>
      <c r="Q1615" s="1383" t="s">
        <v>57</v>
      </c>
    </row>
    <row r="1616" spans="1:17" x14ac:dyDescent="0.3">
      <c r="A1616" s="1405">
        <v>2015</v>
      </c>
      <c r="B1616" s="1406" t="s">
        <v>559</v>
      </c>
      <c r="C1616" s="1406" t="s">
        <v>802</v>
      </c>
      <c r="D1616" s="1407">
        <v>799.39146393836006</v>
      </c>
      <c r="E1616" s="1406" t="s">
        <v>638</v>
      </c>
      <c r="F1616" s="1408" t="s">
        <v>637</v>
      </c>
      <c r="O1616" s="1383" t="s">
        <v>638</v>
      </c>
      <c r="Q1616" s="1383" t="s">
        <v>57</v>
      </c>
    </row>
    <row r="1617" spans="1:17" x14ac:dyDescent="0.3">
      <c r="A1617" s="1405">
        <v>2015</v>
      </c>
      <c r="B1617" s="1406" t="s">
        <v>559</v>
      </c>
      <c r="C1617" s="1406" t="s">
        <v>803</v>
      </c>
      <c r="D1617" s="1407">
        <v>1082.3652391799499</v>
      </c>
      <c r="E1617" s="1406" t="s">
        <v>638</v>
      </c>
      <c r="F1617" s="1408" t="s">
        <v>637</v>
      </c>
      <c r="O1617" s="1383" t="s">
        <v>638</v>
      </c>
      <c r="Q1617" s="1383" t="s">
        <v>57</v>
      </c>
    </row>
    <row r="1618" spans="1:17" x14ac:dyDescent="0.3">
      <c r="A1618" s="1405">
        <v>2015</v>
      </c>
      <c r="B1618" s="1406" t="s">
        <v>559</v>
      </c>
      <c r="C1618" s="1406" t="s">
        <v>804</v>
      </c>
      <c r="D1618" s="1407">
        <v>968.36669688938514</v>
      </c>
      <c r="E1618" s="1406" t="s">
        <v>638</v>
      </c>
      <c r="F1618" s="1408" t="s">
        <v>637</v>
      </c>
      <c r="O1618" s="1383" t="s">
        <v>638</v>
      </c>
      <c r="Q1618" s="1383" t="s">
        <v>57</v>
      </c>
    </row>
    <row r="1619" spans="1:17" x14ac:dyDescent="0.3">
      <c r="A1619" s="1405">
        <v>2015</v>
      </c>
      <c r="B1619" s="1406" t="s">
        <v>559</v>
      </c>
      <c r="C1619" s="1406" t="s">
        <v>805</v>
      </c>
      <c r="D1619" s="1407">
        <v>814.42496933962309</v>
      </c>
      <c r="E1619" s="1406" t="s">
        <v>638</v>
      </c>
      <c r="F1619" s="1408" t="s">
        <v>637</v>
      </c>
      <c r="O1619" s="1383" t="s">
        <v>638</v>
      </c>
      <c r="Q1619" s="1383" t="s">
        <v>57</v>
      </c>
    </row>
    <row r="1620" spans="1:17" x14ac:dyDescent="0.3">
      <c r="A1620" s="1405">
        <v>2015</v>
      </c>
      <c r="B1620" s="1406" t="s">
        <v>559</v>
      </c>
      <c r="C1620" s="1406" t="s">
        <v>806</v>
      </c>
      <c r="D1620" s="1407">
        <v>958.59842831878609</v>
      </c>
      <c r="E1620" s="1406" t="s">
        <v>638</v>
      </c>
      <c r="F1620" s="1408" t="s">
        <v>637</v>
      </c>
      <c r="O1620" s="1383" t="s">
        <v>638</v>
      </c>
      <c r="Q1620" s="1383" t="s">
        <v>57</v>
      </c>
    </row>
    <row r="1621" spans="1:17" x14ac:dyDescent="0.3">
      <c r="A1621" s="1405">
        <v>2015</v>
      </c>
      <c r="B1621" s="1406" t="s">
        <v>559</v>
      </c>
      <c r="C1621" s="1406" t="s">
        <v>807</v>
      </c>
      <c r="D1621" s="1407">
        <v>689.421112440191</v>
      </c>
      <c r="E1621" s="1406" t="s">
        <v>604</v>
      </c>
      <c r="F1621" s="1408" t="s">
        <v>603</v>
      </c>
      <c r="O1621" s="1383" t="s">
        <v>604</v>
      </c>
      <c r="Q1621" s="1383" t="s">
        <v>54</v>
      </c>
    </row>
    <row r="1622" spans="1:17" x14ac:dyDescent="0.3">
      <c r="A1622" s="1405">
        <v>2015</v>
      </c>
      <c r="B1622" s="1406" t="s">
        <v>559</v>
      </c>
      <c r="C1622" s="1406" t="s">
        <v>808</v>
      </c>
      <c r="D1622" s="1407">
        <v>758.50092941176501</v>
      </c>
      <c r="E1622" s="1406" t="s">
        <v>638</v>
      </c>
      <c r="F1622" s="1408" t="s">
        <v>637</v>
      </c>
      <c r="O1622" s="1383" t="s">
        <v>638</v>
      </c>
      <c r="Q1622" s="1383" t="s">
        <v>57</v>
      </c>
    </row>
    <row r="1623" spans="1:17" x14ac:dyDescent="0.3">
      <c r="A1623" s="1405">
        <v>2015</v>
      </c>
      <c r="B1623" s="1406" t="s">
        <v>559</v>
      </c>
      <c r="C1623" s="1406" t="s">
        <v>809</v>
      </c>
      <c r="D1623" s="1407">
        <v>723.79412689173512</v>
      </c>
      <c r="E1623" s="1406" t="s">
        <v>638</v>
      </c>
      <c r="F1623" s="1408" t="s">
        <v>637</v>
      </c>
      <c r="O1623" s="1383" t="s">
        <v>638</v>
      </c>
      <c r="Q1623" s="1383" t="s">
        <v>57</v>
      </c>
    </row>
    <row r="1624" spans="1:17" x14ac:dyDescent="0.3">
      <c r="A1624" s="1405">
        <v>2015</v>
      </c>
      <c r="B1624" s="1406" t="s">
        <v>559</v>
      </c>
      <c r="C1624" s="1406" t="s">
        <v>810</v>
      </c>
      <c r="D1624" s="1407">
        <v>767.81303124999999</v>
      </c>
      <c r="E1624" s="1406" t="s">
        <v>638</v>
      </c>
      <c r="F1624" s="1408" t="s">
        <v>637</v>
      </c>
      <c r="O1624" s="1383" t="s">
        <v>638</v>
      </c>
      <c r="Q1624" s="1383" t="s">
        <v>57</v>
      </c>
    </row>
    <row r="1625" spans="1:17" x14ac:dyDescent="0.3">
      <c r="A1625" s="1405">
        <v>2015</v>
      </c>
      <c r="B1625" s="1406" t="s">
        <v>559</v>
      </c>
      <c r="C1625" s="1406" t="s">
        <v>811</v>
      </c>
      <c r="D1625" s="1407">
        <v>1252.0079008856201</v>
      </c>
      <c r="E1625" s="1406" t="s">
        <v>638</v>
      </c>
      <c r="F1625" s="1408" t="s">
        <v>637</v>
      </c>
      <c r="O1625" s="1383" t="s">
        <v>638</v>
      </c>
      <c r="Q1625" s="1383" t="s">
        <v>57</v>
      </c>
    </row>
    <row r="1626" spans="1:17" x14ac:dyDescent="0.3">
      <c r="A1626" s="1405">
        <v>2015</v>
      </c>
      <c r="B1626" s="1406" t="s">
        <v>559</v>
      </c>
      <c r="C1626" s="1406" t="s">
        <v>841</v>
      </c>
      <c r="D1626" s="1407">
        <v>785.54530921820299</v>
      </c>
      <c r="E1626" s="1406" t="s">
        <v>604</v>
      </c>
      <c r="F1626" s="1408" t="s">
        <v>603</v>
      </c>
      <c r="O1626" s="1383" t="s">
        <v>604</v>
      </c>
      <c r="Q1626" s="1383" t="s">
        <v>54</v>
      </c>
    </row>
    <row r="1627" spans="1:17" x14ac:dyDescent="0.3">
      <c r="A1627" s="1405">
        <v>2015</v>
      </c>
      <c r="B1627" s="1406" t="s">
        <v>559</v>
      </c>
      <c r="C1627" s="1406" t="s">
        <v>842</v>
      </c>
      <c r="D1627" s="1407">
        <v>676.99627994955904</v>
      </c>
      <c r="E1627" s="1406" t="s">
        <v>604</v>
      </c>
      <c r="F1627" s="1408" t="s">
        <v>603</v>
      </c>
      <c r="O1627" s="1383" t="s">
        <v>604</v>
      </c>
      <c r="Q1627" s="1383" t="s">
        <v>54</v>
      </c>
    </row>
    <row r="1628" spans="1:17" x14ac:dyDescent="0.3">
      <c r="A1628" s="1405">
        <v>2015</v>
      </c>
      <c r="B1628" s="1406" t="s">
        <v>559</v>
      </c>
      <c r="C1628" s="1406" t="s">
        <v>843</v>
      </c>
      <c r="D1628" s="1407">
        <v>781.74138339920898</v>
      </c>
      <c r="E1628" s="1406" t="s">
        <v>604</v>
      </c>
      <c r="F1628" s="1408" t="s">
        <v>603</v>
      </c>
      <c r="O1628" s="1383" t="s">
        <v>604</v>
      </c>
      <c r="Q1628" s="1383" t="s">
        <v>54</v>
      </c>
    </row>
    <row r="1629" spans="1:17" x14ac:dyDescent="0.3">
      <c r="A1629" s="1405">
        <v>2015</v>
      </c>
      <c r="B1629" s="1406" t="s">
        <v>559</v>
      </c>
      <c r="C1629" s="1406" t="s">
        <v>844</v>
      </c>
      <c r="D1629" s="1407">
        <v>645.67659090909103</v>
      </c>
      <c r="E1629" s="1406" t="s">
        <v>604</v>
      </c>
      <c r="F1629" s="1408" t="s">
        <v>603</v>
      </c>
      <c r="O1629" s="1383" t="s">
        <v>604</v>
      </c>
      <c r="Q1629" s="1383" t="s">
        <v>54</v>
      </c>
    </row>
    <row r="1630" spans="1:17" x14ac:dyDescent="0.3">
      <c r="A1630" s="1405">
        <v>2015</v>
      </c>
      <c r="B1630" s="1406" t="s">
        <v>559</v>
      </c>
      <c r="C1630" s="1406" t="s">
        <v>845</v>
      </c>
      <c r="D1630" s="1407">
        <v>824.04817700817705</v>
      </c>
      <c r="E1630" s="1406" t="s">
        <v>604</v>
      </c>
      <c r="F1630" s="1408" t="s">
        <v>603</v>
      </c>
      <c r="O1630" s="1383" t="s">
        <v>604</v>
      </c>
      <c r="Q1630" s="1383" t="s">
        <v>54</v>
      </c>
    </row>
    <row r="1631" spans="1:17" x14ac:dyDescent="0.3">
      <c r="A1631" s="1405">
        <v>2015</v>
      </c>
      <c r="B1631" s="1406" t="s">
        <v>559</v>
      </c>
      <c r="C1631" s="1406" t="s">
        <v>846</v>
      </c>
      <c r="D1631" s="1407">
        <v>1013.32427767355</v>
      </c>
      <c r="E1631" s="1406" t="s">
        <v>604</v>
      </c>
      <c r="F1631" s="1408" t="s">
        <v>603</v>
      </c>
      <c r="O1631" s="1383" t="s">
        <v>604</v>
      </c>
      <c r="Q1631" s="1383" t="s">
        <v>54</v>
      </c>
    </row>
    <row r="1632" spans="1:17" x14ac:dyDescent="0.3">
      <c r="A1632" s="1405">
        <v>2015</v>
      </c>
      <c r="B1632" s="1406" t="s">
        <v>559</v>
      </c>
      <c r="C1632" s="1406" t="s">
        <v>847</v>
      </c>
      <c r="D1632" s="1407">
        <v>730.06159029649609</v>
      </c>
      <c r="E1632" s="1406" t="s">
        <v>604</v>
      </c>
      <c r="F1632" s="1408" t="s">
        <v>603</v>
      </c>
      <c r="O1632" s="1383" t="s">
        <v>604</v>
      </c>
      <c r="Q1632" s="1383" t="s">
        <v>54</v>
      </c>
    </row>
    <row r="1633" spans="1:17" x14ac:dyDescent="0.3">
      <c r="A1633" s="1405">
        <v>2015</v>
      </c>
      <c r="B1633" s="1406" t="s">
        <v>559</v>
      </c>
      <c r="C1633" s="1406" t="s">
        <v>848</v>
      </c>
      <c r="D1633" s="1407">
        <v>711.29424905660403</v>
      </c>
      <c r="E1633" s="1406" t="s">
        <v>604</v>
      </c>
      <c r="F1633" s="1408" t="s">
        <v>603</v>
      </c>
      <c r="O1633" s="1383" t="s">
        <v>604</v>
      </c>
      <c r="Q1633" s="1383" t="s">
        <v>54</v>
      </c>
    </row>
    <row r="1634" spans="1:17" x14ac:dyDescent="0.3">
      <c r="A1634" s="1405">
        <v>2015</v>
      </c>
      <c r="B1634" s="1406" t="s">
        <v>559</v>
      </c>
      <c r="C1634" s="1406" t="s">
        <v>849</v>
      </c>
      <c r="D1634" s="1407">
        <v>667.85311688311708</v>
      </c>
      <c r="E1634" s="1406" t="s">
        <v>604</v>
      </c>
      <c r="F1634" s="1408" t="s">
        <v>603</v>
      </c>
      <c r="O1634" s="1383" t="s">
        <v>604</v>
      </c>
      <c r="Q1634" s="1383" t="s">
        <v>54</v>
      </c>
    </row>
    <row r="1635" spans="1:17" x14ac:dyDescent="0.3">
      <c r="A1635" s="1405">
        <v>2015</v>
      </c>
      <c r="B1635" s="1406" t="s">
        <v>559</v>
      </c>
      <c r="C1635" s="1406" t="s">
        <v>850</v>
      </c>
      <c r="D1635" s="1407">
        <v>741.86625073227913</v>
      </c>
      <c r="E1635" s="1406" t="s">
        <v>604</v>
      </c>
      <c r="F1635" s="1408" t="s">
        <v>603</v>
      </c>
      <c r="O1635" s="1383" t="s">
        <v>604</v>
      </c>
      <c r="Q1635" s="1383" t="s">
        <v>54</v>
      </c>
    </row>
    <row r="1636" spans="1:17" x14ac:dyDescent="0.3">
      <c r="A1636" s="1405">
        <v>2015</v>
      </c>
      <c r="B1636" s="1406" t="s">
        <v>559</v>
      </c>
      <c r="C1636" s="1406" t="s">
        <v>851</v>
      </c>
      <c r="D1636" s="1407">
        <v>630.60650200267003</v>
      </c>
      <c r="E1636" s="1406" t="s">
        <v>604</v>
      </c>
      <c r="F1636" s="1408" t="s">
        <v>603</v>
      </c>
      <c r="O1636" s="1383" t="s">
        <v>604</v>
      </c>
      <c r="Q1636" s="1383" t="s">
        <v>54</v>
      </c>
    </row>
    <row r="1637" spans="1:17" x14ac:dyDescent="0.3">
      <c r="A1637" s="1405">
        <v>2015</v>
      </c>
      <c r="B1637" s="1406" t="s">
        <v>559</v>
      </c>
      <c r="C1637" s="1406" t="s">
        <v>852</v>
      </c>
      <c r="D1637" s="1407">
        <v>689.00034708578903</v>
      </c>
      <c r="E1637" s="1406" t="s">
        <v>604</v>
      </c>
      <c r="F1637" s="1408" t="s">
        <v>603</v>
      </c>
      <c r="O1637" s="1383" t="s">
        <v>604</v>
      </c>
      <c r="Q1637" s="1383" t="s">
        <v>54</v>
      </c>
    </row>
    <row r="1638" spans="1:17" x14ac:dyDescent="0.3">
      <c r="A1638" s="1405">
        <v>2015</v>
      </c>
      <c r="B1638" s="1406" t="s">
        <v>559</v>
      </c>
      <c r="C1638" s="1406" t="s">
        <v>853</v>
      </c>
      <c r="D1638" s="1407">
        <v>728.92263934426194</v>
      </c>
      <c r="E1638" s="1406" t="s">
        <v>604</v>
      </c>
      <c r="F1638" s="1408" t="s">
        <v>603</v>
      </c>
      <c r="O1638" s="1383" t="s">
        <v>604</v>
      </c>
      <c r="Q1638" s="1383" t="s">
        <v>54</v>
      </c>
    </row>
    <row r="1639" spans="1:17" x14ac:dyDescent="0.3">
      <c r="A1639" s="1405">
        <v>2015</v>
      </c>
      <c r="B1639" s="1406" t="s">
        <v>559</v>
      </c>
      <c r="C1639" s="1406" t="s">
        <v>529</v>
      </c>
      <c r="D1639" s="1407">
        <v>911.33799573973704</v>
      </c>
      <c r="E1639" s="1406" t="s">
        <v>519</v>
      </c>
      <c r="F1639" s="1408" t="s">
        <v>628</v>
      </c>
      <c r="O1639" s="1383" t="s">
        <v>519</v>
      </c>
      <c r="Q1639" s="1383" t="s">
        <v>58</v>
      </c>
    </row>
    <row r="1640" spans="1:17" x14ac:dyDescent="0.3">
      <c r="A1640" s="1405">
        <v>2015</v>
      </c>
      <c r="B1640" s="1406" t="s">
        <v>559</v>
      </c>
      <c r="C1640" s="1406" t="s">
        <v>854</v>
      </c>
      <c r="D1640" s="1407">
        <v>751.60964653902806</v>
      </c>
      <c r="E1640" s="1406" t="s">
        <v>635</v>
      </c>
      <c r="F1640" s="1408" t="s">
        <v>634</v>
      </c>
      <c r="O1640" s="1383" t="s">
        <v>635</v>
      </c>
      <c r="Q1640" s="1383" t="s">
        <v>78</v>
      </c>
    </row>
    <row r="1641" spans="1:17" x14ac:dyDescent="0.3">
      <c r="A1641" s="1405">
        <v>2015</v>
      </c>
      <c r="B1641" s="1406" t="s">
        <v>559</v>
      </c>
      <c r="C1641" s="1406" t="s">
        <v>855</v>
      </c>
      <c r="D1641" s="1407">
        <v>741.63701492537302</v>
      </c>
      <c r="E1641" s="1406" t="s">
        <v>635</v>
      </c>
      <c r="F1641" s="1408" t="s">
        <v>634</v>
      </c>
      <c r="O1641" s="1383" t="s">
        <v>635</v>
      </c>
      <c r="Q1641" s="1383" t="s">
        <v>78</v>
      </c>
    </row>
    <row r="1642" spans="1:17" x14ac:dyDescent="0.3">
      <c r="A1642" s="1405">
        <v>2015</v>
      </c>
      <c r="B1642" s="1406" t="s">
        <v>559</v>
      </c>
      <c r="C1642" s="1406" t="s">
        <v>856</v>
      </c>
      <c r="D1642" s="1407">
        <v>847.11284071104899</v>
      </c>
      <c r="E1642" s="1406" t="s">
        <v>635</v>
      </c>
      <c r="F1642" s="1408" t="s">
        <v>634</v>
      </c>
      <c r="O1642" s="1383" t="s">
        <v>635</v>
      </c>
      <c r="Q1642" s="1383" t="s">
        <v>78</v>
      </c>
    </row>
    <row r="1643" spans="1:17" x14ac:dyDescent="0.3">
      <c r="A1643" s="1405">
        <v>2015</v>
      </c>
      <c r="B1643" s="1406" t="s">
        <v>559</v>
      </c>
      <c r="C1643" s="1406" t="s">
        <v>857</v>
      </c>
      <c r="D1643" s="1407">
        <v>796.02219933799199</v>
      </c>
      <c r="E1643" s="1406" t="s">
        <v>635</v>
      </c>
      <c r="F1643" s="1408" t="s">
        <v>634</v>
      </c>
      <c r="O1643" s="1383" t="s">
        <v>635</v>
      </c>
      <c r="Q1643" s="1383" t="s">
        <v>78</v>
      </c>
    </row>
    <row r="1644" spans="1:17" x14ac:dyDescent="0.3">
      <c r="A1644" s="1405">
        <v>2015</v>
      </c>
      <c r="B1644" s="1406" t="s">
        <v>559</v>
      </c>
      <c r="C1644" s="1406" t="s">
        <v>858</v>
      </c>
      <c r="D1644" s="1407">
        <v>755.81046235138706</v>
      </c>
      <c r="E1644" s="1406" t="s">
        <v>635</v>
      </c>
      <c r="F1644" s="1408" t="s">
        <v>634</v>
      </c>
      <c r="O1644" s="1383" t="s">
        <v>635</v>
      </c>
      <c r="Q1644" s="1383" t="s">
        <v>78</v>
      </c>
    </row>
    <row r="1645" spans="1:17" x14ac:dyDescent="0.3">
      <c r="A1645" s="1405">
        <v>2015</v>
      </c>
      <c r="B1645" s="1406" t="s">
        <v>559</v>
      </c>
      <c r="C1645" s="1406" t="s">
        <v>859</v>
      </c>
      <c r="D1645" s="1407">
        <v>820.11995245062201</v>
      </c>
      <c r="E1645" s="1406" t="s">
        <v>635</v>
      </c>
      <c r="F1645" s="1408" t="s">
        <v>634</v>
      </c>
      <c r="O1645" s="1383" t="s">
        <v>635</v>
      </c>
      <c r="Q1645" s="1383" t="s">
        <v>78</v>
      </c>
    </row>
    <row r="1646" spans="1:17" x14ac:dyDescent="0.3">
      <c r="A1646" s="1405">
        <v>2015</v>
      </c>
      <c r="B1646" s="1406" t="s">
        <v>559</v>
      </c>
      <c r="C1646" s="1406" t="s">
        <v>860</v>
      </c>
      <c r="D1646" s="1407">
        <v>701.19274038461504</v>
      </c>
      <c r="E1646" s="1406" t="s">
        <v>635</v>
      </c>
      <c r="F1646" s="1408" t="s">
        <v>634</v>
      </c>
      <c r="O1646" s="1383" t="s">
        <v>635</v>
      </c>
      <c r="Q1646" s="1383" t="s">
        <v>78</v>
      </c>
    </row>
    <row r="1647" spans="1:17" x14ac:dyDescent="0.3">
      <c r="A1647" s="1405">
        <v>2015</v>
      </c>
      <c r="B1647" s="1406" t="s">
        <v>559</v>
      </c>
      <c r="C1647" s="1406" t="s">
        <v>861</v>
      </c>
      <c r="D1647" s="1407">
        <v>765.96765033947611</v>
      </c>
      <c r="E1647" s="1406" t="s">
        <v>635</v>
      </c>
      <c r="F1647" s="1408" t="s">
        <v>634</v>
      </c>
      <c r="O1647" s="1383" t="s">
        <v>635</v>
      </c>
      <c r="Q1647" s="1383" t="s">
        <v>78</v>
      </c>
    </row>
    <row r="1648" spans="1:17" x14ac:dyDescent="0.3">
      <c r="A1648" s="1405">
        <v>2015</v>
      </c>
      <c r="B1648" s="1406" t="s">
        <v>559</v>
      </c>
      <c r="C1648" s="1406" t="s">
        <v>862</v>
      </c>
      <c r="D1648" s="1407">
        <v>738.02537232110399</v>
      </c>
      <c r="E1648" s="1406" t="s">
        <v>635</v>
      </c>
      <c r="F1648" s="1408" t="s">
        <v>634</v>
      </c>
      <c r="O1648" s="1383" t="s">
        <v>635</v>
      </c>
      <c r="Q1648" s="1383" t="s">
        <v>78</v>
      </c>
    </row>
    <row r="1649" spans="1:17" x14ac:dyDescent="0.3">
      <c r="A1649" s="1405">
        <v>2015</v>
      </c>
      <c r="B1649" s="1406" t="s">
        <v>559</v>
      </c>
      <c r="C1649" s="1406" t="s">
        <v>863</v>
      </c>
      <c r="D1649" s="1407">
        <v>817.40299440917306</v>
      </c>
      <c r="E1649" s="1406" t="s">
        <v>635</v>
      </c>
      <c r="F1649" s="1408" t="s">
        <v>634</v>
      </c>
      <c r="O1649" s="1383" t="s">
        <v>635</v>
      </c>
      <c r="Q1649" s="1383" t="s">
        <v>78</v>
      </c>
    </row>
    <row r="1650" spans="1:17" x14ac:dyDescent="0.3">
      <c r="A1650" s="1405">
        <v>2015</v>
      </c>
      <c r="B1650" s="1406" t="s">
        <v>559</v>
      </c>
      <c r="C1650" s="1406" t="s">
        <v>813</v>
      </c>
      <c r="D1650" s="1407">
        <v>710.1170351758791</v>
      </c>
      <c r="E1650" s="1406" t="s">
        <v>631</v>
      </c>
      <c r="F1650" s="1408" t="s">
        <v>630</v>
      </c>
      <c r="O1650" s="1383" t="s">
        <v>631</v>
      </c>
      <c r="Q1650" s="1383" t="s">
        <v>56</v>
      </c>
    </row>
    <row r="1651" spans="1:17" x14ac:dyDescent="0.3">
      <c r="A1651" s="1405">
        <v>2015</v>
      </c>
      <c r="B1651" s="1406" t="s">
        <v>559</v>
      </c>
      <c r="C1651" s="1406" t="s">
        <v>814</v>
      </c>
      <c r="D1651" s="1407">
        <v>696.64922305764401</v>
      </c>
      <c r="E1651" s="1406" t="s">
        <v>631</v>
      </c>
      <c r="F1651" s="1408" t="s">
        <v>630</v>
      </c>
      <c r="O1651" s="1383" t="s">
        <v>631</v>
      </c>
      <c r="Q1651" s="1383" t="s">
        <v>56</v>
      </c>
    </row>
    <row r="1652" spans="1:17" x14ac:dyDescent="0.3">
      <c r="A1652" s="1405">
        <v>2015</v>
      </c>
      <c r="B1652" s="1406" t="s">
        <v>559</v>
      </c>
      <c r="C1652" s="1406" t="s">
        <v>815</v>
      </c>
      <c r="D1652" s="1407">
        <v>684.67598965071204</v>
      </c>
      <c r="E1652" s="1406" t="s">
        <v>631</v>
      </c>
      <c r="F1652" s="1408" t="s">
        <v>630</v>
      </c>
      <c r="O1652" s="1383" t="s">
        <v>631</v>
      </c>
      <c r="Q1652" s="1383" t="s">
        <v>56</v>
      </c>
    </row>
    <row r="1653" spans="1:17" x14ac:dyDescent="0.3">
      <c r="A1653" s="1405">
        <v>2015</v>
      </c>
      <c r="B1653" s="1406" t="s">
        <v>559</v>
      </c>
      <c r="C1653" s="1406" t="s">
        <v>816</v>
      </c>
      <c r="D1653" s="1407">
        <v>1023.33825732117</v>
      </c>
      <c r="E1653" s="1406" t="s">
        <v>631</v>
      </c>
      <c r="F1653" s="1408" t="s">
        <v>630</v>
      </c>
      <c r="O1653" s="1383" t="s">
        <v>631</v>
      </c>
      <c r="Q1653" s="1383" t="s">
        <v>56</v>
      </c>
    </row>
    <row r="1654" spans="1:17" x14ac:dyDescent="0.3">
      <c r="A1654" s="1405">
        <v>2015</v>
      </c>
      <c r="B1654" s="1406" t="s">
        <v>559</v>
      </c>
      <c r="C1654" s="1406" t="s">
        <v>817</v>
      </c>
      <c r="D1654" s="1407">
        <v>672.794302059497</v>
      </c>
      <c r="E1654" s="1406" t="s">
        <v>631</v>
      </c>
      <c r="F1654" s="1408" t="s">
        <v>630</v>
      </c>
      <c r="O1654" s="1383" t="s">
        <v>631</v>
      </c>
      <c r="Q1654" s="1383" t="s">
        <v>56</v>
      </c>
    </row>
    <row r="1655" spans="1:17" x14ac:dyDescent="0.3">
      <c r="A1655" s="1405">
        <v>2015</v>
      </c>
      <c r="B1655" s="1406" t="s">
        <v>559</v>
      </c>
      <c r="C1655" s="1406" t="s">
        <v>818</v>
      </c>
      <c r="D1655" s="1407">
        <v>640.54621176470607</v>
      </c>
      <c r="E1655" s="1406" t="s">
        <v>631</v>
      </c>
      <c r="F1655" s="1408" t="s">
        <v>630</v>
      </c>
      <c r="O1655" s="1383" t="s">
        <v>631</v>
      </c>
      <c r="Q1655" s="1383" t="s">
        <v>56</v>
      </c>
    </row>
    <row r="1656" spans="1:17" x14ac:dyDescent="0.3">
      <c r="A1656" s="1405">
        <v>2015</v>
      </c>
      <c r="B1656" s="1406" t="s">
        <v>559</v>
      </c>
      <c r="C1656" s="1406" t="s">
        <v>819</v>
      </c>
      <c r="D1656" s="1407">
        <v>719.50134861006802</v>
      </c>
      <c r="E1656" s="1406" t="s">
        <v>631</v>
      </c>
      <c r="F1656" s="1408" t="s">
        <v>630</v>
      </c>
      <c r="O1656" s="1383" t="s">
        <v>631</v>
      </c>
      <c r="Q1656" s="1383" t="s">
        <v>56</v>
      </c>
    </row>
    <row r="1657" spans="1:17" x14ac:dyDescent="0.3">
      <c r="A1657" s="1405">
        <v>2015</v>
      </c>
      <c r="B1657" s="1406" t="s">
        <v>559</v>
      </c>
      <c r="C1657" s="1406" t="s">
        <v>820</v>
      </c>
      <c r="D1657" s="1407">
        <v>693.56491803278709</v>
      </c>
      <c r="E1657" s="1406" t="s">
        <v>631</v>
      </c>
      <c r="F1657" s="1408" t="s">
        <v>630</v>
      </c>
      <c r="O1657" s="1383" t="s">
        <v>631</v>
      </c>
      <c r="Q1657" s="1383" t="s">
        <v>56</v>
      </c>
    </row>
    <row r="1658" spans="1:17" x14ac:dyDescent="0.3">
      <c r="A1658" s="1405">
        <v>2015</v>
      </c>
      <c r="B1658" s="1406" t="s">
        <v>559</v>
      </c>
      <c r="C1658" s="1406" t="s">
        <v>821</v>
      </c>
      <c r="D1658" s="1407">
        <v>665.54831168831208</v>
      </c>
      <c r="E1658" s="1406" t="s">
        <v>631</v>
      </c>
      <c r="F1658" s="1408" t="s">
        <v>630</v>
      </c>
      <c r="O1658" s="1383" t="s">
        <v>631</v>
      </c>
      <c r="Q1658" s="1383" t="s">
        <v>56</v>
      </c>
    </row>
    <row r="1659" spans="1:17" x14ac:dyDescent="0.3">
      <c r="A1659" s="1405">
        <v>2015</v>
      </c>
      <c r="B1659" s="1406" t="s">
        <v>559</v>
      </c>
      <c r="C1659" s="1406" t="s">
        <v>822</v>
      </c>
      <c r="D1659" s="1407">
        <v>629.81096296296312</v>
      </c>
      <c r="E1659" s="1406" t="s">
        <v>631</v>
      </c>
      <c r="F1659" s="1408" t="s">
        <v>630</v>
      </c>
      <c r="O1659" s="1383" t="s">
        <v>631</v>
      </c>
      <c r="Q1659" s="1383" t="s">
        <v>56</v>
      </c>
    </row>
    <row r="1660" spans="1:17" x14ac:dyDescent="0.3">
      <c r="A1660" s="1405">
        <v>2015</v>
      </c>
      <c r="B1660" s="1406" t="s">
        <v>559</v>
      </c>
      <c r="C1660" s="1406" t="s">
        <v>823</v>
      </c>
      <c r="D1660" s="1407">
        <v>760.62055432372495</v>
      </c>
      <c r="E1660" s="1406" t="s">
        <v>631</v>
      </c>
      <c r="F1660" s="1408" t="s">
        <v>630</v>
      </c>
      <c r="O1660" s="1383" t="s">
        <v>631</v>
      </c>
      <c r="Q1660" s="1383" t="s">
        <v>56</v>
      </c>
    </row>
    <row r="1661" spans="1:17" x14ac:dyDescent="0.3">
      <c r="A1661" s="1405">
        <v>2015</v>
      </c>
      <c r="B1661" s="1406" t="s">
        <v>559</v>
      </c>
      <c r="C1661" s="1406" t="s">
        <v>824</v>
      </c>
      <c r="D1661" s="1407">
        <v>644.405278592375</v>
      </c>
      <c r="E1661" s="1406" t="s">
        <v>631</v>
      </c>
      <c r="F1661" s="1408" t="s">
        <v>630</v>
      </c>
      <c r="O1661" s="1383" t="s">
        <v>631</v>
      </c>
      <c r="Q1661" s="1383" t="s">
        <v>56</v>
      </c>
    </row>
    <row r="1662" spans="1:17" x14ac:dyDescent="0.3">
      <c r="A1662" s="1405">
        <v>2015</v>
      </c>
      <c r="B1662" s="1406" t="s">
        <v>559</v>
      </c>
      <c r="C1662" s="1406" t="s">
        <v>825</v>
      </c>
      <c r="D1662" s="1407">
        <v>728.20048275862109</v>
      </c>
      <c r="E1662" s="1406" t="s">
        <v>631</v>
      </c>
      <c r="F1662" s="1408" t="s">
        <v>630</v>
      </c>
      <c r="O1662" s="1383" t="s">
        <v>631</v>
      </c>
      <c r="Q1662" s="1383" t="s">
        <v>56</v>
      </c>
    </row>
    <row r="1663" spans="1:17" x14ac:dyDescent="0.3">
      <c r="A1663" s="1405">
        <v>2015</v>
      </c>
      <c r="B1663" s="1406" t="s">
        <v>559</v>
      </c>
      <c r="C1663" s="1406" t="s">
        <v>826</v>
      </c>
      <c r="D1663" s="1407">
        <v>760.06748082931006</v>
      </c>
      <c r="E1663" s="1406" t="s">
        <v>631</v>
      </c>
      <c r="F1663" s="1408" t="s">
        <v>630</v>
      </c>
      <c r="O1663" s="1383" t="s">
        <v>631</v>
      </c>
      <c r="Q1663" s="1383" t="s">
        <v>56</v>
      </c>
    </row>
    <row r="1664" spans="1:17" x14ac:dyDescent="0.3">
      <c r="A1664" s="1405">
        <v>2015</v>
      </c>
      <c r="B1664" s="1406" t="s">
        <v>559</v>
      </c>
      <c r="C1664" s="1406" t="s">
        <v>840</v>
      </c>
      <c r="D1664" s="1407">
        <v>648.49412371133997</v>
      </c>
      <c r="E1664" s="1406" t="s">
        <v>631</v>
      </c>
      <c r="F1664" s="1408" t="s">
        <v>630</v>
      </c>
      <c r="O1664" s="1383" t="s">
        <v>631</v>
      </c>
      <c r="Q1664" s="1383" t="s">
        <v>56</v>
      </c>
    </row>
    <row r="1665" spans="1:17" x14ac:dyDescent="0.3">
      <c r="A1665" s="1405">
        <v>2015</v>
      </c>
      <c r="B1665" s="1406" t="s">
        <v>559</v>
      </c>
      <c r="C1665" s="1406" t="s">
        <v>827</v>
      </c>
      <c r="D1665" s="1407">
        <v>690.15066439523002</v>
      </c>
      <c r="E1665" s="1406" t="s">
        <v>617</v>
      </c>
      <c r="F1665" s="1408" t="s">
        <v>616</v>
      </c>
      <c r="O1665" s="1383" t="s">
        <v>617</v>
      </c>
      <c r="Q1665" s="1383" t="s">
        <v>55</v>
      </c>
    </row>
    <row r="1666" spans="1:17" x14ac:dyDescent="0.3">
      <c r="A1666" s="1405">
        <v>2015</v>
      </c>
      <c r="B1666" s="1406" t="s">
        <v>559</v>
      </c>
      <c r="C1666" s="1406" t="s">
        <v>828</v>
      </c>
      <c r="D1666" s="1407">
        <v>742.74386206896611</v>
      </c>
      <c r="E1666" s="1406" t="s">
        <v>617</v>
      </c>
      <c r="F1666" s="1408" t="s">
        <v>616</v>
      </c>
      <c r="O1666" s="1383" t="s">
        <v>617</v>
      </c>
      <c r="Q1666" s="1383" t="s">
        <v>55</v>
      </c>
    </row>
    <row r="1667" spans="1:17" x14ac:dyDescent="0.3">
      <c r="A1667" s="1405">
        <v>2015</v>
      </c>
      <c r="B1667" s="1406" t="s">
        <v>559</v>
      </c>
      <c r="C1667" s="1406" t="s">
        <v>829</v>
      </c>
      <c r="D1667" s="1407">
        <v>749.70677062374205</v>
      </c>
      <c r="E1667" s="1406" t="s">
        <v>617</v>
      </c>
      <c r="F1667" s="1408" t="s">
        <v>616</v>
      </c>
      <c r="O1667" s="1383" t="s">
        <v>617</v>
      </c>
      <c r="Q1667" s="1383" t="s">
        <v>55</v>
      </c>
    </row>
    <row r="1668" spans="1:17" x14ac:dyDescent="0.3">
      <c r="A1668" s="1405">
        <v>2015</v>
      </c>
      <c r="B1668" s="1406" t="s">
        <v>559</v>
      </c>
      <c r="C1668" s="1406" t="s">
        <v>830</v>
      </c>
      <c r="D1668" s="1407">
        <v>718.80768672641898</v>
      </c>
      <c r="E1668" s="1406" t="s">
        <v>617</v>
      </c>
      <c r="F1668" s="1408" t="s">
        <v>616</v>
      </c>
      <c r="O1668" s="1383" t="s">
        <v>617</v>
      </c>
      <c r="Q1668" s="1383" t="s">
        <v>55</v>
      </c>
    </row>
    <row r="1669" spans="1:17" x14ac:dyDescent="0.3">
      <c r="A1669" s="1405">
        <v>2015</v>
      </c>
      <c r="B1669" s="1406" t="s">
        <v>559</v>
      </c>
      <c r="C1669" s="1406" t="s">
        <v>831</v>
      </c>
      <c r="D1669" s="1407">
        <v>861.65459393428796</v>
      </c>
      <c r="E1669" s="1406" t="s">
        <v>617</v>
      </c>
      <c r="F1669" s="1408" t="s">
        <v>616</v>
      </c>
      <c r="O1669" s="1383" t="s">
        <v>617</v>
      </c>
      <c r="Q1669" s="1383" t="s">
        <v>55</v>
      </c>
    </row>
    <row r="1670" spans="1:17" x14ac:dyDescent="0.3">
      <c r="A1670" s="1405">
        <v>2015</v>
      </c>
      <c r="B1670" s="1406" t="s">
        <v>559</v>
      </c>
      <c r="C1670" s="1406" t="s">
        <v>832</v>
      </c>
      <c r="D1670" s="1407">
        <v>749.29616761904799</v>
      </c>
      <c r="E1670" s="1406" t="s">
        <v>617</v>
      </c>
      <c r="F1670" s="1408" t="s">
        <v>616</v>
      </c>
      <c r="O1670" s="1383" t="s">
        <v>617</v>
      </c>
      <c r="Q1670" s="1383" t="s">
        <v>55</v>
      </c>
    </row>
    <row r="1671" spans="1:17" x14ac:dyDescent="0.3">
      <c r="A1671" s="1405">
        <v>2015</v>
      </c>
      <c r="B1671" s="1406" t="s">
        <v>559</v>
      </c>
      <c r="C1671" s="1406" t="s">
        <v>812</v>
      </c>
      <c r="D1671" s="1407">
        <v>678.57045205479506</v>
      </c>
      <c r="E1671" s="1406" t="s">
        <v>617</v>
      </c>
      <c r="F1671" s="1408" t="s">
        <v>616</v>
      </c>
      <c r="O1671" s="1383" t="s">
        <v>617</v>
      </c>
      <c r="Q1671" s="1383" t="s">
        <v>55</v>
      </c>
    </row>
    <row r="1672" spans="1:17" x14ac:dyDescent="0.3">
      <c r="A1672" s="1405">
        <v>2015</v>
      </c>
      <c r="B1672" s="1406" t="s">
        <v>559</v>
      </c>
      <c r="C1672" s="1406" t="s">
        <v>833</v>
      </c>
      <c r="D1672" s="1407">
        <v>674.54724637681215</v>
      </c>
      <c r="E1672" s="1406" t="s">
        <v>617</v>
      </c>
      <c r="F1672" s="1408" t="s">
        <v>616</v>
      </c>
      <c r="O1672" s="1383" t="s">
        <v>617</v>
      </c>
      <c r="Q1672" s="1383" t="s">
        <v>55</v>
      </c>
    </row>
    <row r="1673" spans="1:17" x14ac:dyDescent="0.3">
      <c r="A1673" s="1405">
        <v>2015</v>
      </c>
      <c r="B1673" s="1406" t="s">
        <v>559</v>
      </c>
      <c r="C1673" s="1406" t="s">
        <v>834</v>
      </c>
      <c r="D1673" s="1407">
        <v>737.06549828178709</v>
      </c>
      <c r="E1673" s="1406" t="s">
        <v>617</v>
      </c>
      <c r="F1673" s="1408" t="s">
        <v>616</v>
      </c>
      <c r="O1673" s="1383" t="s">
        <v>617</v>
      </c>
      <c r="Q1673" s="1383" t="s">
        <v>55</v>
      </c>
    </row>
    <row r="1674" spans="1:17" x14ac:dyDescent="0.3">
      <c r="A1674" s="1405">
        <v>2015</v>
      </c>
      <c r="B1674" s="1406" t="s">
        <v>559</v>
      </c>
      <c r="C1674" s="1406" t="s">
        <v>835</v>
      </c>
      <c r="D1674" s="1407">
        <v>702.28501854140904</v>
      </c>
      <c r="E1674" s="1406" t="s">
        <v>617</v>
      </c>
      <c r="F1674" s="1408" t="s">
        <v>616</v>
      </c>
      <c r="O1674" s="1383" t="s">
        <v>617</v>
      </c>
      <c r="Q1674" s="1383" t="s">
        <v>55</v>
      </c>
    </row>
    <row r="1675" spans="1:17" x14ac:dyDescent="0.3">
      <c r="A1675" s="1405">
        <v>2015</v>
      </c>
      <c r="B1675" s="1406" t="s">
        <v>559</v>
      </c>
      <c r="C1675" s="1406" t="s">
        <v>836</v>
      </c>
      <c r="D1675" s="1407">
        <v>719.93273177636206</v>
      </c>
      <c r="E1675" s="1406" t="s">
        <v>617</v>
      </c>
      <c r="F1675" s="1408" t="s">
        <v>616</v>
      </c>
      <c r="O1675" s="1383" t="s">
        <v>617</v>
      </c>
      <c r="Q1675" s="1383" t="s">
        <v>55</v>
      </c>
    </row>
    <row r="1676" spans="1:17" x14ac:dyDescent="0.3">
      <c r="A1676" s="1405">
        <v>2015</v>
      </c>
      <c r="B1676" s="1406" t="s">
        <v>559</v>
      </c>
      <c r="C1676" s="1406" t="s">
        <v>837</v>
      </c>
      <c r="D1676" s="1407">
        <v>829.37238450074494</v>
      </c>
      <c r="E1676" s="1406" t="s">
        <v>617</v>
      </c>
      <c r="F1676" s="1408" t="s">
        <v>616</v>
      </c>
      <c r="O1676" s="1383" t="s">
        <v>617</v>
      </c>
      <c r="Q1676" s="1383" t="s">
        <v>55</v>
      </c>
    </row>
    <row r="1677" spans="1:17" x14ac:dyDescent="0.3">
      <c r="A1677" s="1405">
        <v>2015</v>
      </c>
      <c r="B1677" s="1406" t="s">
        <v>559</v>
      </c>
      <c r="C1677" s="1406" t="s">
        <v>838</v>
      </c>
      <c r="D1677" s="1407">
        <v>690.56512149532705</v>
      </c>
      <c r="E1677" s="1406" t="s">
        <v>617</v>
      </c>
      <c r="F1677" s="1408" t="s">
        <v>616</v>
      </c>
      <c r="O1677" s="1383" t="s">
        <v>617</v>
      </c>
      <c r="Q1677" s="1383" t="s">
        <v>55</v>
      </c>
    </row>
    <row r="1678" spans="1:17" x14ac:dyDescent="0.3">
      <c r="A1678" s="1405">
        <v>2015</v>
      </c>
      <c r="B1678" s="1406" t="s">
        <v>559</v>
      </c>
      <c r="C1678" s="1406" t="s">
        <v>839</v>
      </c>
      <c r="D1678" s="1407">
        <v>808.69616005379999</v>
      </c>
      <c r="E1678" s="1406" t="s">
        <v>617</v>
      </c>
      <c r="F1678" s="1408" t="s">
        <v>616</v>
      </c>
      <c r="O1678" s="1383" t="s">
        <v>617</v>
      </c>
      <c r="Q1678" s="1383" t="s">
        <v>55</v>
      </c>
    </row>
    <row r="1679" spans="1:17" x14ac:dyDescent="0.3">
      <c r="A1679" s="1405">
        <v>2016</v>
      </c>
      <c r="B1679" s="1406" t="s">
        <v>559</v>
      </c>
      <c r="C1679" s="1406" t="s">
        <v>650</v>
      </c>
      <c r="D1679" s="1407">
        <v>712.82497287522608</v>
      </c>
      <c r="E1679" s="1406" t="s">
        <v>598</v>
      </c>
      <c r="F1679" s="1408" t="s">
        <v>599</v>
      </c>
      <c r="O1679" s="1383" t="s">
        <v>598</v>
      </c>
      <c r="Q1679" s="1383" t="s">
        <v>61</v>
      </c>
    </row>
    <row r="1680" spans="1:17" x14ac:dyDescent="0.3">
      <c r="A1680" s="1405">
        <v>2016</v>
      </c>
      <c r="B1680" s="1406" t="s">
        <v>559</v>
      </c>
      <c r="C1680" s="1406" t="s">
        <v>597</v>
      </c>
      <c r="D1680" s="1407">
        <v>779.02767792954705</v>
      </c>
      <c r="E1680" s="1406" t="s">
        <v>598</v>
      </c>
      <c r="F1680" s="1408" t="s">
        <v>599</v>
      </c>
      <c r="O1680" s="1383" t="s">
        <v>598</v>
      </c>
      <c r="Q1680" s="1383" t="s">
        <v>61</v>
      </c>
    </row>
    <row r="1681" spans="1:17" x14ac:dyDescent="0.3">
      <c r="A1681" s="1405">
        <v>2016</v>
      </c>
      <c r="B1681" s="1406" t="s">
        <v>559</v>
      </c>
      <c r="C1681" s="1406" t="s">
        <v>651</v>
      </c>
      <c r="D1681" s="1407">
        <v>845.84500253072997</v>
      </c>
      <c r="E1681" s="1406" t="s">
        <v>598</v>
      </c>
      <c r="F1681" s="1408" t="s">
        <v>599</v>
      </c>
      <c r="O1681" s="1383" t="s">
        <v>598</v>
      </c>
      <c r="Q1681" s="1383" t="s">
        <v>61</v>
      </c>
    </row>
    <row r="1682" spans="1:17" x14ac:dyDescent="0.3">
      <c r="A1682" s="1405">
        <v>2016</v>
      </c>
      <c r="B1682" s="1406" t="s">
        <v>559</v>
      </c>
      <c r="C1682" s="1406" t="s">
        <v>652</v>
      </c>
      <c r="D1682" s="1407">
        <v>869.252328940143</v>
      </c>
      <c r="E1682" s="1406" t="s">
        <v>598</v>
      </c>
      <c r="F1682" s="1408" t="s">
        <v>599</v>
      </c>
      <c r="O1682" s="1383" t="s">
        <v>598</v>
      </c>
      <c r="Q1682" s="1383" t="s">
        <v>61</v>
      </c>
    </row>
    <row r="1683" spans="1:17" x14ac:dyDescent="0.3">
      <c r="A1683" s="1405">
        <v>2016</v>
      </c>
      <c r="B1683" s="1406" t="s">
        <v>559</v>
      </c>
      <c r="C1683" s="1406" t="s">
        <v>653</v>
      </c>
      <c r="D1683" s="1407">
        <v>838.49621011291106</v>
      </c>
      <c r="E1683" s="1406" t="s">
        <v>598</v>
      </c>
      <c r="F1683" s="1408" t="s">
        <v>599</v>
      </c>
      <c r="O1683" s="1383" t="s">
        <v>598</v>
      </c>
      <c r="Q1683" s="1383" t="s">
        <v>61</v>
      </c>
    </row>
    <row r="1684" spans="1:17" x14ac:dyDescent="0.3">
      <c r="A1684" s="1405">
        <v>2016</v>
      </c>
      <c r="B1684" s="1406" t="s">
        <v>559</v>
      </c>
      <c r="C1684" s="1406" t="s">
        <v>654</v>
      </c>
      <c r="D1684" s="1407">
        <v>902.77712879546198</v>
      </c>
      <c r="E1684" s="1406" t="s">
        <v>598</v>
      </c>
      <c r="F1684" s="1408" t="s">
        <v>599</v>
      </c>
      <c r="O1684" s="1383" t="s">
        <v>598</v>
      </c>
      <c r="Q1684" s="1383" t="s">
        <v>61</v>
      </c>
    </row>
    <row r="1685" spans="1:17" x14ac:dyDescent="0.3">
      <c r="A1685" s="1405">
        <v>2016</v>
      </c>
      <c r="B1685" s="1406" t="s">
        <v>559</v>
      </c>
      <c r="C1685" s="1406" t="s">
        <v>600</v>
      </c>
      <c r="D1685" s="1407">
        <v>768.79542821473206</v>
      </c>
      <c r="E1685" s="1406" t="s">
        <v>594</v>
      </c>
      <c r="F1685" s="1408" t="s">
        <v>595</v>
      </c>
      <c r="O1685" s="1383" t="s">
        <v>594</v>
      </c>
      <c r="Q1685" s="1383" t="s">
        <v>62</v>
      </c>
    </row>
    <row r="1686" spans="1:17" x14ac:dyDescent="0.3">
      <c r="A1686" s="1405">
        <v>2016</v>
      </c>
      <c r="B1686" s="1406" t="s">
        <v>559</v>
      </c>
      <c r="C1686" s="1406" t="s">
        <v>601</v>
      </c>
      <c r="D1686" s="1407">
        <v>959.38582578364606</v>
      </c>
      <c r="E1686" s="1406" t="s">
        <v>594</v>
      </c>
      <c r="F1686" s="1408" t="s">
        <v>595</v>
      </c>
      <c r="O1686" s="1383" t="s">
        <v>594</v>
      </c>
      <c r="Q1686" s="1383" t="s">
        <v>62</v>
      </c>
    </row>
    <row r="1687" spans="1:17" x14ac:dyDescent="0.3">
      <c r="A1687" s="1405">
        <v>2016</v>
      </c>
      <c r="B1687" s="1406" t="s">
        <v>559</v>
      </c>
      <c r="C1687" s="1406" t="s">
        <v>602</v>
      </c>
      <c r="D1687" s="1407">
        <v>1005.99267662456</v>
      </c>
      <c r="E1687" s="1406" t="s">
        <v>594</v>
      </c>
      <c r="F1687" s="1408" t="s">
        <v>595</v>
      </c>
      <c r="O1687" s="1383" t="s">
        <v>594</v>
      </c>
      <c r="Q1687" s="1383" t="s">
        <v>62</v>
      </c>
    </row>
    <row r="1688" spans="1:17" x14ac:dyDescent="0.3">
      <c r="A1688" s="1405">
        <v>2016</v>
      </c>
      <c r="B1688" s="1406" t="s">
        <v>559</v>
      </c>
      <c r="C1688" s="1406" t="s">
        <v>640</v>
      </c>
      <c r="D1688" s="1407">
        <v>701.20431345261807</v>
      </c>
      <c r="E1688" s="1406" t="s">
        <v>594</v>
      </c>
      <c r="F1688" s="1408" t="s">
        <v>595</v>
      </c>
      <c r="O1688" s="1383" t="s">
        <v>594</v>
      </c>
      <c r="Q1688" s="1383" t="s">
        <v>62</v>
      </c>
    </row>
    <row r="1689" spans="1:17" x14ac:dyDescent="0.3">
      <c r="A1689" s="1405">
        <v>2016</v>
      </c>
      <c r="B1689" s="1406" t="s">
        <v>559</v>
      </c>
      <c r="C1689" s="1406" t="s">
        <v>605</v>
      </c>
      <c r="D1689" s="1407">
        <v>1091.65997763123</v>
      </c>
      <c r="E1689" s="1406" t="s">
        <v>594</v>
      </c>
      <c r="F1689" s="1408" t="s">
        <v>595</v>
      </c>
      <c r="O1689" s="1383" t="s">
        <v>594</v>
      </c>
      <c r="Q1689" s="1383" t="s">
        <v>62</v>
      </c>
    </row>
    <row r="1690" spans="1:17" x14ac:dyDescent="0.3">
      <c r="A1690" s="1405">
        <v>2016</v>
      </c>
      <c r="B1690" s="1406" t="s">
        <v>559</v>
      </c>
      <c r="C1690" s="1406" t="s">
        <v>606</v>
      </c>
      <c r="D1690" s="1407">
        <v>771.51200559617303</v>
      </c>
      <c r="E1690" s="1406" t="s">
        <v>594</v>
      </c>
      <c r="F1690" s="1408" t="s">
        <v>595</v>
      </c>
      <c r="O1690" s="1383" t="s">
        <v>594</v>
      </c>
      <c r="Q1690" s="1383" t="s">
        <v>62</v>
      </c>
    </row>
    <row r="1691" spans="1:17" x14ac:dyDescent="0.3">
      <c r="A1691" s="1405">
        <v>2016</v>
      </c>
      <c r="B1691" s="1406" t="s">
        <v>559</v>
      </c>
      <c r="C1691" s="1406" t="s">
        <v>593</v>
      </c>
      <c r="D1691" s="1407">
        <v>762.43845035173206</v>
      </c>
      <c r="E1691" s="1406" t="s">
        <v>594</v>
      </c>
      <c r="F1691" s="1408" t="s">
        <v>595</v>
      </c>
      <c r="O1691" s="1383" t="s">
        <v>594</v>
      </c>
      <c r="Q1691" s="1383" t="s">
        <v>62</v>
      </c>
    </row>
    <row r="1692" spans="1:17" x14ac:dyDescent="0.3">
      <c r="A1692" s="1405">
        <v>2016</v>
      </c>
      <c r="B1692" s="1406" t="s">
        <v>559</v>
      </c>
      <c r="C1692" s="1406" t="s">
        <v>609</v>
      </c>
      <c r="D1692" s="1407">
        <v>791.45333843667606</v>
      </c>
      <c r="E1692" s="1406" t="s">
        <v>594</v>
      </c>
      <c r="F1692" s="1408" t="s">
        <v>595</v>
      </c>
      <c r="O1692" s="1383" t="s">
        <v>594</v>
      </c>
      <c r="Q1692" s="1383" t="s">
        <v>62</v>
      </c>
    </row>
    <row r="1693" spans="1:17" x14ac:dyDescent="0.3">
      <c r="A1693" s="1405">
        <v>2016</v>
      </c>
      <c r="B1693" s="1406" t="s">
        <v>559</v>
      </c>
      <c r="C1693" s="1406" t="s">
        <v>612</v>
      </c>
      <c r="D1693" s="1407">
        <v>876.534019812878</v>
      </c>
      <c r="E1693" s="1406" t="s">
        <v>594</v>
      </c>
      <c r="F1693" s="1408" t="s">
        <v>595</v>
      </c>
      <c r="O1693" s="1383" t="s">
        <v>594</v>
      </c>
      <c r="Q1693" s="1383" t="s">
        <v>62</v>
      </c>
    </row>
    <row r="1694" spans="1:17" x14ac:dyDescent="0.3">
      <c r="A1694" s="1405">
        <v>2016</v>
      </c>
      <c r="B1694" s="1406" t="s">
        <v>559</v>
      </c>
      <c r="C1694" s="1406" t="s">
        <v>615</v>
      </c>
      <c r="D1694" s="1407">
        <v>896.41328070031909</v>
      </c>
      <c r="E1694" s="1406" t="s">
        <v>594</v>
      </c>
      <c r="F1694" s="1408" t="s">
        <v>595</v>
      </c>
      <c r="O1694" s="1383" t="s">
        <v>594</v>
      </c>
      <c r="Q1694" s="1383" t="s">
        <v>62</v>
      </c>
    </row>
    <row r="1695" spans="1:17" x14ac:dyDescent="0.3">
      <c r="A1695" s="1405">
        <v>2016</v>
      </c>
      <c r="B1695" s="1406" t="s">
        <v>559</v>
      </c>
      <c r="C1695" s="1406" t="s">
        <v>596</v>
      </c>
      <c r="D1695" s="1407">
        <v>847.725470572522</v>
      </c>
      <c r="E1695" s="1406" t="s">
        <v>594</v>
      </c>
      <c r="F1695" s="1408" t="s">
        <v>595</v>
      </c>
      <c r="O1695" s="1383" t="s">
        <v>594</v>
      </c>
      <c r="Q1695" s="1383" t="s">
        <v>62</v>
      </c>
    </row>
    <row r="1696" spans="1:17" x14ac:dyDescent="0.3">
      <c r="A1696" s="1405">
        <v>2016</v>
      </c>
      <c r="B1696" s="1406" t="s">
        <v>559</v>
      </c>
      <c r="C1696" s="1406" t="s">
        <v>682</v>
      </c>
      <c r="D1696" s="1407">
        <v>666.528603988604</v>
      </c>
      <c r="E1696" s="1406" t="s">
        <v>642</v>
      </c>
      <c r="F1696" s="1408" t="s">
        <v>641</v>
      </c>
      <c r="O1696" s="1383" t="s">
        <v>642</v>
      </c>
      <c r="Q1696" s="1383" t="s">
        <v>66</v>
      </c>
    </row>
    <row r="1697" spans="1:17" x14ac:dyDescent="0.3">
      <c r="A1697" s="1405">
        <v>2016</v>
      </c>
      <c r="B1697" s="1406" t="s">
        <v>559</v>
      </c>
      <c r="C1697" s="1406" t="s">
        <v>683</v>
      </c>
      <c r="D1697" s="1407">
        <v>751.93195841584202</v>
      </c>
      <c r="E1697" s="1406" t="s">
        <v>642</v>
      </c>
      <c r="F1697" s="1408" t="s">
        <v>641</v>
      </c>
      <c r="O1697" s="1383" t="s">
        <v>642</v>
      </c>
      <c r="Q1697" s="1383" t="s">
        <v>66</v>
      </c>
    </row>
    <row r="1698" spans="1:17" x14ac:dyDescent="0.3">
      <c r="A1698" s="1405">
        <v>2016</v>
      </c>
      <c r="B1698" s="1406" t="s">
        <v>559</v>
      </c>
      <c r="C1698" s="1406" t="s">
        <v>684</v>
      </c>
      <c r="D1698" s="1407">
        <v>674.18997616209811</v>
      </c>
      <c r="E1698" s="1406" t="s">
        <v>642</v>
      </c>
      <c r="F1698" s="1408" t="s">
        <v>641</v>
      </c>
      <c r="O1698" s="1383" t="s">
        <v>642</v>
      </c>
      <c r="Q1698" s="1383" t="s">
        <v>66</v>
      </c>
    </row>
    <row r="1699" spans="1:17" x14ac:dyDescent="0.3">
      <c r="A1699" s="1405">
        <v>2016</v>
      </c>
      <c r="B1699" s="1406" t="s">
        <v>559</v>
      </c>
      <c r="C1699" s="1406" t="s">
        <v>647</v>
      </c>
      <c r="D1699" s="1407">
        <v>766.09466936572198</v>
      </c>
      <c r="E1699" s="1406" t="s">
        <v>642</v>
      </c>
      <c r="F1699" s="1408" t="s">
        <v>641</v>
      </c>
      <c r="O1699" s="1383" t="s">
        <v>642</v>
      </c>
      <c r="Q1699" s="1383" t="s">
        <v>66</v>
      </c>
    </row>
    <row r="1700" spans="1:17" x14ac:dyDescent="0.3">
      <c r="A1700" s="1405">
        <v>2016</v>
      </c>
      <c r="B1700" s="1406" t="s">
        <v>559</v>
      </c>
      <c r="C1700" s="1406" t="s">
        <v>686</v>
      </c>
      <c r="D1700" s="1407">
        <v>675.34715165511909</v>
      </c>
      <c r="E1700" s="1406" t="s">
        <v>642</v>
      </c>
      <c r="F1700" s="1408" t="s">
        <v>641</v>
      </c>
      <c r="O1700" s="1383" t="s">
        <v>642</v>
      </c>
      <c r="Q1700" s="1383" t="s">
        <v>66</v>
      </c>
    </row>
    <row r="1701" spans="1:17" x14ac:dyDescent="0.3">
      <c r="A1701" s="1405">
        <v>2016</v>
      </c>
      <c r="B1701" s="1406" t="s">
        <v>559</v>
      </c>
      <c r="C1701" s="1406" t="s">
        <v>687</v>
      </c>
      <c r="D1701" s="1407">
        <v>697.55728043143313</v>
      </c>
      <c r="E1701" s="1406" t="s">
        <v>642</v>
      </c>
      <c r="F1701" s="1408" t="s">
        <v>641</v>
      </c>
      <c r="O1701" s="1383" t="s">
        <v>642</v>
      </c>
      <c r="Q1701" s="1383" t="s">
        <v>66</v>
      </c>
    </row>
    <row r="1702" spans="1:17" x14ac:dyDescent="0.3">
      <c r="A1702" s="1405">
        <v>2016</v>
      </c>
      <c r="B1702" s="1406" t="s">
        <v>559</v>
      </c>
      <c r="C1702" s="1406" t="s">
        <v>618</v>
      </c>
      <c r="D1702" s="1407">
        <v>661.92924336283204</v>
      </c>
      <c r="E1702" s="1406" t="s">
        <v>598</v>
      </c>
      <c r="F1702" s="1408" t="s">
        <v>599</v>
      </c>
      <c r="O1702" s="1383" t="s">
        <v>598</v>
      </c>
      <c r="Q1702" s="1383" t="s">
        <v>61</v>
      </c>
    </row>
    <row r="1703" spans="1:17" x14ac:dyDescent="0.3">
      <c r="A1703" s="1405">
        <v>2016</v>
      </c>
      <c r="B1703" s="1406" t="s">
        <v>559</v>
      </c>
      <c r="C1703" s="1406" t="s">
        <v>624</v>
      </c>
      <c r="D1703" s="1407">
        <v>620.07788883222804</v>
      </c>
      <c r="E1703" s="1406" t="s">
        <v>578</v>
      </c>
      <c r="F1703" s="1408" t="s">
        <v>579</v>
      </c>
      <c r="O1703" s="1383" t="s">
        <v>578</v>
      </c>
      <c r="Q1703" s="1383" t="s">
        <v>63</v>
      </c>
    </row>
    <row r="1704" spans="1:17" x14ac:dyDescent="0.3">
      <c r="A1704" s="1405">
        <v>2016</v>
      </c>
      <c r="B1704" s="1406" t="s">
        <v>559</v>
      </c>
      <c r="C1704" s="1406" t="s">
        <v>627</v>
      </c>
      <c r="D1704" s="1407">
        <v>711.77703335879801</v>
      </c>
      <c r="E1704" s="1406" t="s">
        <v>594</v>
      </c>
      <c r="F1704" s="1408" t="s">
        <v>595</v>
      </c>
      <c r="O1704" s="1383" t="s">
        <v>594</v>
      </c>
      <c r="Q1704" s="1383" t="s">
        <v>62</v>
      </c>
    </row>
    <row r="1705" spans="1:17" x14ac:dyDescent="0.3">
      <c r="A1705" s="1405">
        <v>2016</v>
      </c>
      <c r="B1705" s="1406" t="s">
        <v>559</v>
      </c>
      <c r="C1705" s="1406" t="s">
        <v>629</v>
      </c>
      <c r="D1705" s="1407">
        <v>645.86480603448308</v>
      </c>
      <c r="E1705" s="1406" t="s">
        <v>594</v>
      </c>
      <c r="F1705" s="1408" t="s">
        <v>595</v>
      </c>
      <c r="O1705" s="1383" t="s">
        <v>594</v>
      </c>
      <c r="Q1705" s="1383" t="s">
        <v>62</v>
      </c>
    </row>
    <row r="1706" spans="1:17" x14ac:dyDescent="0.3">
      <c r="A1706" s="1405">
        <v>2016</v>
      </c>
      <c r="B1706" s="1406" t="s">
        <v>559</v>
      </c>
      <c r="C1706" s="1406" t="s">
        <v>632</v>
      </c>
      <c r="D1706" s="1407">
        <v>685.47687941021604</v>
      </c>
      <c r="E1706" s="1406" t="s">
        <v>594</v>
      </c>
      <c r="F1706" s="1408" t="s">
        <v>595</v>
      </c>
      <c r="O1706" s="1383" t="s">
        <v>594</v>
      </c>
      <c r="Q1706" s="1383" t="s">
        <v>62</v>
      </c>
    </row>
    <row r="1707" spans="1:17" x14ac:dyDescent="0.3">
      <c r="A1707" s="1405">
        <v>2016</v>
      </c>
      <c r="B1707" s="1406" t="s">
        <v>559</v>
      </c>
      <c r="C1707" s="1406" t="s">
        <v>633</v>
      </c>
      <c r="D1707" s="1407">
        <v>640.47131618456604</v>
      </c>
      <c r="E1707" s="1406" t="s">
        <v>594</v>
      </c>
      <c r="F1707" s="1408" t="s">
        <v>595</v>
      </c>
      <c r="O1707" s="1383" t="s">
        <v>594</v>
      </c>
      <c r="Q1707" s="1383" t="s">
        <v>62</v>
      </c>
    </row>
    <row r="1708" spans="1:17" x14ac:dyDescent="0.3">
      <c r="A1708" s="1405">
        <v>2016</v>
      </c>
      <c r="B1708" s="1406" t="s">
        <v>559</v>
      </c>
      <c r="C1708" s="1406" t="s">
        <v>636</v>
      </c>
      <c r="D1708" s="1407">
        <v>710.32597935698209</v>
      </c>
      <c r="E1708" s="1406" t="s">
        <v>594</v>
      </c>
      <c r="F1708" s="1408" t="s">
        <v>595</v>
      </c>
      <c r="O1708" s="1383" t="s">
        <v>594</v>
      </c>
      <c r="Q1708" s="1383" t="s">
        <v>62</v>
      </c>
    </row>
    <row r="1709" spans="1:17" x14ac:dyDescent="0.3">
      <c r="A1709" s="1405">
        <v>2016</v>
      </c>
      <c r="B1709" s="1406" t="s">
        <v>559</v>
      </c>
      <c r="C1709" s="1406" t="s">
        <v>639</v>
      </c>
      <c r="D1709" s="1407">
        <v>662.325150202195</v>
      </c>
      <c r="E1709" s="1406" t="s">
        <v>594</v>
      </c>
      <c r="F1709" s="1408" t="s">
        <v>595</v>
      </c>
      <c r="O1709" s="1383" t="s">
        <v>594</v>
      </c>
      <c r="Q1709" s="1383" t="s">
        <v>62</v>
      </c>
    </row>
    <row r="1710" spans="1:17" x14ac:dyDescent="0.3">
      <c r="A1710" s="1405">
        <v>2016</v>
      </c>
      <c r="B1710" s="1406" t="s">
        <v>559</v>
      </c>
      <c r="C1710" s="1406" t="s">
        <v>643</v>
      </c>
      <c r="D1710" s="1407">
        <v>734.60203809238214</v>
      </c>
      <c r="E1710" s="1406" t="s">
        <v>594</v>
      </c>
      <c r="F1710" s="1408" t="s">
        <v>595</v>
      </c>
      <c r="O1710" s="1383" t="s">
        <v>594</v>
      </c>
      <c r="Q1710" s="1383" t="s">
        <v>62</v>
      </c>
    </row>
    <row r="1711" spans="1:17" x14ac:dyDescent="0.3">
      <c r="A1711" s="1405">
        <v>2016</v>
      </c>
      <c r="B1711" s="1406" t="s">
        <v>559</v>
      </c>
      <c r="C1711" s="1406" t="s">
        <v>648</v>
      </c>
      <c r="D1711" s="1407">
        <v>680.71976798143896</v>
      </c>
      <c r="E1711" s="1406" t="s">
        <v>645</v>
      </c>
      <c r="F1711" s="1408" t="s">
        <v>644</v>
      </c>
      <c r="O1711" s="1383" t="s">
        <v>645</v>
      </c>
      <c r="Q1711" s="1383" t="s">
        <v>76</v>
      </c>
    </row>
    <row r="1712" spans="1:17" x14ac:dyDescent="0.3">
      <c r="A1712" s="1405">
        <v>2016</v>
      </c>
      <c r="B1712" s="1406" t="s">
        <v>559</v>
      </c>
      <c r="C1712" s="1406" t="s">
        <v>649</v>
      </c>
      <c r="D1712" s="1407">
        <v>651.66065368567502</v>
      </c>
      <c r="E1712" s="1406" t="s">
        <v>645</v>
      </c>
      <c r="F1712" s="1408" t="s">
        <v>644</v>
      </c>
      <c r="O1712" s="1383" t="s">
        <v>645</v>
      </c>
      <c r="Q1712" s="1383" t="s">
        <v>76</v>
      </c>
    </row>
    <row r="1713" spans="1:17" x14ac:dyDescent="0.3">
      <c r="A1713" s="1405">
        <v>2016</v>
      </c>
      <c r="B1713" s="1406" t="s">
        <v>559</v>
      </c>
      <c r="C1713" s="1406" t="s">
        <v>655</v>
      </c>
      <c r="D1713" s="1407">
        <v>669.51326810176101</v>
      </c>
      <c r="E1713" s="1406" t="s">
        <v>608</v>
      </c>
      <c r="F1713" s="1408" t="s">
        <v>607</v>
      </c>
      <c r="O1713" s="1383" t="s">
        <v>608</v>
      </c>
      <c r="Q1713" s="1383" t="s">
        <v>65</v>
      </c>
    </row>
    <row r="1714" spans="1:17" x14ac:dyDescent="0.3">
      <c r="A1714" s="1405">
        <v>2016</v>
      </c>
      <c r="B1714" s="1406" t="s">
        <v>559</v>
      </c>
      <c r="C1714" s="1406" t="s">
        <v>656</v>
      </c>
      <c r="D1714" s="1407">
        <v>681.56026178010507</v>
      </c>
      <c r="E1714" s="1406" t="s">
        <v>608</v>
      </c>
      <c r="F1714" s="1408" t="s">
        <v>607</v>
      </c>
      <c r="O1714" s="1383" t="s">
        <v>608</v>
      </c>
      <c r="Q1714" s="1383" t="s">
        <v>65</v>
      </c>
    </row>
    <row r="1715" spans="1:17" x14ac:dyDescent="0.3">
      <c r="A1715" s="1405">
        <v>2016</v>
      </c>
      <c r="B1715" s="1406" t="s">
        <v>559</v>
      </c>
      <c r="C1715" s="1406" t="s">
        <v>657</v>
      </c>
      <c r="D1715" s="1407">
        <v>679.173553500661</v>
      </c>
      <c r="E1715" s="1406" t="s">
        <v>608</v>
      </c>
      <c r="F1715" s="1408" t="s">
        <v>607</v>
      </c>
      <c r="O1715" s="1383" t="s">
        <v>608</v>
      </c>
      <c r="Q1715" s="1383" t="s">
        <v>65</v>
      </c>
    </row>
    <row r="1716" spans="1:17" x14ac:dyDescent="0.3">
      <c r="A1716" s="1405">
        <v>2016</v>
      </c>
      <c r="B1716" s="1406" t="s">
        <v>559</v>
      </c>
      <c r="C1716" s="1406" t="s">
        <v>659</v>
      </c>
      <c r="D1716" s="1407">
        <v>742.80793197278899</v>
      </c>
      <c r="E1716" s="1406" t="s">
        <v>623</v>
      </c>
      <c r="F1716" s="1408" t="s">
        <v>622</v>
      </c>
      <c r="O1716" s="1383" t="s">
        <v>623</v>
      </c>
      <c r="Q1716" s="1383" t="s">
        <v>75</v>
      </c>
    </row>
    <row r="1717" spans="1:17" x14ac:dyDescent="0.3">
      <c r="A1717" s="1405">
        <v>2016</v>
      </c>
      <c r="B1717" s="1406" t="s">
        <v>559</v>
      </c>
      <c r="C1717" s="1406" t="s">
        <v>660</v>
      </c>
      <c r="D1717" s="1407">
        <v>746.44773535220509</v>
      </c>
      <c r="E1717" s="1406" t="s">
        <v>642</v>
      </c>
      <c r="F1717" s="1408" t="s">
        <v>641</v>
      </c>
      <c r="O1717" s="1383" t="s">
        <v>642</v>
      </c>
      <c r="Q1717" s="1383" t="s">
        <v>66</v>
      </c>
    </row>
    <row r="1718" spans="1:17" x14ac:dyDescent="0.3">
      <c r="A1718" s="1405">
        <v>2016</v>
      </c>
      <c r="B1718" s="1406" t="s">
        <v>559</v>
      </c>
      <c r="C1718" s="1406" t="s">
        <v>661</v>
      </c>
      <c r="D1718" s="1407">
        <v>678.41838815789504</v>
      </c>
      <c r="E1718" s="1406" t="s">
        <v>642</v>
      </c>
      <c r="F1718" s="1408" t="s">
        <v>641</v>
      </c>
      <c r="O1718" s="1383" t="s">
        <v>642</v>
      </c>
      <c r="Q1718" s="1383" t="s">
        <v>66</v>
      </c>
    </row>
    <row r="1719" spans="1:17" x14ac:dyDescent="0.3">
      <c r="A1719" s="1405">
        <v>2016</v>
      </c>
      <c r="B1719" s="1406" t="s">
        <v>559</v>
      </c>
      <c r="C1719" s="1406" t="s">
        <v>685</v>
      </c>
      <c r="D1719" s="1407">
        <v>677.60728632478606</v>
      </c>
      <c r="E1719" s="1406" t="s">
        <v>642</v>
      </c>
      <c r="F1719" s="1408" t="s">
        <v>641</v>
      </c>
      <c r="O1719" s="1383" t="s">
        <v>642</v>
      </c>
      <c r="Q1719" s="1383" t="s">
        <v>66</v>
      </c>
    </row>
    <row r="1720" spans="1:17" x14ac:dyDescent="0.3">
      <c r="A1720" s="1405">
        <v>2016</v>
      </c>
      <c r="B1720" s="1406" t="s">
        <v>559</v>
      </c>
      <c r="C1720" s="1406" t="s">
        <v>662</v>
      </c>
      <c r="D1720" s="1407">
        <v>774.09523521192409</v>
      </c>
      <c r="E1720" s="1406" t="s">
        <v>642</v>
      </c>
      <c r="F1720" s="1408" t="s">
        <v>641</v>
      </c>
      <c r="O1720" s="1383" t="s">
        <v>642</v>
      </c>
      <c r="Q1720" s="1383" t="s">
        <v>66</v>
      </c>
    </row>
    <row r="1721" spans="1:17" x14ac:dyDescent="0.3">
      <c r="A1721" s="1405">
        <v>2016</v>
      </c>
      <c r="B1721" s="1406" t="s">
        <v>559</v>
      </c>
      <c r="C1721" s="1406" t="s">
        <v>663</v>
      </c>
      <c r="D1721" s="1407">
        <v>756.64230872483211</v>
      </c>
      <c r="E1721" s="1406" t="s">
        <v>642</v>
      </c>
      <c r="F1721" s="1408" t="s">
        <v>641</v>
      </c>
      <c r="O1721" s="1383" t="s">
        <v>642</v>
      </c>
      <c r="Q1721" s="1383" t="s">
        <v>66</v>
      </c>
    </row>
    <row r="1722" spans="1:17" x14ac:dyDescent="0.3">
      <c r="A1722" s="1405">
        <v>2016</v>
      </c>
      <c r="B1722" s="1406" t="s">
        <v>559</v>
      </c>
      <c r="C1722" s="1406" t="s">
        <v>664</v>
      </c>
      <c r="D1722" s="1407">
        <v>698.57498817966905</v>
      </c>
      <c r="E1722" s="1406" t="s">
        <v>642</v>
      </c>
      <c r="F1722" s="1408" t="s">
        <v>641</v>
      </c>
      <c r="O1722" s="1383" t="s">
        <v>642</v>
      </c>
      <c r="Q1722" s="1383" t="s">
        <v>66</v>
      </c>
    </row>
    <row r="1723" spans="1:17" x14ac:dyDescent="0.3">
      <c r="A1723" s="1405">
        <v>2016</v>
      </c>
      <c r="B1723" s="1406" t="s">
        <v>559</v>
      </c>
      <c r="C1723" s="1406" t="s">
        <v>665</v>
      </c>
      <c r="D1723" s="1407">
        <v>816.3509319771141</v>
      </c>
      <c r="E1723" s="1406" t="s">
        <v>642</v>
      </c>
      <c r="F1723" s="1408" t="s">
        <v>641</v>
      </c>
      <c r="O1723" s="1383" t="s">
        <v>642</v>
      </c>
      <c r="Q1723" s="1383" t="s">
        <v>66</v>
      </c>
    </row>
    <row r="1724" spans="1:17" x14ac:dyDescent="0.3">
      <c r="A1724" s="1405">
        <v>2016</v>
      </c>
      <c r="B1724" s="1406" t="s">
        <v>559</v>
      </c>
      <c r="C1724" s="1406" t="s">
        <v>666</v>
      </c>
      <c r="D1724" s="1407">
        <v>704.64359689922503</v>
      </c>
      <c r="E1724" s="1406" t="s">
        <v>645</v>
      </c>
      <c r="F1724" s="1408" t="s">
        <v>644</v>
      </c>
      <c r="O1724" s="1383" t="s">
        <v>645</v>
      </c>
      <c r="Q1724" s="1383" t="s">
        <v>76</v>
      </c>
    </row>
    <row r="1725" spans="1:17" x14ac:dyDescent="0.3">
      <c r="A1725" s="1405">
        <v>2016</v>
      </c>
      <c r="B1725" s="1406" t="s">
        <v>559</v>
      </c>
      <c r="C1725" s="1406" t="s">
        <v>667</v>
      </c>
      <c r="D1725" s="1407">
        <v>730.31162114014307</v>
      </c>
      <c r="E1725" s="1406" t="s">
        <v>645</v>
      </c>
      <c r="F1725" s="1408" t="s">
        <v>644</v>
      </c>
      <c r="O1725" s="1383" t="s">
        <v>645</v>
      </c>
      <c r="Q1725" s="1383" t="s">
        <v>76</v>
      </c>
    </row>
    <row r="1726" spans="1:17" x14ac:dyDescent="0.3">
      <c r="A1726" s="1405">
        <v>2016</v>
      </c>
      <c r="B1726" s="1406" t="s">
        <v>559</v>
      </c>
      <c r="C1726" s="1406" t="s">
        <v>668</v>
      </c>
      <c r="D1726" s="1407">
        <v>663.94875283446709</v>
      </c>
      <c r="E1726" s="1406" t="s">
        <v>645</v>
      </c>
      <c r="F1726" s="1408" t="s">
        <v>644</v>
      </c>
      <c r="O1726" s="1383" t="s">
        <v>645</v>
      </c>
      <c r="Q1726" s="1383" t="s">
        <v>76</v>
      </c>
    </row>
    <row r="1727" spans="1:17" x14ac:dyDescent="0.3">
      <c r="A1727" s="1405">
        <v>2016</v>
      </c>
      <c r="B1727" s="1406" t="s">
        <v>559</v>
      </c>
      <c r="C1727" s="1406" t="s">
        <v>669</v>
      </c>
      <c r="D1727" s="1407">
        <v>637.88200000000006</v>
      </c>
      <c r="E1727" s="1406" t="s">
        <v>645</v>
      </c>
      <c r="F1727" s="1408" t="s">
        <v>644</v>
      </c>
      <c r="O1727" s="1383" t="s">
        <v>645</v>
      </c>
      <c r="Q1727" s="1383" t="s">
        <v>76</v>
      </c>
    </row>
    <row r="1728" spans="1:17" x14ac:dyDescent="0.3">
      <c r="A1728" s="1405">
        <v>2016</v>
      </c>
      <c r="B1728" s="1406" t="s">
        <v>559</v>
      </c>
      <c r="C1728" s="1406" t="s">
        <v>670</v>
      </c>
      <c r="D1728" s="1407">
        <v>756.59500000000003</v>
      </c>
      <c r="E1728" s="1406" t="s">
        <v>645</v>
      </c>
      <c r="F1728" s="1408" t="s">
        <v>644</v>
      </c>
      <c r="O1728" s="1383" t="s">
        <v>645</v>
      </c>
      <c r="Q1728" s="1383" t="s">
        <v>76</v>
      </c>
    </row>
    <row r="1729" spans="1:17" x14ac:dyDescent="0.3">
      <c r="A1729" s="1405">
        <v>2016</v>
      </c>
      <c r="B1729" s="1406" t="s">
        <v>559</v>
      </c>
      <c r="C1729" s="1406" t="s">
        <v>671</v>
      </c>
      <c r="D1729" s="1407">
        <v>633.84046025104601</v>
      </c>
      <c r="E1729" s="1406" t="s">
        <v>645</v>
      </c>
      <c r="F1729" s="1408" t="s">
        <v>644</v>
      </c>
      <c r="O1729" s="1383" t="s">
        <v>645</v>
      </c>
      <c r="Q1729" s="1383" t="s">
        <v>76</v>
      </c>
    </row>
    <row r="1730" spans="1:17" x14ac:dyDescent="0.3">
      <c r="A1730" s="1405">
        <v>2016</v>
      </c>
      <c r="B1730" s="1406" t="s">
        <v>559</v>
      </c>
      <c r="C1730" s="1406" t="s">
        <v>672</v>
      </c>
      <c r="D1730" s="1407">
        <v>774.56228506787306</v>
      </c>
      <c r="E1730" s="1406" t="s">
        <v>645</v>
      </c>
      <c r="F1730" s="1408" t="s">
        <v>644</v>
      </c>
      <c r="O1730" s="1383" t="s">
        <v>645</v>
      </c>
      <c r="Q1730" s="1383" t="s">
        <v>76</v>
      </c>
    </row>
    <row r="1731" spans="1:17" x14ac:dyDescent="0.3">
      <c r="A1731" s="1405">
        <v>2016</v>
      </c>
      <c r="B1731" s="1406" t="s">
        <v>559</v>
      </c>
      <c r="C1731" s="1406" t="s">
        <v>673</v>
      </c>
      <c r="D1731" s="1407">
        <v>690.53102994012011</v>
      </c>
      <c r="E1731" s="1406" t="s">
        <v>645</v>
      </c>
      <c r="F1731" s="1408" t="s">
        <v>644</v>
      </c>
      <c r="O1731" s="1383" t="s">
        <v>645</v>
      </c>
      <c r="Q1731" s="1383" t="s">
        <v>76</v>
      </c>
    </row>
    <row r="1732" spans="1:17" x14ac:dyDescent="0.3">
      <c r="A1732" s="1405">
        <v>2016</v>
      </c>
      <c r="B1732" s="1406" t="s">
        <v>559</v>
      </c>
      <c r="C1732" s="1406" t="s">
        <v>674</v>
      </c>
      <c r="D1732" s="1407">
        <v>652.29469696969704</v>
      </c>
      <c r="E1732" s="1406" t="s">
        <v>608</v>
      </c>
      <c r="F1732" s="1408" t="s">
        <v>607</v>
      </c>
      <c r="O1732" s="1383" t="s">
        <v>608</v>
      </c>
      <c r="Q1732" s="1383" t="s">
        <v>65</v>
      </c>
    </row>
    <row r="1733" spans="1:17" x14ac:dyDescent="0.3">
      <c r="A1733" s="1405">
        <v>2016</v>
      </c>
      <c r="B1733" s="1406" t="s">
        <v>559</v>
      </c>
      <c r="C1733" s="1406" t="s">
        <v>675</v>
      </c>
      <c r="D1733" s="1407">
        <v>777.17780719371899</v>
      </c>
      <c r="E1733" s="1406" t="s">
        <v>608</v>
      </c>
      <c r="F1733" s="1408" t="s">
        <v>607</v>
      </c>
      <c r="O1733" s="1383" t="s">
        <v>608</v>
      </c>
      <c r="Q1733" s="1383" t="s">
        <v>65</v>
      </c>
    </row>
    <row r="1734" spans="1:17" x14ac:dyDescent="0.3">
      <c r="A1734" s="1405">
        <v>2016</v>
      </c>
      <c r="B1734" s="1406" t="s">
        <v>559</v>
      </c>
      <c r="C1734" s="1406" t="s">
        <v>676</v>
      </c>
      <c r="D1734" s="1407">
        <v>694.30530487804901</v>
      </c>
      <c r="E1734" s="1406" t="s">
        <v>608</v>
      </c>
      <c r="F1734" s="1408" t="s">
        <v>607</v>
      </c>
      <c r="O1734" s="1383" t="s">
        <v>608</v>
      </c>
      <c r="Q1734" s="1383" t="s">
        <v>65</v>
      </c>
    </row>
    <row r="1735" spans="1:17" x14ac:dyDescent="0.3">
      <c r="A1735" s="1405">
        <v>2016</v>
      </c>
      <c r="B1735" s="1406" t="s">
        <v>559</v>
      </c>
      <c r="C1735" s="1406" t="s">
        <v>677</v>
      </c>
      <c r="D1735" s="1407">
        <v>705.63652792990104</v>
      </c>
      <c r="E1735" s="1406" t="s">
        <v>608</v>
      </c>
      <c r="F1735" s="1408" t="s">
        <v>607</v>
      </c>
      <c r="O1735" s="1383" t="s">
        <v>608</v>
      </c>
      <c r="Q1735" s="1383" t="s">
        <v>65</v>
      </c>
    </row>
    <row r="1736" spans="1:17" x14ac:dyDescent="0.3">
      <c r="A1736" s="1405">
        <v>2016</v>
      </c>
      <c r="B1736" s="1406" t="s">
        <v>559</v>
      </c>
      <c r="C1736" s="1406" t="s">
        <v>678</v>
      </c>
      <c r="D1736" s="1407">
        <v>738.18823718981605</v>
      </c>
      <c r="E1736" s="1406" t="s">
        <v>608</v>
      </c>
      <c r="F1736" s="1408" t="s">
        <v>607</v>
      </c>
      <c r="O1736" s="1383" t="s">
        <v>608</v>
      </c>
      <c r="Q1736" s="1383" t="s">
        <v>65</v>
      </c>
    </row>
    <row r="1737" spans="1:17" x14ac:dyDescent="0.3">
      <c r="A1737" s="1405">
        <v>2016</v>
      </c>
      <c r="B1737" s="1406" t="s">
        <v>559</v>
      </c>
      <c r="C1737" s="1406" t="s">
        <v>679</v>
      </c>
      <c r="D1737" s="1407">
        <v>684.05006880733902</v>
      </c>
      <c r="E1737" s="1406" t="s">
        <v>608</v>
      </c>
      <c r="F1737" s="1408" t="s">
        <v>607</v>
      </c>
      <c r="O1737" s="1383" t="s">
        <v>608</v>
      </c>
      <c r="Q1737" s="1383" t="s">
        <v>65</v>
      </c>
    </row>
    <row r="1738" spans="1:17" x14ac:dyDescent="0.3">
      <c r="A1738" s="1405">
        <v>2016</v>
      </c>
      <c r="B1738" s="1406" t="s">
        <v>559</v>
      </c>
      <c r="C1738" s="1406" t="s">
        <v>658</v>
      </c>
      <c r="D1738" s="1407">
        <v>669.62334277620414</v>
      </c>
      <c r="E1738" s="1406" t="s">
        <v>608</v>
      </c>
      <c r="F1738" s="1408" t="s">
        <v>607</v>
      </c>
      <c r="O1738" s="1383" t="s">
        <v>608</v>
      </c>
      <c r="Q1738" s="1383" t="s">
        <v>65</v>
      </c>
    </row>
    <row r="1739" spans="1:17" x14ac:dyDescent="0.3">
      <c r="A1739" s="1405">
        <v>2016</v>
      </c>
      <c r="B1739" s="1406" t="s">
        <v>559</v>
      </c>
      <c r="C1739" s="1406" t="s">
        <v>680</v>
      </c>
      <c r="D1739" s="1407">
        <v>676.01855769230804</v>
      </c>
      <c r="E1739" s="1406" t="s">
        <v>608</v>
      </c>
      <c r="F1739" s="1408" t="s">
        <v>607</v>
      </c>
      <c r="O1739" s="1383" t="s">
        <v>608</v>
      </c>
      <c r="Q1739" s="1383" t="s">
        <v>65</v>
      </c>
    </row>
    <row r="1740" spans="1:17" x14ac:dyDescent="0.3">
      <c r="A1740" s="1405">
        <v>2016</v>
      </c>
      <c r="B1740" s="1406" t="s">
        <v>559</v>
      </c>
      <c r="C1740" s="1406" t="s">
        <v>681</v>
      </c>
      <c r="D1740" s="1407">
        <v>670.49457627118602</v>
      </c>
      <c r="E1740" s="1406" t="s">
        <v>608</v>
      </c>
      <c r="F1740" s="1408" t="s">
        <v>607</v>
      </c>
      <c r="O1740" s="1383" t="s">
        <v>608</v>
      </c>
      <c r="Q1740" s="1383" t="s">
        <v>65</v>
      </c>
    </row>
    <row r="1741" spans="1:17" x14ac:dyDescent="0.3">
      <c r="A1741" s="1405">
        <v>2016</v>
      </c>
      <c r="B1741" s="1406" t="s">
        <v>559</v>
      </c>
      <c r="C1741" s="1406" t="s">
        <v>560</v>
      </c>
      <c r="D1741" s="1407">
        <v>708.36986058301602</v>
      </c>
      <c r="E1741" s="1406" t="s">
        <v>561</v>
      </c>
      <c r="F1741" s="1408" t="s">
        <v>562</v>
      </c>
      <c r="O1741" s="1383" t="s">
        <v>561</v>
      </c>
      <c r="Q1741" s="1383" t="s">
        <v>64</v>
      </c>
    </row>
    <row r="1742" spans="1:17" x14ac:dyDescent="0.3">
      <c r="A1742" s="1405">
        <v>2016</v>
      </c>
      <c r="B1742" s="1406" t="s">
        <v>559</v>
      </c>
      <c r="C1742" s="1406" t="s">
        <v>567</v>
      </c>
      <c r="D1742" s="1407">
        <v>715.35219578150407</v>
      </c>
      <c r="E1742" s="1406" t="s">
        <v>561</v>
      </c>
      <c r="F1742" s="1408" t="s">
        <v>562</v>
      </c>
      <c r="O1742" s="1383" t="s">
        <v>561</v>
      </c>
      <c r="Q1742" s="1383" t="s">
        <v>64</v>
      </c>
    </row>
    <row r="1743" spans="1:17" x14ac:dyDescent="0.3">
      <c r="A1743" s="1405">
        <v>2016</v>
      </c>
      <c r="B1743" s="1406" t="s">
        <v>559</v>
      </c>
      <c r="C1743" s="1406" t="s">
        <v>568</v>
      </c>
      <c r="D1743" s="1407">
        <v>689.92819809069204</v>
      </c>
      <c r="E1743" s="1406" t="s">
        <v>561</v>
      </c>
      <c r="F1743" s="1408" t="s">
        <v>562</v>
      </c>
      <c r="O1743" s="1383" t="s">
        <v>561</v>
      </c>
      <c r="Q1743" s="1383" t="s">
        <v>64</v>
      </c>
    </row>
    <row r="1744" spans="1:17" x14ac:dyDescent="0.3">
      <c r="A1744" s="1405">
        <v>2016</v>
      </c>
      <c r="B1744" s="1406" t="s">
        <v>559</v>
      </c>
      <c r="C1744" s="1406" t="s">
        <v>569</v>
      </c>
      <c r="D1744" s="1407">
        <v>682.83777243589702</v>
      </c>
      <c r="E1744" s="1406" t="s">
        <v>561</v>
      </c>
      <c r="F1744" s="1408" t="s">
        <v>562</v>
      </c>
      <c r="O1744" s="1383" t="s">
        <v>561</v>
      </c>
      <c r="Q1744" s="1383" t="s">
        <v>64</v>
      </c>
    </row>
    <row r="1745" spans="1:17" x14ac:dyDescent="0.3">
      <c r="A1745" s="1405">
        <v>2016</v>
      </c>
      <c r="B1745" s="1406" t="s">
        <v>559</v>
      </c>
      <c r="C1745" s="1406" t="s">
        <v>570</v>
      </c>
      <c r="D1745" s="1407">
        <v>666.80828657314601</v>
      </c>
      <c r="E1745" s="1406" t="s">
        <v>561</v>
      </c>
      <c r="F1745" s="1408" t="s">
        <v>562</v>
      </c>
      <c r="O1745" s="1383" t="s">
        <v>561</v>
      </c>
      <c r="Q1745" s="1383" t="s">
        <v>64</v>
      </c>
    </row>
    <row r="1746" spans="1:17" x14ac:dyDescent="0.3">
      <c r="A1746" s="1405">
        <v>2016</v>
      </c>
      <c r="B1746" s="1406" t="s">
        <v>559</v>
      </c>
      <c r="C1746" s="1406" t="s">
        <v>571</v>
      </c>
      <c r="D1746" s="1407">
        <v>691.24912151067304</v>
      </c>
      <c r="E1746" s="1406" t="s">
        <v>561</v>
      </c>
      <c r="F1746" s="1408" t="s">
        <v>562</v>
      </c>
      <c r="O1746" s="1383" t="s">
        <v>561</v>
      </c>
      <c r="Q1746" s="1383" t="s">
        <v>64</v>
      </c>
    </row>
    <row r="1747" spans="1:17" x14ac:dyDescent="0.3">
      <c r="A1747" s="1405">
        <v>2016</v>
      </c>
      <c r="B1747" s="1406" t="s">
        <v>559</v>
      </c>
      <c r="C1747" s="1406" t="s">
        <v>572</v>
      </c>
      <c r="D1747" s="1407">
        <v>677.56021969810206</v>
      </c>
      <c r="E1747" s="1406" t="s">
        <v>561</v>
      </c>
      <c r="F1747" s="1408" t="s">
        <v>562</v>
      </c>
      <c r="O1747" s="1383" t="s">
        <v>561</v>
      </c>
      <c r="Q1747" s="1383" t="s">
        <v>64</v>
      </c>
    </row>
    <row r="1748" spans="1:17" x14ac:dyDescent="0.3">
      <c r="A1748" s="1405">
        <v>2016</v>
      </c>
      <c r="B1748" s="1406" t="s">
        <v>559</v>
      </c>
      <c r="C1748" s="1406" t="s">
        <v>574</v>
      </c>
      <c r="D1748" s="1407">
        <v>707.5369206349211</v>
      </c>
      <c r="E1748" s="1406" t="s">
        <v>561</v>
      </c>
      <c r="F1748" s="1408" t="s">
        <v>562</v>
      </c>
      <c r="O1748" s="1383" t="s">
        <v>561</v>
      </c>
      <c r="Q1748" s="1383" t="s">
        <v>64</v>
      </c>
    </row>
    <row r="1749" spans="1:17" x14ac:dyDescent="0.3">
      <c r="A1749" s="1405">
        <v>2016</v>
      </c>
      <c r="B1749" s="1406" t="s">
        <v>559</v>
      </c>
      <c r="C1749" s="1406" t="s">
        <v>575</v>
      </c>
      <c r="D1749" s="1407">
        <v>801.62938061195302</v>
      </c>
      <c r="E1749" s="1406" t="s">
        <v>561</v>
      </c>
      <c r="F1749" s="1408" t="s">
        <v>562</v>
      </c>
      <c r="O1749" s="1383" t="s">
        <v>561</v>
      </c>
      <c r="Q1749" s="1383" t="s">
        <v>64</v>
      </c>
    </row>
    <row r="1750" spans="1:17" x14ac:dyDescent="0.3">
      <c r="A1750" s="1405">
        <v>2016</v>
      </c>
      <c r="B1750" s="1406" t="s">
        <v>559</v>
      </c>
      <c r="C1750" s="1406" t="s">
        <v>576</v>
      </c>
      <c r="D1750" s="1407">
        <v>805.21801773049606</v>
      </c>
      <c r="E1750" s="1406" t="s">
        <v>561</v>
      </c>
      <c r="F1750" s="1408" t="s">
        <v>562</v>
      </c>
      <c r="O1750" s="1383" t="s">
        <v>561</v>
      </c>
      <c r="Q1750" s="1383" t="s">
        <v>64</v>
      </c>
    </row>
    <row r="1751" spans="1:17" x14ac:dyDescent="0.3">
      <c r="A1751" s="1405">
        <v>2016</v>
      </c>
      <c r="B1751" s="1406" t="s">
        <v>559</v>
      </c>
      <c r="C1751" s="1406" t="s">
        <v>577</v>
      </c>
      <c r="D1751" s="1407">
        <v>663.276293979672</v>
      </c>
      <c r="E1751" s="1406" t="s">
        <v>578</v>
      </c>
      <c r="F1751" s="1408" t="s">
        <v>579</v>
      </c>
      <c r="O1751" s="1383" t="s">
        <v>578</v>
      </c>
      <c r="Q1751" s="1383" t="s">
        <v>63</v>
      </c>
    </row>
    <row r="1752" spans="1:17" x14ac:dyDescent="0.3">
      <c r="A1752" s="1405">
        <v>2016</v>
      </c>
      <c r="B1752" s="1406" t="s">
        <v>559</v>
      </c>
      <c r="C1752" s="1406" t="s">
        <v>580</v>
      </c>
      <c r="D1752" s="1407">
        <v>714.43473575305302</v>
      </c>
      <c r="E1752" s="1406" t="s">
        <v>578</v>
      </c>
      <c r="F1752" s="1408" t="s">
        <v>579</v>
      </c>
      <c r="O1752" s="1383" t="s">
        <v>578</v>
      </c>
      <c r="Q1752" s="1383" t="s">
        <v>63</v>
      </c>
    </row>
    <row r="1753" spans="1:17" x14ac:dyDescent="0.3">
      <c r="A1753" s="1405">
        <v>2016</v>
      </c>
      <c r="B1753" s="1406" t="s">
        <v>559</v>
      </c>
      <c r="C1753" s="1406" t="s">
        <v>581</v>
      </c>
      <c r="D1753" s="1407">
        <v>852.24486177788901</v>
      </c>
      <c r="E1753" s="1406" t="s">
        <v>578</v>
      </c>
      <c r="F1753" s="1408" t="s">
        <v>579</v>
      </c>
      <c r="O1753" s="1383" t="s">
        <v>578</v>
      </c>
      <c r="Q1753" s="1383" t="s">
        <v>63</v>
      </c>
    </row>
    <row r="1754" spans="1:17" x14ac:dyDescent="0.3">
      <c r="A1754" s="1405">
        <v>2016</v>
      </c>
      <c r="B1754" s="1406" t="s">
        <v>559</v>
      </c>
      <c r="C1754" s="1406" t="s">
        <v>582</v>
      </c>
      <c r="D1754" s="1407">
        <v>725.46171189649704</v>
      </c>
      <c r="E1754" s="1406" t="s">
        <v>578</v>
      </c>
      <c r="F1754" s="1408" t="s">
        <v>579</v>
      </c>
      <c r="O1754" s="1383" t="s">
        <v>578</v>
      </c>
      <c r="Q1754" s="1383" t="s">
        <v>63</v>
      </c>
    </row>
    <row r="1755" spans="1:17" x14ac:dyDescent="0.3">
      <c r="A1755" s="1405">
        <v>2016</v>
      </c>
      <c r="B1755" s="1406" t="s">
        <v>559</v>
      </c>
      <c r="C1755" s="1406" t="s">
        <v>584</v>
      </c>
      <c r="D1755" s="1407">
        <v>727.84185929648208</v>
      </c>
      <c r="E1755" s="1406" t="s">
        <v>578</v>
      </c>
      <c r="F1755" s="1408" t="s">
        <v>579</v>
      </c>
      <c r="O1755" s="1383" t="s">
        <v>578</v>
      </c>
      <c r="Q1755" s="1383" t="s">
        <v>63</v>
      </c>
    </row>
    <row r="1756" spans="1:17" x14ac:dyDescent="0.3">
      <c r="A1756" s="1405">
        <v>2016</v>
      </c>
      <c r="B1756" s="1406" t="s">
        <v>559</v>
      </c>
      <c r="C1756" s="1406" t="s">
        <v>585</v>
      </c>
      <c r="D1756" s="1407">
        <v>687.23483177296714</v>
      </c>
      <c r="E1756" s="1406" t="s">
        <v>578</v>
      </c>
      <c r="F1756" s="1408" t="s">
        <v>579</v>
      </c>
      <c r="O1756" s="1383" t="s">
        <v>578</v>
      </c>
      <c r="Q1756" s="1383" t="s">
        <v>63</v>
      </c>
    </row>
    <row r="1757" spans="1:17" x14ac:dyDescent="0.3">
      <c r="A1757" s="1405">
        <v>2016</v>
      </c>
      <c r="B1757" s="1406" t="s">
        <v>559</v>
      </c>
      <c r="C1757" s="1406" t="s">
        <v>621</v>
      </c>
      <c r="D1757" s="1407">
        <v>647.99546614327801</v>
      </c>
      <c r="E1757" s="1406" t="s">
        <v>578</v>
      </c>
      <c r="F1757" s="1408" t="s">
        <v>579</v>
      </c>
      <c r="O1757" s="1383" t="s">
        <v>578</v>
      </c>
      <c r="Q1757" s="1383" t="s">
        <v>63</v>
      </c>
    </row>
    <row r="1758" spans="1:17" x14ac:dyDescent="0.3">
      <c r="A1758" s="1405">
        <v>2016</v>
      </c>
      <c r="B1758" s="1406" t="s">
        <v>559</v>
      </c>
      <c r="C1758" s="1406" t="s">
        <v>586</v>
      </c>
      <c r="D1758" s="1407">
        <v>671.22423996584098</v>
      </c>
      <c r="E1758" s="1406" t="s">
        <v>578</v>
      </c>
      <c r="F1758" s="1408" t="s">
        <v>579</v>
      </c>
      <c r="O1758" s="1383" t="s">
        <v>578</v>
      </c>
      <c r="Q1758" s="1383" t="s">
        <v>63</v>
      </c>
    </row>
    <row r="1759" spans="1:17" x14ac:dyDescent="0.3">
      <c r="A1759" s="1405">
        <v>2016</v>
      </c>
      <c r="B1759" s="1406" t="s">
        <v>559</v>
      </c>
      <c r="C1759" s="1406" t="s">
        <v>587</v>
      </c>
      <c r="D1759" s="1407">
        <v>743.86938262869307</v>
      </c>
      <c r="E1759" s="1406" t="s">
        <v>578</v>
      </c>
      <c r="F1759" s="1408" t="s">
        <v>579</v>
      </c>
      <c r="O1759" s="1383" t="s">
        <v>578</v>
      </c>
      <c r="Q1759" s="1383" t="s">
        <v>63</v>
      </c>
    </row>
    <row r="1760" spans="1:17" x14ac:dyDescent="0.3">
      <c r="A1760" s="1405">
        <v>2016</v>
      </c>
      <c r="B1760" s="1406" t="s">
        <v>559</v>
      </c>
      <c r="C1760" s="1406" t="s">
        <v>588</v>
      </c>
      <c r="D1760" s="1407">
        <v>658.70477342229606</v>
      </c>
      <c r="E1760" s="1406" t="s">
        <v>578</v>
      </c>
      <c r="F1760" s="1408" t="s">
        <v>579</v>
      </c>
      <c r="O1760" s="1383" t="s">
        <v>578</v>
      </c>
      <c r="Q1760" s="1383" t="s">
        <v>63</v>
      </c>
    </row>
    <row r="1761" spans="1:17" x14ac:dyDescent="0.3">
      <c r="A1761" s="1405">
        <v>2016</v>
      </c>
      <c r="B1761" s="1406" t="s">
        <v>559</v>
      </c>
      <c r="C1761" s="1406" t="s">
        <v>589</v>
      </c>
      <c r="D1761" s="1407">
        <v>685.64272189349094</v>
      </c>
      <c r="E1761" s="1406" t="s">
        <v>578</v>
      </c>
      <c r="F1761" s="1408" t="s">
        <v>579</v>
      </c>
      <c r="O1761" s="1383" t="s">
        <v>578</v>
      </c>
      <c r="Q1761" s="1383" t="s">
        <v>63</v>
      </c>
    </row>
    <row r="1762" spans="1:17" x14ac:dyDescent="0.3">
      <c r="A1762" s="1405">
        <v>2016</v>
      </c>
      <c r="B1762" s="1406" t="s">
        <v>559</v>
      </c>
      <c r="C1762" s="1406" t="s">
        <v>591</v>
      </c>
      <c r="D1762" s="1407">
        <v>804.43058839597904</v>
      </c>
      <c r="E1762" s="1406" t="s">
        <v>578</v>
      </c>
      <c r="F1762" s="1408" t="s">
        <v>579</v>
      </c>
      <c r="O1762" s="1383" t="s">
        <v>578</v>
      </c>
      <c r="Q1762" s="1383" t="s">
        <v>63</v>
      </c>
    </row>
    <row r="1763" spans="1:17" x14ac:dyDescent="0.3">
      <c r="A1763" s="1405">
        <v>2016</v>
      </c>
      <c r="B1763" s="1406" t="s">
        <v>559</v>
      </c>
      <c r="C1763" s="1406" t="s">
        <v>592</v>
      </c>
      <c r="D1763" s="1407">
        <v>662.22891695072803</v>
      </c>
      <c r="E1763" s="1406" t="s">
        <v>578</v>
      </c>
      <c r="F1763" s="1408" t="s">
        <v>579</v>
      </c>
      <c r="O1763" s="1383" t="s">
        <v>578</v>
      </c>
      <c r="Q1763" s="1383" t="s">
        <v>63</v>
      </c>
    </row>
    <row r="1764" spans="1:17" x14ac:dyDescent="0.3">
      <c r="A1764" s="1405">
        <v>2016</v>
      </c>
      <c r="B1764" s="1406" t="s">
        <v>559</v>
      </c>
      <c r="C1764" s="1406" t="s">
        <v>646</v>
      </c>
      <c r="D1764" s="1407">
        <v>625.56126436781597</v>
      </c>
      <c r="E1764" s="1406" t="s">
        <v>642</v>
      </c>
      <c r="F1764" s="1408" t="s">
        <v>641</v>
      </c>
      <c r="O1764" s="1383" t="s">
        <v>642</v>
      </c>
      <c r="Q1764" s="1383" t="s">
        <v>66</v>
      </c>
    </row>
    <row r="1765" spans="1:17" x14ac:dyDescent="0.3">
      <c r="A1765" s="1405">
        <v>2016</v>
      </c>
      <c r="B1765" s="1406" t="s">
        <v>559</v>
      </c>
      <c r="C1765" s="1406" t="s">
        <v>688</v>
      </c>
      <c r="D1765" s="1407">
        <v>788.5061565947841</v>
      </c>
      <c r="E1765" s="1406" t="s">
        <v>620</v>
      </c>
      <c r="F1765" s="1408" t="s">
        <v>619</v>
      </c>
      <c r="O1765" s="1383" t="s">
        <v>620</v>
      </c>
      <c r="Q1765" s="1383" t="s">
        <v>73</v>
      </c>
    </row>
    <row r="1766" spans="1:17" x14ac:dyDescent="0.3">
      <c r="A1766" s="1405">
        <v>2016</v>
      </c>
      <c r="B1766" s="1406" t="s">
        <v>559</v>
      </c>
      <c r="C1766" s="1406" t="s">
        <v>689</v>
      </c>
      <c r="D1766" s="1407">
        <v>709.16227722772305</v>
      </c>
      <c r="E1766" s="1406" t="s">
        <v>620</v>
      </c>
      <c r="F1766" s="1408" t="s">
        <v>619</v>
      </c>
      <c r="O1766" s="1383" t="s">
        <v>620</v>
      </c>
      <c r="Q1766" s="1383" t="s">
        <v>73</v>
      </c>
    </row>
    <row r="1767" spans="1:17" x14ac:dyDescent="0.3">
      <c r="A1767" s="1405">
        <v>2016</v>
      </c>
      <c r="B1767" s="1406" t="s">
        <v>559</v>
      </c>
      <c r="C1767" s="1406" t="s">
        <v>690</v>
      </c>
      <c r="D1767" s="1407">
        <v>691.2647572815531</v>
      </c>
      <c r="E1767" s="1406" t="s">
        <v>620</v>
      </c>
      <c r="F1767" s="1408" t="s">
        <v>619</v>
      </c>
      <c r="O1767" s="1383" t="s">
        <v>620</v>
      </c>
      <c r="Q1767" s="1383" t="s">
        <v>73</v>
      </c>
    </row>
    <row r="1768" spans="1:17" x14ac:dyDescent="0.3">
      <c r="A1768" s="1405">
        <v>2016</v>
      </c>
      <c r="B1768" s="1406" t="s">
        <v>559</v>
      </c>
      <c r="C1768" s="1406" t="s">
        <v>691</v>
      </c>
      <c r="D1768" s="1407">
        <v>704.0341091658081</v>
      </c>
      <c r="E1768" s="1406" t="s">
        <v>620</v>
      </c>
      <c r="F1768" s="1408" t="s">
        <v>619</v>
      </c>
      <c r="O1768" s="1383" t="s">
        <v>620</v>
      </c>
      <c r="Q1768" s="1383" t="s">
        <v>73</v>
      </c>
    </row>
    <row r="1769" spans="1:17" x14ac:dyDescent="0.3">
      <c r="A1769" s="1405">
        <v>2016</v>
      </c>
      <c r="B1769" s="1406" t="s">
        <v>559</v>
      </c>
      <c r="C1769" s="1406" t="s">
        <v>692</v>
      </c>
      <c r="D1769" s="1407">
        <v>867.31393655278703</v>
      </c>
      <c r="E1769" s="1406" t="s">
        <v>620</v>
      </c>
      <c r="F1769" s="1408" t="s">
        <v>619</v>
      </c>
      <c r="O1769" s="1383" t="s">
        <v>620</v>
      </c>
      <c r="Q1769" s="1383" t="s">
        <v>73</v>
      </c>
    </row>
    <row r="1770" spans="1:17" x14ac:dyDescent="0.3">
      <c r="A1770" s="1405">
        <v>2016</v>
      </c>
      <c r="B1770" s="1406" t="s">
        <v>559</v>
      </c>
      <c r="C1770" s="1406" t="s">
        <v>693</v>
      </c>
      <c r="D1770" s="1407">
        <v>822.7189801165581</v>
      </c>
      <c r="E1770" s="1406" t="s">
        <v>620</v>
      </c>
      <c r="F1770" s="1408" t="s">
        <v>619</v>
      </c>
      <c r="O1770" s="1383" t="s">
        <v>620</v>
      </c>
      <c r="Q1770" s="1383" t="s">
        <v>73</v>
      </c>
    </row>
    <row r="1771" spans="1:17" x14ac:dyDescent="0.3">
      <c r="A1771" s="1405">
        <v>2016</v>
      </c>
      <c r="B1771" s="1406" t="s">
        <v>559</v>
      </c>
      <c r="C1771" s="1406" t="s">
        <v>694</v>
      </c>
      <c r="D1771" s="1407">
        <v>755.67890615478404</v>
      </c>
      <c r="E1771" s="1406" t="s">
        <v>620</v>
      </c>
      <c r="F1771" s="1408" t="s">
        <v>619</v>
      </c>
      <c r="O1771" s="1383" t="s">
        <v>620</v>
      </c>
      <c r="Q1771" s="1383" t="s">
        <v>73</v>
      </c>
    </row>
    <row r="1772" spans="1:17" x14ac:dyDescent="0.3">
      <c r="A1772" s="1405">
        <v>2016</v>
      </c>
      <c r="B1772" s="1406" t="s">
        <v>559</v>
      </c>
      <c r="C1772" s="1406" t="s">
        <v>695</v>
      </c>
      <c r="D1772" s="1407">
        <v>813.74692902248</v>
      </c>
      <c r="E1772" s="1406" t="s">
        <v>620</v>
      </c>
      <c r="F1772" s="1408" t="s">
        <v>619</v>
      </c>
      <c r="O1772" s="1383" t="s">
        <v>620</v>
      </c>
      <c r="Q1772" s="1383" t="s">
        <v>73</v>
      </c>
    </row>
    <row r="1773" spans="1:17" x14ac:dyDescent="0.3">
      <c r="A1773" s="1405">
        <v>2016</v>
      </c>
      <c r="B1773" s="1406" t="s">
        <v>559</v>
      </c>
      <c r="C1773" s="1406" t="s">
        <v>696</v>
      </c>
      <c r="D1773" s="1407">
        <v>698.23573863636409</v>
      </c>
      <c r="E1773" s="1406" t="s">
        <v>620</v>
      </c>
      <c r="F1773" s="1408" t="s">
        <v>619</v>
      </c>
      <c r="O1773" s="1383" t="s">
        <v>620</v>
      </c>
      <c r="Q1773" s="1383" t="s">
        <v>73</v>
      </c>
    </row>
    <row r="1774" spans="1:17" x14ac:dyDescent="0.3">
      <c r="A1774" s="1405">
        <v>2016</v>
      </c>
      <c r="B1774" s="1406" t="s">
        <v>559</v>
      </c>
      <c r="C1774" s="1406" t="s">
        <v>697</v>
      </c>
      <c r="D1774" s="1407">
        <v>735.55019241652508</v>
      </c>
      <c r="E1774" s="1406" t="s">
        <v>620</v>
      </c>
      <c r="F1774" s="1408" t="s">
        <v>619</v>
      </c>
      <c r="O1774" s="1383" t="s">
        <v>620</v>
      </c>
      <c r="Q1774" s="1383" t="s">
        <v>73</v>
      </c>
    </row>
    <row r="1775" spans="1:17" x14ac:dyDescent="0.3">
      <c r="A1775" s="1405">
        <v>2016</v>
      </c>
      <c r="B1775" s="1406" t="s">
        <v>559</v>
      </c>
      <c r="C1775" s="1406" t="s">
        <v>698</v>
      </c>
      <c r="D1775" s="1407">
        <v>806.3717915624751</v>
      </c>
      <c r="E1775" s="1406" t="s">
        <v>620</v>
      </c>
      <c r="F1775" s="1408" t="s">
        <v>619</v>
      </c>
      <c r="O1775" s="1383" t="s">
        <v>620</v>
      </c>
      <c r="Q1775" s="1383" t="s">
        <v>73</v>
      </c>
    </row>
    <row r="1776" spans="1:17" x14ac:dyDescent="0.3">
      <c r="A1776" s="1405">
        <v>2016</v>
      </c>
      <c r="B1776" s="1406" t="s">
        <v>559</v>
      </c>
      <c r="C1776" s="1406" t="s">
        <v>699</v>
      </c>
      <c r="D1776" s="1407">
        <v>724.18564164648899</v>
      </c>
      <c r="E1776" s="1406" t="s">
        <v>620</v>
      </c>
      <c r="F1776" s="1408" t="s">
        <v>619</v>
      </c>
      <c r="O1776" s="1383" t="s">
        <v>620</v>
      </c>
      <c r="Q1776" s="1383" t="s">
        <v>73</v>
      </c>
    </row>
    <row r="1777" spans="1:17" x14ac:dyDescent="0.3">
      <c r="A1777" s="1405">
        <v>2016</v>
      </c>
      <c r="B1777" s="1406" t="s">
        <v>559</v>
      </c>
      <c r="C1777" s="1406" t="s">
        <v>700</v>
      </c>
      <c r="D1777" s="1407">
        <v>743.27789006342505</v>
      </c>
      <c r="E1777" s="1406" t="s">
        <v>620</v>
      </c>
      <c r="F1777" s="1408" t="s">
        <v>619</v>
      </c>
      <c r="O1777" s="1383" t="s">
        <v>620</v>
      </c>
      <c r="Q1777" s="1383" t="s">
        <v>73</v>
      </c>
    </row>
    <row r="1778" spans="1:17" x14ac:dyDescent="0.3">
      <c r="A1778" s="1405">
        <v>2016</v>
      </c>
      <c r="B1778" s="1406" t="s">
        <v>559</v>
      </c>
      <c r="C1778" s="1406" t="s">
        <v>701</v>
      </c>
      <c r="D1778" s="1407">
        <v>706.941162086129</v>
      </c>
      <c r="E1778" s="1406" t="s">
        <v>620</v>
      </c>
      <c r="F1778" s="1408" t="s">
        <v>619</v>
      </c>
      <c r="O1778" s="1383" t="s">
        <v>620</v>
      </c>
      <c r="Q1778" s="1383" t="s">
        <v>73</v>
      </c>
    </row>
    <row r="1779" spans="1:17" x14ac:dyDescent="0.3">
      <c r="A1779" s="1405">
        <v>2016</v>
      </c>
      <c r="B1779" s="1406" t="s">
        <v>559</v>
      </c>
      <c r="C1779" s="1406" t="s">
        <v>702</v>
      </c>
      <c r="D1779" s="1407">
        <v>763.4033516483521</v>
      </c>
      <c r="E1779" s="1406" t="s">
        <v>620</v>
      </c>
      <c r="F1779" s="1408" t="s">
        <v>619</v>
      </c>
      <c r="O1779" s="1383" t="s">
        <v>620</v>
      </c>
      <c r="Q1779" s="1383" t="s">
        <v>73</v>
      </c>
    </row>
    <row r="1780" spans="1:17" x14ac:dyDescent="0.3">
      <c r="A1780" s="1405">
        <v>2016</v>
      </c>
      <c r="B1780" s="1406" t="s">
        <v>559</v>
      </c>
      <c r="C1780" s="1406" t="s">
        <v>703</v>
      </c>
      <c r="D1780" s="1407">
        <v>734.93155892448499</v>
      </c>
      <c r="E1780" s="1406" t="s">
        <v>620</v>
      </c>
      <c r="F1780" s="1408" t="s">
        <v>619</v>
      </c>
      <c r="O1780" s="1383" t="s">
        <v>620</v>
      </c>
      <c r="Q1780" s="1383" t="s">
        <v>73</v>
      </c>
    </row>
    <row r="1781" spans="1:17" x14ac:dyDescent="0.3">
      <c r="A1781" s="1405">
        <v>2016</v>
      </c>
      <c r="B1781" s="1406" t="s">
        <v>559</v>
      </c>
      <c r="C1781" s="1406" t="s">
        <v>707</v>
      </c>
      <c r="D1781" s="1407">
        <v>771.50965989286613</v>
      </c>
      <c r="E1781" s="1406" t="s">
        <v>626</v>
      </c>
      <c r="F1781" s="1408" t="s">
        <v>625</v>
      </c>
      <c r="O1781" s="1383" t="s">
        <v>626</v>
      </c>
      <c r="Q1781" s="1383" t="s">
        <v>59</v>
      </c>
    </row>
    <row r="1782" spans="1:17" x14ac:dyDescent="0.3">
      <c r="A1782" s="1405">
        <v>2016</v>
      </c>
      <c r="B1782" s="1406" t="s">
        <v>559</v>
      </c>
      <c r="C1782" s="1406" t="s">
        <v>708</v>
      </c>
      <c r="D1782" s="1407">
        <v>727.07790656416296</v>
      </c>
      <c r="E1782" s="1406" t="s">
        <v>626</v>
      </c>
      <c r="F1782" s="1408" t="s">
        <v>625</v>
      </c>
      <c r="O1782" s="1383" t="s">
        <v>626</v>
      </c>
      <c r="Q1782" s="1383" t="s">
        <v>59</v>
      </c>
    </row>
    <row r="1783" spans="1:17" x14ac:dyDescent="0.3">
      <c r="A1783" s="1405">
        <v>2016</v>
      </c>
      <c r="B1783" s="1406" t="s">
        <v>559</v>
      </c>
      <c r="C1783" s="1406" t="s">
        <v>709</v>
      </c>
      <c r="D1783" s="1407">
        <v>765.61249095022606</v>
      </c>
      <c r="E1783" s="1406" t="s">
        <v>626</v>
      </c>
      <c r="F1783" s="1408" t="s">
        <v>625</v>
      </c>
      <c r="O1783" s="1383" t="s">
        <v>626</v>
      </c>
      <c r="Q1783" s="1383" t="s">
        <v>59</v>
      </c>
    </row>
    <row r="1784" spans="1:17" x14ac:dyDescent="0.3">
      <c r="A1784" s="1405">
        <v>2016</v>
      </c>
      <c r="B1784" s="1406" t="s">
        <v>559</v>
      </c>
      <c r="C1784" s="1406" t="s">
        <v>710</v>
      </c>
      <c r="D1784" s="1407">
        <v>710.39283512377415</v>
      </c>
      <c r="E1784" s="1406" t="s">
        <v>626</v>
      </c>
      <c r="F1784" s="1408" t="s">
        <v>625</v>
      </c>
      <c r="O1784" s="1383" t="s">
        <v>626</v>
      </c>
      <c r="Q1784" s="1383" t="s">
        <v>59</v>
      </c>
    </row>
    <row r="1785" spans="1:17" x14ac:dyDescent="0.3">
      <c r="A1785" s="1405">
        <v>2016</v>
      </c>
      <c r="B1785" s="1406" t="s">
        <v>559</v>
      </c>
      <c r="C1785" s="1406" t="s">
        <v>711</v>
      </c>
      <c r="D1785" s="1407">
        <v>778.48715066354407</v>
      </c>
      <c r="E1785" s="1406" t="s">
        <v>626</v>
      </c>
      <c r="F1785" s="1408" t="s">
        <v>625</v>
      </c>
      <c r="O1785" s="1383" t="s">
        <v>626</v>
      </c>
      <c r="Q1785" s="1383" t="s">
        <v>59</v>
      </c>
    </row>
    <row r="1786" spans="1:17" x14ac:dyDescent="0.3">
      <c r="A1786" s="1405">
        <v>2016</v>
      </c>
      <c r="B1786" s="1406" t="s">
        <v>559</v>
      </c>
      <c r="C1786" s="1406" t="s">
        <v>712</v>
      </c>
      <c r="D1786" s="1407">
        <v>740.10706054687512</v>
      </c>
      <c r="E1786" s="1406" t="s">
        <v>626</v>
      </c>
      <c r="F1786" s="1408" t="s">
        <v>625</v>
      </c>
      <c r="O1786" s="1383" t="s">
        <v>626</v>
      </c>
      <c r="Q1786" s="1383" t="s">
        <v>59</v>
      </c>
    </row>
    <row r="1787" spans="1:17" x14ac:dyDescent="0.3">
      <c r="A1787" s="1405">
        <v>2016</v>
      </c>
      <c r="B1787" s="1406" t="s">
        <v>559</v>
      </c>
      <c r="C1787" s="1406" t="s">
        <v>527</v>
      </c>
      <c r="D1787" s="1407">
        <v>895.78800594255506</v>
      </c>
      <c r="E1787" s="1406" t="s">
        <v>519</v>
      </c>
      <c r="F1787" s="1408" t="s">
        <v>628</v>
      </c>
      <c r="O1787" s="1383" t="s">
        <v>519</v>
      </c>
      <c r="Q1787" s="1383" t="s">
        <v>58</v>
      </c>
    </row>
    <row r="1788" spans="1:17" x14ac:dyDescent="0.3">
      <c r="A1788" s="1405">
        <v>2016</v>
      </c>
      <c r="B1788" s="1406" t="s">
        <v>559</v>
      </c>
      <c r="C1788" s="1406" t="s">
        <v>528</v>
      </c>
      <c r="D1788" s="1407">
        <v>773.65261739485504</v>
      </c>
      <c r="E1788" s="1406" t="s">
        <v>519</v>
      </c>
      <c r="F1788" s="1408" t="s">
        <v>628</v>
      </c>
      <c r="O1788" s="1383" t="s">
        <v>519</v>
      </c>
      <c r="Q1788" s="1383" t="s">
        <v>58</v>
      </c>
    </row>
    <row r="1789" spans="1:17" x14ac:dyDescent="0.3">
      <c r="A1789" s="1405">
        <v>2016</v>
      </c>
      <c r="B1789" s="1406" t="s">
        <v>559</v>
      </c>
      <c r="C1789" s="1406" t="s">
        <v>530</v>
      </c>
      <c r="D1789" s="1407">
        <v>723.85412870159507</v>
      </c>
      <c r="E1789" s="1406" t="s">
        <v>519</v>
      </c>
      <c r="F1789" s="1408" t="s">
        <v>628</v>
      </c>
      <c r="O1789" s="1383" t="s">
        <v>519</v>
      </c>
      <c r="Q1789" s="1383" t="s">
        <v>58</v>
      </c>
    </row>
    <row r="1790" spans="1:17" x14ac:dyDescent="0.3">
      <c r="A1790" s="1405">
        <v>2016</v>
      </c>
      <c r="B1790" s="1406" t="s">
        <v>559</v>
      </c>
      <c r="C1790" s="1406" t="s">
        <v>534</v>
      </c>
      <c r="D1790" s="1407">
        <v>720.51434732604901</v>
      </c>
      <c r="E1790" s="1406" t="s">
        <v>519</v>
      </c>
      <c r="F1790" s="1408" t="s">
        <v>628</v>
      </c>
      <c r="O1790" s="1383" t="s">
        <v>519</v>
      </c>
      <c r="Q1790" s="1383" t="s">
        <v>58</v>
      </c>
    </row>
    <row r="1791" spans="1:17" x14ac:dyDescent="0.3">
      <c r="A1791" s="1405">
        <v>2016</v>
      </c>
      <c r="B1791" s="1406" t="s">
        <v>559</v>
      </c>
      <c r="C1791" s="1406" t="s">
        <v>538</v>
      </c>
      <c r="D1791" s="1407">
        <v>744.28976052249607</v>
      </c>
      <c r="E1791" s="1406" t="s">
        <v>519</v>
      </c>
      <c r="F1791" s="1408" t="s">
        <v>628</v>
      </c>
      <c r="O1791" s="1383" t="s">
        <v>519</v>
      </c>
      <c r="Q1791" s="1383" t="s">
        <v>58</v>
      </c>
    </row>
    <row r="1792" spans="1:17" x14ac:dyDescent="0.3">
      <c r="A1792" s="1405">
        <v>2016</v>
      </c>
      <c r="B1792" s="1406" t="s">
        <v>559</v>
      </c>
      <c r="C1792" s="1406" t="s">
        <v>539</v>
      </c>
      <c r="D1792" s="1407">
        <v>800.28681865419605</v>
      </c>
      <c r="E1792" s="1406" t="s">
        <v>519</v>
      </c>
      <c r="F1792" s="1408" t="s">
        <v>628</v>
      </c>
      <c r="O1792" s="1383" t="s">
        <v>519</v>
      </c>
      <c r="Q1792" s="1383" t="s">
        <v>58</v>
      </c>
    </row>
    <row r="1793" spans="1:17" x14ac:dyDescent="0.3">
      <c r="A1793" s="1405">
        <v>2016</v>
      </c>
      <c r="B1793" s="1406" t="s">
        <v>559</v>
      </c>
      <c r="C1793" s="1406" t="s">
        <v>723</v>
      </c>
      <c r="D1793" s="1407">
        <v>826.02277987320394</v>
      </c>
      <c r="E1793" s="1406" t="s">
        <v>598</v>
      </c>
      <c r="F1793" s="1408" t="s">
        <v>599</v>
      </c>
      <c r="O1793" s="1383" t="s">
        <v>598</v>
      </c>
      <c r="Q1793" s="1383" t="s">
        <v>61</v>
      </c>
    </row>
    <row r="1794" spans="1:17" x14ac:dyDescent="0.3">
      <c r="A1794" s="1405">
        <v>2016</v>
      </c>
      <c r="B1794" s="1406" t="s">
        <v>559</v>
      </c>
      <c r="C1794" s="1406" t="s">
        <v>724</v>
      </c>
      <c r="D1794" s="1407">
        <v>855.83857334676111</v>
      </c>
      <c r="E1794" s="1406" t="s">
        <v>598</v>
      </c>
      <c r="F1794" s="1408" t="s">
        <v>599</v>
      </c>
      <c r="O1794" s="1383" t="s">
        <v>598</v>
      </c>
      <c r="Q1794" s="1383" t="s">
        <v>61</v>
      </c>
    </row>
    <row r="1795" spans="1:17" x14ac:dyDescent="0.3">
      <c r="A1795" s="1405">
        <v>2016</v>
      </c>
      <c r="B1795" s="1406" t="s">
        <v>559</v>
      </c>
      <c r="C1795" s="1406" t="s">
        <v>725</v>
      </c>
      <c r="D1795" s="1407">
        <v>810.26772246535404</v>
      </c>
      <c r="E1795" s="1406" t="s">
        <v>598</v>
      </c>
      <c r="F1795" s="1408" t="s">
        <v>599</v>
      </c>
      <c r="O1795" s="1383" t="s">
        <v>598</v>
      </c>
      <c r="Q1795" s="1383" t="s">
        <v>61</v>
      </c>
    </row>
    <row r="1796" spans="1:17" x14ac:dyDescent="0.3">
      <c r="A1796" s="1405">
        <v>2016</v>
      </c>
      <c r="B1796" s="1406" t="s">
        <v>559</v>
      </c>
      <c r="C1796" s="1406" t="s">
        <v>726</v>
      </c>
      <c r="D1796" s="1407">
        <v>944.72102422316698</v>
      </c>
      <c r="E1796" s="1406" t="s">
        <v>598</v>
      </c>
      <c r="F1796" s="1408" t="s">
        <v>599</v>
      </c>
      <c r="O1796" s="1383" t="s">
        <v>598</v>
      </c>
      <c r="Q1796" s="1383" t="s">
        <v>61</v>
      </c>
    </row>
    <row r="1797" spans="1:17" x14ac:dyDescent="0.3">
      <c r="A1797" s="1405">
        <v>2016</v>
      </c>
      <c r="B1797" s="1406" t="s">
        <v>559</v>
      </c>
      <c r="C1797" s="1406" t="s">
        <v>727</v>
      </c>
      <c r="D1797" s="1407">
        <v>889.00938305349507</v>
      </c>
      <c r="E1797" s="1406" t="s">
        <v>598</v>
      </c>
      <c r="F1797" s="1408" t="s">
        <v>599</v>
      </c>
      <c r="O1797" s="1383" t="s">
        <v>598</v>
      </c>
      <c r="Q1797" s="1383" t="s">
        <v>61</v>
      </c>
    </row>
    <row r="1798" spans="1:17" x14ac:dyDescent="0.3">
      <c r="A1798" s="1405">
        <v>2016</v>
      </c>
      <c r="B1798" s="1406" t="s">
        <v>559</v>
      </c>
      <c r="C1798" s="1406" t="s">
        <v>728</v>
      </c>
      <c r="D1798" s="1407">
        <v>842.07500404727205</v>
      </c>
      <c r="E1798" s="1406" t="s">
        <v>598</v>
      </c>
      <c r="F1798" s="1408" t="s">
        <v>599</v>
      </c>
      <c r="O1798" s="1383" t="s">
        <v>598</v>
      </c>
      <c r="Q1798" s="1383" t="s">
        <v>61</v>
      </c>
    </row>
    <row r="1799" spans="1:17" x14ac:dyDescent="0.3">
      <c r="A1799" s="1405">
        <v>2016</v>
      </c>
      <c r="B1799" s="1406" t="s">
        <v>559</v>
      </c>
      <c r="C1799" s="1406" t="s">
        <v>730</v>
      </c>
      <c r="D1799" s="1407">
        <v>713.47661197703007</v>
      </c>
      <c r="E1799" s="1406" t="s">
        <v>598</v>
      </c>
      <c r="F1799" s="1408" t="s">
        <v>599</v>
      </c>
      <c r="O1799" s="1383" t="s">
        <v>598</v>
      </c>
      <c r="Q1799" s="1383" t="s">
        <v>61</v>
      </c>
    </row>
    <row r="1800" spans="1:17" x14ac:dyDescent="0.3">
      <c r="A1800" s="1405">
        <v>2016</v>
      </c>
      <c r="B1800" s="1406" t="s">
        <v>559</v>
      </c>
      <c r="C1800" s="1406" t="s">
        <v>731</v>
      </c>
      <c r="D1800" s="1407">
        <v>813.87766728972008</v>
      </c>
      <c r="E1800" s="1406" t="s">
        <v>598</v>
      </c>
      <c r="F1800" s="1408" t="s">
        <v>599</v>
      </c>
      <c r="O1800" s="1383" t="s">
        <v>598</v>
      </c>
      <c r="Q1800" s="1383" t="s">
        <v>61</v>
      </c>
    </row>
    <row r="1801" spans="1:17" x14ac:dyDescent="0.3">
      <c r="A1801" s="1405">
        <v>2016</v>
      </c>
      <c r="B1801" s="1406" t="s">
        <v>559</v>
      </c>
      <c r="C1801" s="1406" t="s">
        <v>732</v>
      </c>
      <c r="D1801" s="1407">
        <v>821.07113533717506</v>
      </c>
      <c r="E1801" s="1406" t="s">
        <v>598</v>
      </c>
      <c r="F1801" s="1408" t="s">
        <v>599</v>
      </c>
      <c r="O1801" s="1383" t="s">
        <v>598</v>
      </c>
      <c r="Q1801" s="1383" t="s">
        <v>61</v>
      </c>
    </row>
    <row r="1802" spans="1:17" x14ac:dyDescent="0.3">
      <c r="A1802" s="1405">
        <v>2016</v>
      </c>
      <c r="B1802" s="1406" t="s">
        <v>559</v>
      </c>
      <c r="C1802" s="1406" t="s">
        <v>733</v>
      </c>
      <c r="D1802" s="1407">
        <v>809.19930245231603</v>
      </c>
      <c r="E1802" s="1406" t="s">
        <v>598</v>
      </c>
      <c r="F1802" s="1408" t="s">
        <v>599</v>
      </c>
      <c r="O1802" s="1383" t="s">
        <v>598</v>
      </c>
      <c r="Q1802" s="1383" t="s">
        <v>61</v>
      </c>
    </row>
    <row r="1803" spans="1:17" x14ac:dyDescent="0.3">
      <c r="A1803" s="1405">
        <v>2016</v>
      </c>
      <c r="B1803" s="1406" t="s">
        <v>559</v>
      </c>
      <c r="C1803" s="1406" t="s">
        <v>734</v>
      </c>
      <c r="D1803" s="1407">
        <v>780.22215484180208</v>
      </c>
      <c r="E1803" s="1406" t="s">
        <v>598</v>
      </c>
      <c r="F1803" s="1408" t="s">
        <v>599</v>
      </c>
      <c r="O1803" s="1383" t="s">
        <v>598</v>
      </c>
      <c r="Q1803" s="1383" t="s">
        <v>61</v>
      </c>
    </row>
    <row r="1804" spans="1:17" x14ac:dyDescent="0.3">
      <c r="A1804" s="1405">
        <v>2016</v>
      </c>
      <c r="B1804" s="1406" t="s">
        <v>559</v>
      </c>
      <c r="C1804" s="1406" t="s">
        <v>729</v>
      </c>
      <c r="D1804" s="1407">
        <v>771.32926039697497</v>
      </c>
      <c r="E1804" s="1406" t="s">
        <v>598</v>
      </c>
      <c r="F1804" s="1408" t="s">
        <v>599</v>
      </c>
      <c r="O1804" s="1383" t="s">
        <v>598</v>
      </c>
      <c r="Q1804" s="1383" t="s">
        <v>61</v>
      </c>
    </row>
    <row r="1805" spans="1:17" x14ac:dyDescent="0.3">
      <c r="A1805" s="1405">
        <v>2016</v>
      </c>
      <c r="B1805" s="1406" t="s">
        <v>559</v>
      </c>
      <c r="C1805" s="1406" t="s">
        <v>748</v>
      </c>
      <c r="D1805" s="1407">
        <v>662.17174621653101</v>
      </c>
      <c r="E1805" s="1406" t="s">
        <v>614</v>
      </c>
      <c r="F1805" s="1408" t="s">
        <v>613</v>
      </c>
      <c r="O1805" s="1383" t="s">
        <v>614</v>
      </c>
      <c r="Q1805" s="1383" t="s">
        <v>60</v>
      </c>
    </row>
    <row r="1806" spans="1:17" x14ac:dyDescent="0.3">
      <c r="A1806" s="1405">
        <v>2016</v>
      </c>
      <c r="B1806" s="1406" t="s">
        <v>559</v>
      </c>
      <c r="C1806" s="1406" t="s">
        <v>735</v>
      </c>
      <c r="D1806" s="1407">
        <v>819.75194864740911</v>
      </c>
      <c r="E1806" s="1406" t="s">
        <v>614</v>
      </c>
      <c r="F1806" s="1408" t="s">
        <v>613</v>
      </c>
      <c r="O1806" s="1383" t="s">
        <v>614</v>
      </c>
      <c r="Q1806" s="1383" t="s">
        <v>60</v>
      </c>
    </row>
    <row r="1807" spans="1:17" x14ac:dyDescent="0.3">
      <c r="A1807" s="1405">
        <v>2016</v>
      </c>
      <c r="B1807" s="1406" t="s">
        <v>559</v>
      </c>
      <c r="C1807" s="1406" t="s">
        <v>736</v>
      </c>
      <c r="D1807" s="1407">
        <v>884.29856578525903</v>
      </c>
      <c r="E1807" s="1406" t="s">
        <v>614</v>
      </c>
      <c r="F1807" s="1408" t="s">
        <v>613</v>
      </c>
      <c r="O1807" s="1383" t="s">
        <v>614</v>
      </c>
      <c r="Q1807" s="1383" t="s">
        <v>60</v>
      </c>
    </row>
    <row r="1808" spans="1:17" x14ac:dyDescent="0.3">
      <c r="A1808" s="1405">
        <v>2016</v>
      </c>
      <c r="B1808" s="1406" t="s">
        <v>559</v>
      </c>
      <c r="C1808" s="1406" t="s">
        <v>737</v>
      </c>
      <c r="D1808" s="1407">
        <v>756.18266839378202</v>
      </c>
      <c r="E1808" s="1406" t="s">
        <v>614</v>
      </c>
      <c r="F1808" s="1408" t="s">
        <v>613</v>
      </c>
      <c r="O1808" s="1383" t="s">
        <v>614</v>
      </c>
      <c r="Q1808" s="1383" t="s">
        <v>60</v>
      </c>
    </row>
    <row r="1809" spans="1:17" x14ac:dyDescent="0.3">
      <c r="A1809" s="1405">
        <v>2016</v>
      </c>
      <c r="B1809" s="1406" t="s">
        <v>559</v>
      </c>
      <c r="C1809" s="1406" t="s">
        <v>738</v>
      </c>
      <c r="D1809" s="1407">
        <v>877.69662329105597</v>
      </c>
      <c r="E1809" s="1406" t="s">
        <v>614</v>
      </c>
      <c r="F1809" s="1408" t="s">
        <v>613</v>
      </c>
      <c r="O1809" s="1383" t="s">
        <v>614</v>
      </c>
      <c r="Q1809" s="1383" t="s">
        <v>60</v>
      </c>
    </row>
    <row r="1810" spans="1:17" x14ac:dyDescent="0.3">
      <c r="A1810" s="1405">
        <v>2016</v>
      </c>
      <c r="B1810" s="1406" t="s">
        <v>559</v>
      </c>
      <c r="C1810" s="1406" t="s">
        <v>749</v>
      </c>
      <c r="D1810" s="1407">
        <v>652.91581740976596</v>
      </c>
      <c r="E1810" s="1406" t="s">
        <v>614</v>
      </c>
      <c r="F1810" s="1408" t="s">
        <v>613</v>
      </c>
      <c r="O1810" s="1383" t="s">
        <v>614</v>
      </c>
      <c r="Q1810" s="1383" t="s">
        <v>60</v>
      </c>
    </row>
    <row r="1811" spans="1:17" x14ac:dyDescent="0.3">
      <c r="A1811" s="1405">
        <v>2016</v>
      </c>
      <c r="B1811" s="1406" t="s">
        <v>559</v>
      </c>
      <c r="C1811" s="1406" t="s">
        <v>750</v>
      </c>
      <c r="D1811" s="1407">
        <v>768.46011096315999</v>
      </c>
      <c r="E1811" s="1406" t="s">
        <v>614</v>
      </c>
      <c r="F1811" s="1408" t="s">
        <v>613</v>
      </c>
      <c r="O1811" s="1383" t="s">
        <v>614</v>
      </c>
      <c r="Q1811" s="1383" t="s">
        <v>60</v>
      </c>
    </row>
    <row r="1812" spans="1:17" x14ac:dyDescent="0.3">
      <c r="A1812" s="1405">
        <v>2016</v>
      </c>
      <c r="B1812" s="1406" t="s">
        <v>559</v>
      </c>
      <c r="C1812" s="1406" t="s">
        <v>739</v>
      </c>
      <c r="D1812" s="1407">
        <v>741.95044712990909</v>
      </c>
      <c r="E1812" s="1406" t="s">
        <v>614</v>
      </c>
      <c r="F1812" s="1408" t="s">
        <v>613</v>
      </c>
      <c r="O1812" s="1383" t="s">
        <v>614</v>
      </c>
      <c r="Q1812" s="1383" t="s">
        <v>60</v>
      </c>
    </row>
    <row r="1813" spans="1:17" x14ac:dyDescent="0.3">
      <c r="A1813" s="1405">
        <v>2016</v>
      </c>
      <c r="B1813" s="1406" t="s">
        <v>559</v>
      </c>
      <c r="C1813" s="1406" t="s">
        <v>751</v>
      </c>
      <c r="D1813" s="1407">
        <v>688.47765848670804</v>
      </c>
      <c r="E1813" s="1406" t="s">
        <v>614</v>
      </c>
      <c r="F1813" s="1408" t="s">
        <v>613</v>
      </c>
      <c r="O1813" s="1383" t="s">
        <v>614</v>
      </c>
      <c r="Q1813" s="1383" t="s">
        <v>60</v>
      </c>
    </row>
    <row r="1814" spans="1:17" x14ac:dyDescent="0.3">
      <c r="A1814" s="1405">
        <v>2016</v>
      </c>
      <c r="B1814" s="1406" t="s">
        <v>559</v>
      </c>
      <c r="C1814" s="1406" t="s">
        <v>740</v>
      </c>
      <c r="D1814" s="1407">
        <v>717.51245501799315</v>
      </c>
      <c r="E1814" s="1406" t="s">
        <v>614</v>
      </c>
      <c r="F1814" s="1408" t="s">
        <v>613</v>
      </c>
      <c r="O1814" s="1383" t="s">
        <v>614</v>
      </c>
      <c r="Q1814" s="1383" t="s">
        <v>60</v>
      </c>
    </row>
    <row r="1815" spans="1:17" x14ac:dyDescent="0.3">
      <c r="A1815" s="1405">
        <v>2016</v>
      </c>
      <c r="B1815" s="1406" t="s">
        <v>559</v>
      </c>
      <c r="C1815" s="1406" t="s">
        <v>752</v>
      </c>
      <c r="D1815" s="1407">
        <v>683.47591613723</v>
      </c>
      <c r="E1815" s="1406" t="s">
        <v>614</v>
      </c>
      <c r="F1815" s="1408" t="s">
        <v>613</v>
      </c>
      <c r="O1815" s="1383" t="s">
        <v>614</v>
      </c>
      <c r="Q1815" s="1383" t="s">
        <v>60</v>
      </c>
    </row>
    <row r="1816" spans="1:17" x14ac:dyDescent="0.3">
      <c r="A1816" s="1405">
        <v>2016</v>
      </c>
      <c r="B1816" s="1406" t="s">
        <v>559</v>
      </c>
      <c r="C1816" s="1406" t="s">
        <v>753</v>
      </c>
      <c r="D1816" s="1407">
        <v>674.54912280701808</v>
      </c>
      <c r="E1816" s="1406" t="s">
        <v>614</v>
      </c>
      <c r="F1816" s="1408" t="s">
        <v>613</v>
      </c>
      <c r="O1816" s="1383" t="s">
        <v>614</v>
      </c>
      <c r="Q1816" s="1383" t="s">
        <v>60</v>
      </c>
    </row>
    <row r="1817" spans="1:17" x14ac:dyDescent="0.3">
      <c r="A1817" s="1405">
        <v>2016</v>
      </c>
      <c r="B1817" s="1406" t="s">
        <v>559</v>
      </c>
      <c r="C1817" s="1406" t="s">
        <v>741</v>
      </c>
      <c r="D1817" s="1407">
        <v>749.33946450060205</v>
      </c>
      <c r="E1817" s="1406" t="s">
        <v>614</v>
      </c>
      <c r="F1817" s="1408" t="s">
        <v>613</v>
      </c>
      <c r="O1817" s="1383" t="s">
        <v>614</v>
      </c>
      <c r="Q1817" s="1383" t="s">
        <v>60</v>
      </c>
    </row>
    <row r="1818" spans="1:17" x14ac:dyDescent="0.3">
      <c r="A1818" s="1405">
        <v>2016</v>
      </c>
      <c r="B1818" s="1406" t="s">
        <v>559</v>
      </c>
      <c r="C1818" s="1406" t="s">
        <v>754</v>
      </c>
      <c r="D1818" s="1407">
        <v>694.90094774136401</v>
      </c>
      <c r="E1818" s="1406" t="s">
        <v>614</v>
      </c>
      <c r="F1818" s="1408" t="s">
        <v>613</v>
      </c>
      <c r="O1818" s="1383" t="s">
        <v>614</v>
      </c>
      <c r="Q1818" s="1383" t="s">
        <v>60</v>
      </c>
    </row>
    <row r="1819" spans="1:17" x14ac:dyDescent="0.3">
      <c r="A1819" s="1405">
        <v>2016</v>
      </c>
      <c r="B1819" s="1406" t="s">
        <v>559</v>
      </c>
      <c r="C1819" s="1406" t="s">
        <v>742</v>
      </c>
      <c r="D1819" s="1407">
        <v>725.76797669491509</v>
      </c>
      <c r="E1819" s="1406" t="s">
        <v>614</v>
      </c>
      <c r="F1819" s="1408" t="s">
        <v>613</v>
      </c>
      <c r="O1819" s="1383" t="s">
        <v>614</v>
      </c>
      <c r="Q1819" s="1383" t="s">
        <v>60</v>
      </c>
    </row>
    <row r="1820" spans="1:17" x14ac:dyDescent="0.3">
      <c r="A1820" s="1405">
        <v>2016</v>
      </c>
      <c r="B1820" s="1406" t="s">
        <v>559</v>
      </c>
      <c r="C1820" s="1406" t="s">
        <v>755</v>
      </c>
      <c r="D1820" s="1407">
        <v>652.083327165063</v>
      </c>
      <c r="E1820" s="1406" t="s">
        <v>614</v>
      </c>
      <c r="F1820" s="1408" t="s">
        <v>613</v>
      </c>
      <c r="O1820" s="1383" t="s">
        <v>614</v>
      </c>
      <c r="Q1820" s="1383" t="s">
        <v>60</v>
      </c>
    </row>
    <row r="1821" spans="1:17" x14ac:dyDescent="0.3">
      <c r="A1821" s="1405">
        <v>2016</v>
      </c>
      <c r="B1821" s="1406" t="s">
        <v>559</v>
      </c>
      <c r="C1821" s="1406" t="s">
        <v>756</v>
      </c>
      <c r="D1821" s="1407">
        <v>690.81510305028905</v>
      </c>
      <c r="E1821" s="1406" t="s">
        <v>614</v>
      </c>
      <c r="F1821" s="1408" t="s">
        <v>613</v>
      </c>
      <c r="O1821" s="1383" t="s">
        <v>614</v>
      </c>
      <c r="Q1821" s="1383" t="s">
        <v>60</v>
      </c>
    </row>
    <row r="1822" spans="1:17" x14ac:dyDescent="0.3">
      <c r="A1822" s="1405">
        <v>2016</v>
      </c>
      <c r="B1822" s="1406" t="s">
        <v>559</v>
      </c>
      <c r="C1822" s="1406" t="s">
        <v>766</v>
      </c>
      <c r="D1822" s="1407">
        <v>786.12211886304908</v>
      </c>
      <c r="E1822" s="1406" t="s">
        <v>645</v>
      </c>
      <c r="F1822" s="1408" t="s">
        <v>644</v>
      </c>
      <c r="O1822" s="1383" t="s">
        <v>645</v>
      </c>
      <c r="Q1822" s="1383" t="s">
        <v>76</v>
      </c>
    </row>
    <row r="1823" spans="1:17" x14ac:dyDescent="0.3">
      <c r="A1823" s="1405">
        <v>2016</v>
      </c>
      <c r="B1823" s="1406" t="s">
        <v>559</v>
      </c>
      <c r="C1823" s="1406" t="s">
        <v>757</v>
      </c>
      <c r="D1823" s="1407">
        <v>646.02955078125001</v>
      </c>
      <c r="E1823" s="1406" t="s">
        <v>626</v>
      </c>
      <c r="F1823" s="1408" t="s">
        <v>625</v>
      </c>
      <c r="O1823" s="1383" t="s">
        <v>626</v>
      </c>
      <c r="Q1823" s="1383" t="s">
        <v>59</v>
      </c>
    </row>
    <row r="1824" spans="1:17" x14ac:dyDescent="0.3">
      <c r="A1824" s="1405">
        <v>2016</v>
      </c>
      <c r="B1824" s="1406" t="s">
        <v>559</v>
      </c>
      <c r="C1824" s="1406" t="s">
        <v>758</v>
      </c>
      <c r="D1824" s="1407">
        <v>680.25560055223207</v>
      </c>
      <c r="E1824" s="1406" t="s">
        <v>626</v>
      </c>
      <c r="F1824" s="1408" t="s">
        <v>625</v>
      </c>
      <c r="O1824" s="1383" t="s">
        <v>626</v>
      </c>
      <c r="Q1824" s="1383" t="s">
        <v>59</v>
      </c>
    </row>
    <row r="1825" spans="1:17" x14ac:dyDescent="0.3">
      <c r="A1825" s="1405">
        <v>2016</v>
      </c>
      <c r="B1825" s="1406" t="s">
        <v>559</v>
      </c>
      <c r="C1825" s="1406" t="s">
        <v>743</v>
      </c>
      <c r="D1825" s="1407">
        <v>804.94744528807496</v>
      </c>
      <c r="E1825" s="1406" t="s">
        <v>626</v>
      </c>
      <c r="F1825" s="1408" t="s">
        <v>625</v>
      </c>
      <c r="O1825" s="1383" t="s">
        <v>626</v>
      </c>
      <c r="Q1825" s="1383" t="s">
        <v>59</v>
      </c>
    </row>
    <row r="1826" spans="1:17" x14ac:dyDescent="0.3">
      <c r="A1826" s="1405">
        <v>2016</v>
      </c>
      <c r="B1826" s="1406" t="s">
        <v>559</v>
      </c>
      <c r="C1826" s="1406" t="s">
        <v>759</v>
      </c>
      <c r="D1826" s="1407">
        <v>709.37377142857099</v>
      </c>
      <c r="E1826" s="1406" t="s">
        <v>626</v>
      </c>
      <c r="F1826" s="1408" t="s">
        <v>625</v>
      </c>
      <c r="O1826" s="1383" t="s">
        <v>626</v>
      </c>
      <c r="Q1826" s="1383" t="s">
        <v>59</v>
      </c>
    </row>
    <row r="1827" spans="1:17" x14ac:dyDescent="0.3">
      <c r="A1827" s="1405">
        <v>2016</v>
      </c>
      <c r="B1827" s="1406" t="s">
        <v>559</v>
      </c>
      <c r="C1827" s="1406" t="s">
        <v>760</v>
      </c>
      <c r="D1827" s="1407">
        <v>691.40586153846198</v>
      </c>
      <c r="E1827" s="1406" t="s">
        <v>626</v>
      </c>
      <c r="F1827" s="1408" t="s">
        <v>625</v>
      </c>
      <c r="O1827" s="1383" t="s">
        <v>626</v>
      </c>
      <c r="Q1827" s="1383" t="s">
        <v>59</v>
      </c>
    </row>
    <row r="1828" spans="1:17" x14ac:dyDescent="0.3">
      <c r="A1828" s="1405">
        <v>2016</v>
      </c>
      <c r="B1828" s="1406" t="s">
        <v>559</v>
      </c>
      <c r="C1828" s="1406" t="s">
        <v>744</v>
      </c>
      <c r="D1828" s="1407">
        <v>850.42467902364206</v>
      </c>
      <c r="E1828" s="1406" t="s">
        <v>626</v>
      </c>
      <c r="F1828" s="1408" t="s">
        <v>625</v>
      </c>
      <c r="O1828" s="1383" t="s">
        <v>626</v>
      </c>
      <c r="Q1828" s="1383" t="s">
        <v>59</v>
      </c>
    </row>
    <row r="1829" spans="1:17" x14ac:dyDescent="0.3">
      <c r="A1829" s="1405">
        <v>2016</v>
      </c>
      <c r="B1829" s="1406" t="s">
        <v>559</v>
      </c>
      <c r="C1829" s="1406" t="s">
        <v>745</v>
      </c>
      <c r="D1829" s="1407">
        <v>1003.43341946765</v>
      </c>
      <c r="E1829" s="1406" t="s">
        <v>626</v>
      </c>
      <c r="F1829" s="1408" t="s">
        <v>625</v>
      </c>
      <c r="O1829" s="1383" t="s">
        <v>626</v>
      </c>
      <c r="Q1829" s="1383" t="s">
        <v>59</v>
      </c>
    </row>
    <row r="1830" spans="1:17" x14ac:dyDescent="0.3">
      <c r="A1830" s="1405">
        <v>2016</v>
      </c>
      <c r="B1830" s="1406" t="s">
        <v>559</v>
      </c>
      <c r="C1830" s="1406" t="s">
        <v>761</v>
      </c>
      <c r="D1830" s="1407">
        <v>675.16286971831005</v>
      </c>
      <c r="E1830" s="1406" t="s">
        <v>626</v>
      </c>
      <c r="F1830" s="1408" t="s">
        <v>625</v>
      </c>
      <c r="O1830" s="1383" t="s">
        <v>626</v>
      </c>
      <c r="Q1830" s="1383" t="s">
        <v>59</v>
      </c>
    </row>
    <row r="1831" spans="1:17" x14ac:dyDescent="0.3">
      <c r="A1831" s="1405">
        <v>2016</v>
      </c>
      <c r="B1831" s="1406" t="s">
        <v>559</v>
      </c>
      <c r="C1831" s="1406" t="s">
        <v>746</v>
      </c>
      <c r="D1831" s="1407">
        <v>766.2461620967041</v>
      </c>
      <c r="E1831" s="1406" t="s">
        <v>626</v>
      </c>
      <c r="F1831" s="1408" t="s">
        <v>625</v>
      </c>
      <c r="O1831" s="1383" t="s">
        <v>626</v>
      </c>
      <c r="Q1831" s="1383" t="s">
        <v>59</v>
      </c>
    </row>
    <row r="1832" spans="1:17" x14ac:dyDescent="0.3">
      <c r="A1832" s="1405">
        <v>2016</v>
      </c>
      <c r="B1832" s="1406" t="s">
        <v>559</v>
      </c>
      <c r="C1832" s="1406" t="s">
        <v>747</v>
      </c>
      <c r="D1832" s="1407">
        <v>786.26856338615505</v>
      </c>
      <c r="E1832" s="1406" t="s">
        <v>626</v>
      </c>
      <c r="F1832" s="1408" t="s">
        <v>625</v>
      </c>
      <c r="O1832" s="1383" t="s">
        <v>626</v>
      </c>
      <c r="Q1832" s="1383" t="s">
        <v>59</v>
      </c>
    </row>
    <row r="1833" spans="1:17" x14ac:dyDescent="0.3">
      <c r="A1833" s="1405">
        <v>2016</v>
      </c>
      <c r="B1833" s="1406" t="s">
        <v>559</v>
      </c>
      <c r="C1833" s="1406" t="s">
        <v>762</v>
      </c>
      <c r="D1833" s="1407">
        <v>637.84911164465802</v>
      </c>
      <c r="E1833" s="1406" t="s">
        <v>623</v>
      </c>
      <c r="F1833" s="1408" t="s">
        <v>622</v>
      </c>
      <c r="O1833" s="1383" t="s">
        <v>623</v>
      </c>
      <c r="Q1833" s="1383" t="s">
        <v>75</v>
      </c>
    </row>
    <row r="1834" spans="1:17" x14ac:dyDescent="0.3">
      <c r="A1834" s="1405">
        <v>2016</v>
      </c>
      <c r="B1834" s="1406" t="s">
        <v>559</v>
      </c>
      <c r="C1834" s="1406" t="s">
        <v>763</v>
      </c>
      <c r="D1834" s="1407">
        <v>748.79902611150305</v>
      </c>
      <c r="E1834" s="1406" t="s">
        <v>645</v>
      </c>
      <c r="F1834" s="1408" t="s">
        <v>644</v>
      </c>
      <c r="O1834" s="1383" t="s">
        <v>645</v>
      </c>
      <c r="Q1834" s="1383" t="s">
        <v>76</v>
      </c>
    </row>
    <row r="1835" spans="1:17" x14ac:dyDescent="0.3">
      <c r="A1835" s="1405">
        <v>2016</v>
      </c>
      <c r="B1835" s="1406" t="s">
        <v>559</v>
      </c>
      <c r="C1835" s="1406" t="s">
        <v>764</v>
      </c>
      <c r="D1835" s="1407">
        <v>644.06506115317404</v>
      </c>
      <c r="E1835" s="1406" t="s">
        <v>645</v>
      </c>
      <c r="F1835" s="1408" t="s">
        <v>644</v>
      </c>
      <c r="O1835" s="1383" t="s">
        <v>645</v>
      </c>
      <c r="Q1835" s="1383" t="s">
        <v>76</v>
      </c>
    </row>
    <row r="1836" spans="1:17" x14ac:dyDescent="0.3">
      <c r="A1836" s="1405">
        <v>2016</v>
      </c>
      <c r="B1836" s="1406" t="s">
        <v>559</v>
      </c>
      <c r="C1836" s="1406" t="s">
        <v>765</v>
      </c>
      <c r="D1836" s="1407">
        <v>758.29505565068507</v>
      </c>
      <c r="E1836" s="1406" t="s">
        <v>645</v>
      </c>
      <c r="F1836" s="1408" t="s">
        <v>644</v>
      </c>
      <c r="O1836" s="1383" t="s">
        <v>645</v>
      </c>
      <c r="Q1836" s="1383" t="s">
        <v>76</v>
      </c>
    </row>
    <row r="1837" spans="1:17" x14ac:dyDescent="0.3">
      <c r="A1837" s="1405">
        <v>2016</v>
      </c>
      <c r="B1837" s="1406" t="s">
        <v>559</v>
      </c>
      <c r="C1837" s="1406" t="s">
        <v>767</v>
      </c>
      <c r="D1837" s="1407">
        <v>803.15701581027702</v>
      </c>
      <c r="E1837" s="1406" t="s">
        <v>645</v>
      </c>
      <c r="F1837" s="1408" t="s">
        <v>644</v>
      </c>
      <c r="O1837" s="1383" t="s">
        <v>645</v>
      </c>
      <c r="Q1837" s="1383" t="s">
        <v>76</v>
      </c>
    </row>
    <row r="1838" spans="1:17" x14ac:dyDescent="0.3">
      <c r="A1838" s="1405">
        <v>2016</v>
      </c>
      <c r="B1838" s="1406" t="s">
        <v>559</v>
      </c>
      <c r="C1838" s="1406" t="s">
        <v>768</v>
      </c>
      <c r="D1838" s="1407">
        <v>828.92263696369594</v>
      </c>
      <c r="E1838" s="1406" t="s">
        <v>645</v>
      </c>
      <c r="F1838" s="1408" t="s">
        <v>644</v>
      </c>
      <c r="O1838" s="1383" t="s">
        <v>645</v>
      </c>
      <c r="Q1838" s="1383" t="s">
        <v>76</v>
      </c>
    </row>
    <row r="1839" spans="1:17" x14ac:dyDescent="0.3">
      <c r="A1839" s="1405">
        <v>2016</v>
      </c>
      <c r="B1839" s="1406" t="s">
        <v>559</v>
      </c>
      <c r="C1839" s="1406" t="s">
        <v>769</v>
      </c>
      <c r="D1839" s="1407">
        <v>678.29959770114908</v>
      </c>
      <c r="E1839" s="1406" t="s">
        <v>645</v>
      </c>
      <c r="F1839" s="1408" t="s">
        <v>644</v>
      </c>
      <c r="O1839" s="1383" t="s">
        <v>645</v>
      </c>
      <c r="Q1839" s="1383" t="s">
        <v>76</v>
      </c>
    </row>
    <row r="1840" spans="1:17" x14ac:dyDescent="0.3">
      <c r="A1840" s="1405">
        <v>2016</v>
      </c>
      <c r="B1840" s="1406" t="s">
        <v>559</v>
      </c>
      <c r="C1840" s="1406" t="s">
        <v>770</v>
      </c>
      <c r="D1840" s="1407">
        <v>729.98152647975098</v>
      </c>
      <c r="E1840" s="1406" t="s">
        <v>645</v>
      </c>
      <c r="F1840" s="1408" t="s">
        <v>644</v>
      </c>
      <c r="O1840" s="1383" t="s">
        <v>645</v>
      </c>
      <c r="Q1840" s="1383" t="s">
        <v>76</v>
      </c>
    </row>
    <row r="1841" spans="1:17" x14ac:dyDescent="0.3">
      <c r="A1841" s="1405">
        <v>2016</v>
      </c>
      <c r="B1841" s="1406" t="s">
        <v>559</v>
      </c>
      <c r="C1841" s="1406" t="s">
        <v>771</v>
      </c>
      <c r="D1841" s="1407">
        <v>652.70480038480002</v>
      </c>
      <c r="E1841" s="1406" t="s">
        <v>645</v>
      </c>
      <c r="F1841" s="1408" t="s">
        <v>644</v>
      </c>
      <c r="O1841" s="1383" t="s">
        <v>645</v>
      </c>
      <c r="Q1841" s="1383" t="s">
        <v>76</v>
      </c>
    </row>
    <row r="1842" spans="1:17" x14ac:dyDescent="0.3">
      <c r="A1842" s="1405">
        <v>2016</v>
      </c>
      <c r="B1842" s="1406" t="s">
        <v>559</v>
      </c>
      <c r="C1842" s="1406" t="s">
        <v>772</v>
      </c>
      <c r="D1842" s="1407">
        <v>618.15919264588308</v>
      </c>
      <c r="E1842" s="1406" t="s">
        <v>645</v>
      </c>
      <c r="F1842" s="1408" t="s">
        <v>644</v>
      </c>
      <c r="O1842" s="1383" t="s">
        <v>645</v>
      </c>
      <c r="Q1842" s="1383" t="s">
        <v>76</v>
      </c>
    </row>
    <row r="1843" spans="1:17" x14ac:dyDescent="0.3">
      <c r="A1843" s="1405">
        <v>2016</v>
      </c>
      <c r="B1843" s="1406" t="s">
        <v>559</v>
      </c>
      <c r="C1843" s="1406" t="s">
        <v>773</v>
      </c>
      <c r="D1843" s="1407">
        <v>796.16379324894501</v>
      </c>
      <c r="E1843" s="1406" t="s">
        <v>645</v>
      </c>
      <c r="F1843" s="1408" t="s">
        <v>644</v>
      </c>
      <c r="O1843" s="1383" t="s">
        <v>645</v>
      </c>
      <c r="Q1843" s="1383" t="s">
        <v>76</v>
      </c>
    </row>
    <row r="1844" spans="1:17" x14ac:dyDescent="0.3">
      <c r="A1844" s="1405">
        <v>2016</v>
      </c>
      <c r="B1844" s="1406" t="s">
        <v>559</v>
      </c>
      <c r="C1844" s="1406" t="s">
        <v>774</v>
      </c>
      <c r="D1844" s="1407">
        <v>640.70012765957404</v>
      </c>
      <c r="E1844" s="1406" t="s">
        <v>645</v>
      </c>
      <c r="F1844" s="1408" t="s">
        <v>644</v>
      </c>
      <c r="O1844" s="1383" t="s">
        <v>645</v>
      </c>
      <c r="Q1844" s="1383" t="s">
        <v>76</v>
      </c>
    </row>
    <row r="1845" spans="1:17" x14ac:dyDescent="0.3">
      <c r="A1845" s="1405">
        <v>2016</v>
      </c>
      <c r="B1845" s="1406" t="s">
        <v>559</v>
      </c>
      <c r="C1845" s="1406" t="s">
        <v>775</v>
      </c>
      <c r="D1845" s="1407">
        <v>779.70329348206701</v>
      </c>
      <c r="E1845" s="1406" t="s">
        <v>645</v>
      </c>
      <c r="F1845" s="1408" t="s">
        <v>644</v>
      </c>
      <c r="O1845" s="1383" t="s">
        <v>645</v>
      </c>
      <c r="Q1845" s="1383" t="s">
        <v>76</v>
      </c>
    </row>
    <row r="1846" spans="1:17" x14ac:dyDescent="0.3">
      <c r="A1846" s="1405">
        <v>2016</v>
      </c>
      <c r="B1846" s="1406" t="s">
        <v>559</v>
      </c>
      <c r="C1846" s="1406" t="s">
        <v>776</v>
      </c>
      <c r="D1846" s="1407">
        <v>699.02185139318897</v>
      </c>
      <c r="E1846" s="1406" t="s">
        <v>645</v>
      </c>
      <c r="F1846" s="1408" t="s">
        <v>644</v>
      </c>
      <c r="O1846" s="1383" t="s">
        <v>645</v>
      </c>
      <c r="Q1846" s="1383" t="s">
        <v>76</v>
      </c>
    </row>
    <row r="1847" spans="1:17" x14ac:dyDescent="0.3">
      <c r="A1847" s="1405">
        <v>2016</v>
      </c>
      <c r="B1847" s="1406" t="s">
        <v>559</v>
      </c>
      <c r="C1847" s="1406" t="s">
        <v>794</v>
      </c>
      <c r="D1847" s="1407">
        <v>770.94741033304899</v>
      </c>
      <c r="E1847" s="1406" t="s">
        <v>611</v>
      </c>
      <c r="F1847" s="1408" t="s">
        <v>610</v>
      </c>
      <c r="O1847" s="1383" t="s">
        <v>611</v>
      </c>
      <c r="Q1847" s="1383" t="s">
        <v>74</v>
      </c>
    </row>
    <row r="1848" spans="1:17" x14ac:dyDescent="0.3">
      <c r="A1848" s="1405">
        <v>2016</v>
      </c>
      <c r="B1848" s="1406" t="s">
        <v>559</v>
      </c>
      <c r="C1848" s="1406" t="s">
        <v>795</v>
      </c>
      <c r="D1848" s="1407">
        <v>688.21860869565205</v>
      </c>
      <c r="E1848" s="1406" t="s">
        <v>611</v>
      </c>
      <c r="F1848" s="1408" t="s">
        <v>610</v>
      </c>
      <c r="O1848" s="1383" t="s">
        <v>611</v>
      </c>
      <c r="Q1848" s="1383" t="s">
        <v>74</v>
      </c>
    </row>
    <row r="1849" spans="1:17" x14ac:dyDescent="0.3">
      <c r="A1849" s="1405">
        <v>2016</v>
      </c>
      <c r="B1849" s="1406" t="s">
        <v>559</v>
      </c>
      <c r="C1849" s="1406" t="s">
        <v>777</v>
      </c>
      <c r="D1849" s="1407">
        <v>722.63572413793099</v>
      </c>
      <c r="E1849" s="1406" t="s">
        <v>611</v>
      </c>
      <c r="F1849" s="1408" t="s">
        <v>610</v>
      </c>
      <c r="O1849" s="1383" t="s">
        <v>611</v>
      </c>
      <c r="Q1849" s="1383" t="s">
        <v>74</v>
      </c>
    </row>
    <row r="1850" spans="1:17" x14ac:dyDescent="0.3">
      <c r="A1850" s="1405">
        <v>2016</v>
      </c>
      <c r="B1850" s="1406" t="s">
        <v>559</v>
      </c>
      <c r="C1850" s="1406" t="s">
        <v>796</v>
      </c>
      <c r="D1850" s="1407">
        <v>692.86313829787207</v>
      </c>
      <c r="E1850" s="1406" t="s">
        <v>611</v>
      </c>
      <c r="F1850" s="1408" t="s">
        <v>610</v>
      </c>
      <c r="O1850" s="1383" t="s">
        <v>611</v>
      </c>
      <c r="Q1850" s="1383" t="s">
        <v>74</v>
      </c>
    </row>
    <row r="1851" spans="1:17" x14ac:dyDescent="0.3">
      <c r="A1851" s="1405">
        <v>2016</v>
      </c>
      <c r="B1851" s="1406" t="s">
        <v>559</v>
      </c>
      <c r="C1851" s="1406" t="s">
        <v>778</v>
      </c>
      <c r="D1851" s="1407">
        <v>706.39209863588712</v>
      </c>
      <c r="E1851" s="1406" t="s">
        <v>611</v>
      </c>
      <c r="F1851" s="1408" t="s">
        <v>610</v>
      </c>
      <c r="O1851" s="1383" t="s">
        <v>611</v>
      </c>
      <c r="Q1851" s="1383" t="s">
        <v>74</v>
      </c>
    </row>
    <row r="1852" spans="1:17" x14ac:dyDescent="0.3">
      <c r="A1852" s="1405">
        <v>2016</v>
      </c>
      <c r="B1852" s="1406" t="s">
        <v>559</v>
      </c>
      <c r="C1852" s="1406" t="s">
        <v>797</v>
      </c>
      <c r="D1852" s="1407">
        <v>904.91287465940104</v>
      </c>
      <c r="E1852" s="1406" t="s">
        <v>611</v>
      </c>
      <c r="F1852" s="1408" t="s">
        <v>610</v>
      </c>
      <c r="O1852" s="1383" t="s">
        <v>611</v>
      </c>
      <c r="Q1852" s="1383" t="s">
        <v>74</v>
      </c>
    </row>
    <row r="1853" spans="1:17" x14ac:dyDescent="0.3">
      <c r="A1853" s="1405">
        <v>2016</v>
      </c>
      <c r="B1853" s="1406" t="s">
        <v>559</v>
      </c>
      <c r="C1853" s="1406" t="s">
        <v>779</v>
      </c>
      <c r="D1853" s="1407">
        <v>697.49886331611106</v>
      </c>
      <c r="E1853" s="1406" t="s">
        <v>611</v>
      </c>
      <c r="F1853" s="1408" t="s">
        <v>610</v>
      </c>
      <c r="O1853" s="1383" t="s">
        <v>611</v>
      </c>
      <c r="Q1853" s="1383" t="s">
        <v>74</v>
      </c>
    </row>
    <row r="1854" spans="1:17" x14ac:dyDescent="0.3">
      <c r="A1854" s="1405">
        <v>2016</v>
      </c>
      <c r="B1854" s="1406" t="s">
        <v>559</v>
      </c>
      <c r="C1854" s="1406" t="s">
        <v>780</v>
      </c>
      <c r="D1854" s="1407">
        <v>646.70927927927903</v>
      </c>
      <c r="E1854" s="1406" t="s">
        <v>611</v>
      </c>
      <c r="F1854" s="1408" t="s">
        <v>610</v>
      </c>
      <c r="O1854" s="1383" t="s">
        <v>611</v>
      </c>
      <c r="Q1854" s="1383" t="s">
        <v>74</v>
      </c>
    </row>
    <row r="1855" spans="1:17" x14ac:dyDescent="0.3">
      <c r="A1855" s="1405">
        <v>2016</v>
      </c>
      <c r="B1855" s="1406" t="s">
        <v>559</v>
      </c>
      <c r="C1855" s="1406" t="s">
        <v>713</v>
      </c>
      <c r="D1855" s="1407">
        <v>833.71141348185108</v>
      </c>
      <c r="E1855" s="1406" t="s">
        <v>635</v>
      </c>
      <c r="F1855" s="1408" t="s">
        <v>634</v>
      </c>
      <c r="O1855" s="1383" t="s">
        <v>635</v>
      </c>
      <c r="Q1855" s="1383" t="s">
        <v>78</v>
      </c>
    </row>
    <row r="1856" spans="1:17" x14ac:dyDescent="0.3">
      <c r="A1856" s="1405">
        <v>2016</v>
      </c>
      <c r="B1856" s="1406" t="s">
        <v>559</v>
      </c>
      <c r="C1856" s="1406" t="s">
        <v>714</v>
      </c>
      <c r="D1856" s="1407">
        <v>821.16570834416405</v>
      </c>
      <c r="E1856" s="1406" t="s">
        <v>635</v>
      </c>
      <c r="F1856" s="1408" t="s">
        <v>634</v>
      </c>
      <c r="O1856" s="1383" t="s">
        <v>635</v>
      </c>
      <c r="Q1856" s="1383" t="s">
        <v>78</v>
      </c>
    </row>
    <row r="1857" spans="1:17" x14ac:dyDescent="0.3">
      <c r="A1857" s="1405">
        <v>2016</v>
      </c>
      <c r="B1857" s="1406" t="s">
        <v>559</v>
      </c>
      <c r="C1857" s="1406" t="s">
        <v>715</v>
      </c>
      <c r="D1857" s="1407">
        <v>988.68649220490011</v>
      </c>
      <c r="E1857" s="1406" t="s">
        <v>635</v>
      </c>
      <c r="F1857" s="1408" t="s">
        <v>634</v>
      </c>
      <c r="O1857" s="1383" t="s">
        <v>635</v>
      </c>
      <c r="Q1857" s="1383" t="s">
        <v>78</v>
      </c>
    </row>
    <row r="1858" spans="1:17" x14ac:dyDescent="0.3">
      <c r="A1858" s="1405">
        <v>2016</v>
      </c>
      <c r="B1858" s="1406" t="s">
        <v>559</v>
      </c>
      <c r="C1858" s="1406" t="s">
        <v>716</v>
      </c>
      <c r="D1858" s="1407">
        <v>853.31260338007905</v>
      </c>
      <c r="E1858" s="1406" t="s">
        <v>635</v>
      </c>
      <c r="F1858" s="1408" t="s">
        <v>634</v>
      </c>
      <c r="O1858" s="1383" t="s">
        <v>635</v>
      </c>
      <c r="Q1858" s="1383" t="s">
        <v>78</v>
      </c>
    </row>
    <row r="1859" spans="1:17" x14ac:dyDescent="0.3">
      <c r="A1859" s="1405">
        <v>2016</v>
      </c>
      <c r="B1859" s="1406" t="s">
        <v>559</v>
      </c>
      <c r="C1859" s="1406" t="s">
        <v>717</v>
      </c>
      <c r="D1859" s="1407">
        <v>713.22465554749806</v>
      </c>
      <c r="E1859" s="1406" t="s">
        <v>635</v>
      </c>
      <c r="F1859" s="1408" t="s">
        <v>634</v>
      </c>
      <c r="O1859" s="1383" t="s">
        <v>635</v>
      </c>
      <c r="Q1859" s="1383" t="s">
        <v>78</v>
      </c>
    </row>
    <row r="1860" spans="1:17" x14ac:dyDescent="0.3">
      <c r="A1860" s="1405">
        <v>2016</v>
      </c>
      <c r="B1860" s="1406" t="s">
        <v>559</v>
      </c>
      <c r="C1860" s="1406" t="s">
        <v>781</v>
      </c>
      <c r="D1860" s="1407">
        <v>683.26282515991511</v>
      </c>
      <c r="E1860" s="1406" t="s">
        <v>635</v>
      </c>
      <c r="F1860" s="1408" t="s">
        <v>634</v>
      </c>
      <c r="O1860" s="1383" t="s">
        <v>635</v>
      </c>
      <c r="Q1860" s="1383" t="s">
        <v>78</v>
      </c>
    </row>
    <row r="1861" spans="1:17" x14ac:dyDescent="0.3">
      <c r="A1861" s="1405">
        <v>2016</v>
      </c>
      <c r="B1861" s="1406" t="s">
        <v>559</v>
      </c>
      <c r="C1861" s="1406" t="s">
        <v>718</v>
      </c>
      <c r="D1861" s="1407">
        <v>681.71739495798306</v>
      </c>
      <c r="E1861" s="1406" t="s">
        <v>635</v>
      </c>
      <c r="F1861" s="1408" t="s">
        <v>634</v>
      </c>
      <c r="O1861" s="1383" t="s">
        <v>635</v>
      </c>
      <c r="Q1861" s="1383" t="s">
        <v>78</v>
      </c>
    </row>
    <row r="1862" spans="1:17" x14ac:dyDescent="0.3">
      <c r="A1862" s="1405">
        <v>2016</v>
      </c>
      <c r="B1862" s="1406" t="s">
        <v>559</v>
      </c>
      <c r="C1862" s="1406" t="s">
        <v>719</v>
      </c>
      <c r="D1862" s="1407">
        <v>758.08570095486107</v>
      </c>
      <c r="E1862" s="1406" t="s">
        <v>635</v>
      </c>
      <c r="F1862" s="1408" t="s">
        <v>634</v>
      </c>
      <c r="O1862" s="1383" t="s">
        <v>635</v>
      </c>
      <c r="Q1862" s="1383" t="s">
        <v>78</v>
      </c>
    </row>
    <row r="1863" spans="1:17" x14ac:dyDescent="0.3">
      <c r="A1863" s="1405">
        <v>2016</v>
      </c>
      <c r="B1863" s="1406" t="s">
        <v>559</v>
      </c>
      <c r="C1863" s="1406" t="s">
        <v>720</v>
      </c>
      <c r="D1863" s="1407">
        <v>817.31449725490211</v>
      </c>
      <c r="E1863" s="1406" t="s">
        <v>635</v>
      </c>
      <c r="F1863" s="1408" t="s">
        <v>634</v>
      </c>
      <c r="O1863" s="1383" t="s">
        <v>635</v>
      </c>
      <c r="Q1863" s="1383" t="s">
        <v>78</v>
      </c>
    </row>
    <row r="1864" spans="1:17" x14ac:dyDescent="0.3">
      <c r="A1864" s="1405">
        <v>2016</v>
      </c>
      <c r="B1864" s="1406" t="s">
        <v>559</v>
      </c>
      <c r="C1864" s="1406" t="s">
        <v>721</v>
      </c>
      <c r="D1864" s="1407">
        <v>684.66446247464501</v>
      </c>
      <c r="E1864" s="1406" t="s">
        <v>635</v>
      </c>
      <c r="F1864" s="1408" t="s">
        <v>634</v>
      </c>
      <c r="O1864" s="1383" t="s">
        <v>635</v>
      </c>
      <c r="Q1864" s="1383" t="s">
        <v>78</v>
      </c>
    </row>
    <row r="1865" spans="1:17" x14ac:dyDescent="0.3">
      <c r="A1865" s="1405">
        <v>2016</v>
      </c>
      <c r="B1865" s="1406" t="s">
        <v>559</v>
      </c>
      <c r="C1865" s="1406" t="s">
        <v>722</v>
      </c>
      <c r="D1865" s="1407">
        <v>770.5012059231841</v>
      </c>
      <c r="E1865" s="1406" t="s">
        <v>635</v>
      </c>
      <c r="F1865" s="1408" t="s">
        <v>634</v>
      </c>
      <c r="O1865" s="1383" t="s">
        <v>635</v>
      </c>
      <c r="Q1865" s="1383" t="s">
        <v>78</v>
      </c>
    </row>
    <row r="1866" spans="1:17" x14ac:dyDescent="0.3">
      <c r="A1866" s="1405">
        <v>2016</v>
      </c>
      <c r="B1866" s="1406" t="s">
        <v>559</v>
      </c>
      <c r="C1866" s="1406" t="s">
        <v>704</v>
      </c>
      <c r="D1866" s="1407">
        <v>664.11240170940198</v>
      </c>
      <c r="E1866" s="1406" t="s">
        <v>611</v>
      </c>
      <c r="F1866" s="1408" t="s">
        <v>610</v>
      </c>
      <c r="O1866" s="1383" t="s">
        <v>611</v>
      </c>
      <c r="Q1866" s="1383" t="s">
        <v>74</v>
      </c>
    </row>
    <row r="1867" spans="1:17" x14ac:dyDescent="0.3">
      <c r="A1867" s="1405">
        <v>2016</v>
      </c>
      <c r="B1867" s="1406" t="s">
        <v>559</v>
      </c>
      <c r="C1867" s="1406" t="s">
        <v>705</v>
      </c>
      <c r="D1867" s="1407">
        <v>764.55756877323404</v>
      </c>
      <c r="E1867" s="1406" t="s">
        <v>611</v>
      </c>
      <c r="F1867" s="1408" t="s">
        <v>610</v>
      </c>
      <c r="O1867" s="1383" t="s">
        <v>611</v>
      </c>
      <c r="Q1867" s="1383" t="s">
        <v>74</v>
      </c>
    </row>
    <row r="1868" spans="1:17" x14ac:dyDescent="0.3">
      <c r="A1868" s="1405">
        <v>2016</v>
      </c>
      <c r="B1868" s="1406" t="s">
        <v>559</v>
      </c>
      <c r="C1868" s="1406" t="s">
        <v>706</v>
      </c>
      <c r="D1868" s="1407">
        <v>720.90733464309108</v>
      </c>
      <c r="E1868" s="1406" t="s">
        <v>611</v>
      </c>
      <c r="F1868" s="1408" t="s">
        <v>610</v>
      </c>
      <c r="O1868" s="1383" t="s">
        <v>611</v>
      </c>
      <c r="Q1868" s="1383" t="s">
        <v>74</v>
      </c>
    </row>
    <row r="1869" spans="1:17" x14ac:dyDescent="0.3">
      <c r="A1869" s="1405">
        <v>2016</v>
      </c>
      <c r="B1869" s="1406" t="s">
        <v>559</v>
      </c>
      <c r="C1869" s="1406" t="s">
        <v>785</v>
      </c>
      <c r="D1869" s="1407">
        <v>671.93381077529602</v>
      </c>
      <c r="E1869" s="1406" t="s">
        <v>623</v>
      </c>
      <c r="F1869" s="1408" t="s">
        <v>622</v>
      </c>
      <c r="O1869" s="1383" t="s">
        <v>623</v>
      </c>
      <c r="Q1869" s="1383" t="s">
        <v>75</v>
      </c>
    </row>
    <row r="1870" spans="1:17" x14ac:dyDescent="0.3">
      <c r="A1870" s="1405">
        <v>2016</v>
      </c>
      <c r="B1870" s="1406" t="s">
        <v>559</v>
      </c>
      <c r="C1870" s="1406" t="s">
        <v>786</v>
      </c>
      <c r="D1870" s="1407">
        <v>638.85388954171606</v>
      </c>
      <c r="E1870" s="1406" t="s">
        <v>623</v>
      </c>
      <c r="F1870" s="1408" t="s">
        <v>622</v>
      </c>
      <c r="O1870" s="1383" t="s">
        <v>623</v>
      </c>
      <c r="Q1870" s="1383" t="s">
        <v>75</v>
      </c>
    </row>
    <row r="1871" spans="1:17" x14ac:dyDescent="0.3">
      <c r="A1871" s="1405">
        <v>2016</v>
      </c>
      <c r="B1871" s="1406" t="s">
        <v>559</v>
      </c>
      <c r="C1871" s="1406" t="s">
        <v>787</v>
      </c>
      <c r="D1871" s="1407">
        <v>662.07193661971803</v>
      </c>
      <c r="E1871" s="1406" t="s">
        <v>623</v>
      </c>
      <c r="F1871" s="1408" t="s">
        <v>622</v>
      </c>
      <c r="O1871" s="1383" t="s">
        <v>623</v>
      </c>
      <c r="Q1871" s="1383" t="s">
        <v>75</v>
      </c>
    </row>
    <row r="1872" spans="1:17" x14ac:dyDescent="0.3">
      <c r="A1872" s="1405">
        <v>2016</v>
      </c>
      <c r="B1872" s="1406" t="s">
        <v>559</v>
      </c>
      <c r="C1872" s="1406" t="s">
        <v>782</v>
      </c>
      <c r="D1872" s="1407">
        <v>628.1117878192531</v>
      </c>
      <c r="E1872" s="1406" t="s">
        <v>623</v>
      </c>
      <c r="F1872" s="1408" t="s">
        <v>622</v>
      </c>
      <c r="O1872" s="1383" t="s">
        <v>623</v>
      </c>
      <c r="Q1872" s="1383" t="s">
        <v>75</v>
      </c>
    </row>
    <row r="1873" spans="1:17" x14ac:dyDescent="0.3">
      <c r="A1873" s="1405">
        <v>2016</v>
      </c>
      <c r="B1873" s="1406" t="s">
        <v>559</v>
      </c>
      <c r="C1873" s="1406" t="s">
        <v>783</v>
      </c>
      <c r="D1873" s="1407">
        <v>688.5024083769631</v>
      </c>
      <c r="E1873" s="1406" t="s">
        <v>623</v>
      </c>
      <c r="F1873" s="1408" t="s">
        <v>622</v>
      </c>
      <c r="O1873" s="1383" t="s">
        <v>623</v>
      </c>
      <c r="Q1873" s="1383" t="s">
        <v>75</v>
      </c>
    </row>
    <row r="1874" spans="1:17" x14ac:dyDescent="0.3">
      <c r="A1874" s="1405">
        <v>2016</v>
      </c>
      <c r="B1874" s="1406" t="s">
        <v>559</v>
      </c>
      <c r="C1874" s="1406" t="s">
        <v>788</v>
      </c>
      <c r="D1874" s="1407">
        <v>785.06065220071503</v>
      </c>
      <c r="E1874" s="1406" t="s">
        <v>623</v>
      </c>
      <c r="F1874" s="1408" t="s">
        <v>622</v>
      </c>
      <c r="O1874" s="1383" t="s">
        <v>623</v>
      </c>
      <c r="Q1874" s="1383" t="s">
        <v>75</v>
      </c>
    </row>
    <row r="1875" spans="1:17" x14ac:dyDescent="0.3">
      <c r="A1875" s="1405">
        <v>2016</v>
      </c>
      <c r="B1875" s="1406" t="s">
        <v>559</v>
      </c>
      <c r="C1875" s="1406" t="s">
        <v>789</v>
      </c>
      <c r="D1875" s="1407">
        <v>658.84931122449007</v>
      </c>
      <c r="E1875" s="1406" t="s">
        <v>623</v>
      </c>
      <c r="F1875" s="1408" t="s">
        <v>622</v>
      </c>
      <c r="O1875" s="1383" t="s">
        <v>623</v>
      </c>
      <c r="Q1875" s="1383" t="s">
        <v>75</v>
      </c>
    </row>
    <row r="1876" spans="1:17" x14ac:dyDescent="0.3">
      <c r="A1876" s="1405">
        <v>2016</v>
      </c>
      <c r="B1876" s="1406" t="s">
        <v>559</v>
      </c>
      <c r="C1876" s="1406" t="s">
        <v>790</v>
      </c>
      <c r="D1876" s="1407">
        <v>665.11009124087605</v>
      </c>
      <c r="E1876" s="1406" t="s">
        <v>623</v>
      </c>
      <c r="F1876" s="1408" t="s">
        <v>622</v>
      </c>
      <c r="O1876" s="1383" t="s">
        <v>623</v>
      </c>
      <c r="Q1876" s="1383" t="s">
        <v>75</v>
      </c>
    </row>
    <row r="1877" spans="1:17" x14ac:dyDescent="0.3">
      <c r="A1877" s="1405">
        <v>2016</v>
      </c>
      <c r="B1877" s="1406" t="s">
        <v>559</v>
      </c>
      <c r="C1877" s="1406" t="s">
        <v>791</v>
      </c>
      <c r="D1877" s="1407">
        <v>676.13637947725101</v>
      </c>
      <c r="E1877" s="1406" t="s">
        <v>623</v>
      </c>
      <c r="F1877" s="1408" t="s">
        <v>622</v>
      </c>
      <c r="O1877" s="1383" t="s">
        <v>623</v>
      </c>
      <c r="Q1877" s="1383" t="s">
        <v>75</v>
      </c>
    </row>
    <row r="1878" spans="1:17" x14ac:dyDescent="0.3">
      <c r="A1878" s="1405">
        <v>2016</v>
      </c>
      <c r="B1878" s="1406" t="s">
        <v>559</v>
      </c>
      <c r="C1878" s="1406" t="s">
        <v>792</v>
      </c>
      <c r="D1878" s="1407">
        <v>669.21888678051903</v>
      </c>
      <c r="E1878" s="1406" t="s">
        <v>623</v>
      </c>
      <c r="F1878" s="1408" t="s">
        <v>622</v>
      </c>
      <c r="O1878" s="1383" t="s">
        <v>623</v>
      </c>
      <c r="Q1878" s="1383" t="s">
        <v>75</v>
      </c>
    </row>
    <row r="1879" spans="1:17" x14ac:dyDescent="0.3">
      <c r="A1879" s="1405">
        <v>2016</v>
      </c>
      <c r="B1879" s="1406" t="s">
        <v>559</v>
      </c>
      <c r="C1879" s="1406" t="s">
        <v>784</v>
      </c>
      <c r="D1879" s="1407">
        <v>703.91974985623904</v>
      </c>
      <c r="E1879" s="1406" t="s">
        <v>623</v>
      </c>
      <c r="F1879" s="1408" t="s">
        <v>622</v>
      </c>
      <c r="O1879" s="1383" t="s">
        <v>623</v>
      </c>
      <c r="Q1879" s="1383" t="s">
        <v>75</v>
      </c>
    </row>
    <row r="1880" spans="1:17" x14ac:dyDescent="0.3">
      <c r="A1880" s="1405">
        <v>2016</v>
      </c>
      <c r="B1880" s="1406" t="s">
        <v>559</v>
      </c>
      <c r="C1880" s="1406" t="s">
        <v>793</v>
      </c>
      <c r="D1880" s="1407">
        <v>739.89557917888612</v>
      </c>
      <c r="E1880" s="1406" t="s">
        <v>623</v>
      </c>
      <c r="F1880" s="1408" t="s">
        <v>622</v>
      </c>
      <c r="O1880" s="1383" t="s">
        <v>623</v>
      </c>
      <c r="Q1880" s="1383" t="s">
        <v>75</v>
      </c>
    </row>
    <row r="1881" spans="1:17" x14ac:dyDescent="0.3">
      <c r="A1881" s="1405">
        <v>2016</v>
      </c>
      <c r="B1881" s="1406" t="s">
        <v>559</v>
      </c>
      <c r="C1881" s="1406" t="s">
        <v>531</v>
      </c>
      <c r="D1881" s="1407">
        <v>985.68659994474001</v>
      </c>
      <c r="E1881" s="1406" t="s">
        <v>519</v>
      </c>
      <c r="F1881" s="1408" t="s">
        <v>628</v>
      </c>
      <c r="O1881" s="1383" t="s">
        <v>519</v>
      </c>
      <c r="Q1881" s="1383" t="s">
        <v>58</v>
      </c>
    </row>
    <row r="1882" spans="1:17" x14ac:dyDescent="0.3">
      <c r="A1882" s="1405">
        <v>2016</v>
      </c>
      <c r="B1882" s="1406" t="s">
        <v>559</v>
      </c>
      <c r="C1882" s="1406" t="s">
        <v>532</v>
      </c>
      <c r="D1882" s="1407">
        <v>1272.17766771572</v>
      </c>
      <c r="E1882" s="1406" t="s">
        <v>519</v>
      </c>
      <c r="F1882" s="1408" t="s">
        <v>628</v>
      </c>
      <c r="O1882" s="1383" t="s">
        <v>519</v>
      </c>
      <c r="Q1882" s="1383" t="s">
        <v>58</v>
      </c>
    </row>
    <row r="1883" spans="1:17" x14ac:dyDescent="0.3">
      <c r="A1883" s="1405">
        <v>2016</v>
      </c>
      <c r="B1883" s="1406" t="s">
        <v>559</v>
      </c>
      <c r="C1883" s="1406" t="s">
        <v>533</v>
      </c>
      <c r="D1883" s="1407">
        <v>952.26017726744908</v>
      </c>
      <c r="E1883" s="1406" t="s">
        <v>519</v>
      </c>
      <c r="F1883" s="1408" t="s">
        <v>628</v>
      </c>
      <c r="O1883" s="1383" t="s">
        <v>519</v>
      </c>
      <c r="Q1883" s="1383" t="s">
        <v>58</v>
      </c>
    </row>
    <row r="1884" spans="1:17" x14ac:dyDescent="0.3">
      <c r="A1884" s="1405">
        <v>2016</v>
      </c>
      <c r="B1884" s="1406" t="s">
        <v>559</v>
      </c>
      <c r="C1884" s="1406" t="s">
        <v>535</v>
      </c>
      <c r="D1884" s="1407">
        <v>756.52556184698312</v>
      </c>
      <c r="E1884" s="1406" t="s">
        <v>519</v>
      </c>
      <c r="F1884" s="1408" t="s">
        <v>628</v>
      </c>
      <c r="O1884" s="1383" t="s">
        <v>519</v>
      </c>
      <c r="Q1884" s="1383" t="s">
        <v>58</v>
      </c>
    </row>
    <row r="1885" spans="1:17" x14ac:dyDescent="0.3">
      <c r="A1885" s="1405">
        <v>2016</v>
      </c>
      <c r="B1885" s="1406" t="s">
        <v>559</v>
      </c>
      <c r="C1885" s="1406" t="s">
        <v>536</v>
      </c>
      <c r="D1885" s="1407">
        <v>1424.9916847214902</v>
      </c>
      <c r="E1885" s="1406" t="s">
        <v>519</v>
      </c>
      <c r="F1885" s="1408" t="s">
        <v>628</v>
      </c>
      <c r="O1885" s="1383" t="s">
        <v>519</v>
      </c>
      <c r="Q1885" s="1383" t="s">
        <v>58</v>
      </c>
    </row>
    <row r="1886" spans="1:17" x14ac:dyDescent="0.3">
      <c r="A1886" s="1405">
        <v>2016</v>
      </c>
      <c r="B1886" s="1406" t="s">
        <v>559</v>
      </c>
      <c r="C1886" s="1406" t="s">
        <v>537</v>
      </c>
      <c r="D1886" s="1407">
        <v>980.57064457028605</v>
      </c>
      <c r="E1886" s="1406" t="s">
        <v>519</v>
      </c>
      <c r="F1886" s="1408" t="s">
        <v>628</v>
      </c>
      <c r="O1886" s="1383" t="s">
        <v>519</v>
      </c>
      <c r="Q1886" s="1383" t="s">
        <v>58</v>
      </c>
    </row>
    <row r="1887" spans="1:17" x14ac:dyDescent="0.3">
      <c r="A1887" s="1405">
        <v>2016</v>
      </c>
      <c r="B1887" s="1406" t="s">
        <v>559</v>
      </c>
      <c r="C1887" s="1406" t="s">
        <v>540</v>
      </c>
      <c r="D1887" s="1407">
        <v>947.93883798255501</v>
      </c>
      <c r="E1887" s="1406" t="s">
        <v>519</v>
      </c>
      <c r="F1887" s="1408" t="s">
        <v>628</v>
      </c>
      <c r="O1887" s="1383" t="s">
        <v>519</v>
      </c>
      <c r="Q1887" s="1383" t="s">
        <v>58</v>
      </c>
    </row>
    <row r="1888" spans="1:17" x14ac:dyDescent="0.3">
      <c r="A1888" s="1405">
        <v>2016</v>
      </c>
      <c r="B1888" s="1406" t="s">
        <v>559</v>
      </c>
      <c r="C1888" s="1406" t="s">
        <v>541</v>
      </c>
      <c r="D1888" s="1407">
        <v>1133.3845156955301</v>
      </c>
      <c r="E1888" s="1406" t="s">
        <v>519</v>
      </c>
      <c r="F1888" s="1408" t="s">
        <v>628</v>
      </c>
      <c r="O1888" s="1383" t="s">
        <v>519</v>
      </c>
      <c r="Q1888" s="1383" t="s">
        <v>58</v>
      </c>
    </row>
    <row r="1889" spans="1:17" x14ac:dyDescent="0.3">
      <c r="A1889" s="1405">
        <v>2016</v>
      </c>
      <c r="B1889" s="1406" t="s">
        <v>559</v>
      </c>
      <c r="C1889" s="1406" t="s">
        <v>542</v>
      </c>
      <c r="D1889" s="1407">
        <v>767.91809872426802</v>
      </c>
      <c r="E1889" s="1406" t="s">
        <v>519</v>
      </c>
      <c r="F1889" s="1408" t="s">
        <v>628</v>
      </c>
      <c r="O1889" s="1383" t="s">
        <v>519</v>
      </c>
      <c r="Q1889" s="1383" t="s">
        <v>58</v>
      </c>
    </row>
    <row r="1890" spans="1:17" x14ac:dyDescent="0.3">
      <c r="A1890" s="1405">
        <v>2016</v>
      </c>
      <c r="B1890" s="1406" t="s">
        <v>559</v>
      </c>
      <c r="C1890" s="1406" t="s">
        <v>798</v>
      </c>
      <c r="D1890" s="1407">
        <v>2059.1969610091696</v>
      </c>
      <c r="E1890" s="1406" t="s">
        <v>638</v>
      </c>
      <c r="F1890" s="1408" t="s">
        <v>637</v>
      </c>
      <c r="O1890" s="1383" t="s">
        <v>638</v>
      </c>
      <c r="Q1890" s="1383" t="s">
        <v>57</v>
      </c>
    </row>
    <row r="1891" spans="1:17" x14ac:dyDescent="0.3">
      <c r="A1891" s="1405">
        <v>2016</v>
      </c>
      <c r="B1891" s="1406" t="s">
        <v>559</v>
      </c>
      <c r="C1891" s="1406" t="s">
        <v>799</v>
      </c>
      <c r="D1891" s="1407">
        <v>919.63615199694004</v>
      </c>
      <c r="E1891" s="1406" t="s">
        <v>638</v>
      </c>
      <c r="F1891" s="1408" t="s">
        <v>637</v>
      </c>
      <c r="O1891" s="1383" t="s">
        <v>638</v>
      </c>
      <c r="Q1891" s="1383" t="s">
        <v>57</v>
      </c>
    </row>
    <row r="1892" spans="1:17" x14ac:dyDescent="0.3">
      <c r="A1892" s="1405">
        <v>2016</v>
      </c>
      <c r="B1892" s="1406" t="s">
        <v>559</v>
      </c>
      <c r="C1892" s="1406" t="s">
        <v>800</v>
      </c>
      <c r="D1892" s="1407">
        <v>889.82486246672613</v>
      </c>
      <c r="E1892" s="1406" t="s">
        <v>638</v>
      </c>
      <c r="F1892" s="1408" t="s">
        <v>637</v>
      </c>
      <c r="O1892" s="1383" t="s">
        <v>638</v>
      </c>
      <c r="Q1892" s="1383" t="s">
        <v>57</v>
      </c>
    </row>
    <row r="1893" spans="1:17" x14ac:dyDescent="0.3">
      <c r="A1893" s="1405">
        <v>2016</v>
      </c>
      <c r="B1893" s="1406" t="s">
        <v>559</v>
      </c>
      <c r="C1893" s="1406" t="s">
        <v>801</v>
      </c>
      <c r="D1893" s="1407">
        <v>787.33373840445302</v>
      </c>
      <c r="E1893" s="1406" t="s">
        <v>638</v>
      </c>
      <c r="F1893" s="1408" t="s">
        <v>637</v>
      </c>
      <c r="O1893" s="1383" t="s">
        <v>638</v>
      </c>
      <c r="Q1893" s="1383" t="s">
        <v>57</v>
      </c>
    </row>
    <row r="1894" spans="1:17" x14ac:dyDescent="0.3">
      <c r="A1894" s="1405">
        <v>2016</v>
      </c>
      <c r="B1894" s="1406" t="s">
        <v>559</v>
      </c>
      <c r="C1894" s="1406" t="s">
        <v>802</v>
      </c>
      <c r="D1894" s="1407">
        <v>807.13220618556704</v>
      </c>
      <c r="E1894" s="1406" t="s">
        <v>638</v>
      </c>
      <c r="F1894" s="1408" t="s">
        <v>637</v>
      </c>
      <c r="O1894" s="1383" t="s">
        <v>638</v>
      </c>
      <c r="Q1894" s="1383" t="s">
        <v>57</v>
      </c>
    </row>
    <row r="1895" spans="1:17" x14ac:dyDescent="0.3">
      <c r="A1895" s="1405">
        <v>2016</v>
      </c>
      <c r="B1895" s="1406" t="s">
        <v>559</v>
      </c>
      <c r="C1895" s="1406" t="s">
        <v>803</v>
      </c>
      <c r="D1895" s="1407">
        <v>1093.2937304760701</v>
      </c>
      <c r="E1895" s="1406" t="s">
        <v>638</v>
      </c>
      <c r="F1895" s="1408" t="s">
        <v>637</v>
      </c>
      <c r="O1895" s="1383" t="s">
        <v>638</v>
      </c>
      <c r="Q1895" s="1383" t="s">
        <v>57</v>
      </c>
    </row>
    <row r="1896" spans="1:17" x14ac:dyDescent="0.3">
      <c r="A1896" s="1405">
        <v>2016</v>
      </c>
      <c r="B1896" s="1406" t="s">
        <v>559</v>
      </c>
      <c r="C1896" s="1406" t="s">
        <v>804</v>
      </c>
      <c r="D1896" s="1407">
        <v>975.72636196694611</v>
      </c>
      <c r="E1896" s="1406" t="s">
        <v>638</v>
      </c>
      <c r="F1896" s="1408" t="s">
        <v>637</v>
      </c>
      <c r="O1896" s="1383" t="s">
        <v>638</v>
      </c>
      <c r="Q1896" s="1383" t="s">
        <v>57</v>
      </c>
    </row>
    <row r="1897" spans="1:17" x14ac:dyDescent="0.3">
      <c r="A1897" s="1405">
        <v>2016</v>
      </c>
      <c r="B1897" s="1406" t="s">
        <v>559</v>
      </c>
      <c r="C1897" s="1406" t="s">
        <v>805</v>
      </c>
      <c r="D1897" s="1407">
        <v>785.05830635969903</v>
      </c>
      <c r="E1897" s="1406" t="s">
        <v>638</v>
      </c>
      <c r="F1897" s="1408" t="s">
        <v>637</v>
      </c>
      <c r="O1897" s="1383" t="s">
        <v>638</v>
      </c>
      <c r="Q1897" s="1383" t="s">
        <v>57</v>
      </c>
    </row>
    <row r="1898" spans="1:17" x14ac:dyDescent="0.3">
      <c r="A1898" s="1405">
        <v>2016</v>
      </c>
      <c r="B1898" s="1406" t="s">
        <v>559</v>
      </c>
      <c r="C1898" s="1406" t="s">
        <v>806</v>
      </c>
      <c r="D1898" s="1407">
        <v>955.20385664375101</v>
      </c>
      <c r="E1898" s="1406" t="s">
        <v>638</v>
      </c>
      <c r="F1898" s="1408" t="s">
        <v>637</v>
      </c>
      <c r="O1898" s="1383" t="s">
        <v>638</v>
      </c>
      <c r="Q1898" s="1383" t="s">
        <v>57</v>
      </c>
    </row>
    <row r="1899" spans="1:17" x14ac:dyDescent="0.3">
      <c r="A1899" s="1405">
        <v>2016</v>
      </c>
      <c r="B1899" s="1406" t="s">
        <v>559</v>
      </c>
      <c r="C1899" s="1406" t="s">
        <v>807</v>
      </c>
      <c r="D1899" s="1407">
        <v>700.51351724137908</v>
      </c>
      <c r="E1899" s="1406" t="s">
        <v>604</v>
      </c>
      <c r="F1899" s="1408" t="s">
        <v>603</v>
      </c>
      <c r="O1899" s="1383" t="s">
        <v>604</v>
      </c>
      <c r="Q1899" s="1383" t="s">
        <v>54</v>
      </c>
    </row>
    <row r="1900" spans="1:17" x14ac:dyDescent="0.3">
      <c r="A1900" s="1405">
        <v>2016</v>
      </c>
      <c r="B1900" s="1406" t="s">
        <v>559</v>
      </c>
      <c r="C1900" s="1406" t="s">
        <v>808</v>
      </c>
      <c r="D1900" s="1407">
        <v>742.65564606741611</v>
      </c>
      <c r="E1900" s="1406" t="s">
        <v>638</v>
      </c>
      <c r="F1900" s="1408" t="s">
        <v>637</v>
      </c>
      <c r="O1900" s="1383" t="s">
        <v>638</v>
      </c>
      <c r="Q1900" s="1383" t="s">
        <v>57</v>
      </c>
    </row>
    <row r="1901" spans="1:17" x14ac:dyDescent="0.3">
      <c r="A1901" s="1405">
        <v>2016</v>
      </c>
      <c r="B1901" s="1406" t="s">
        <v>559</v>
      </c>
      <c r="C1901" s="1406" t="s">
        <v>809</v>
      </c>
      <c r="D1901" s="1407">
        <v>744.77807648401802</v>
      </c>
      <c r="E1901" s="1406" t="s">
        <v>638</v>
      </c>
      <c r="F1901" s="1408" t="s">
        <v>637</v>
      </c>
      <c r="O1901" s="1383" t="s">
        <v>638</v>
      </c>
      <c r="Q1901" s="1383" t="s">
        <v>57</v>
      </c>
    </row>
    <row r="1902" spans="1:17" x14ac:dyDescent="0.3">
      <c r="A1902" s="1405">
        <v>2016</v>
      </c>
      <c r="B1902" s="1406" t="s">
        <v>559</v>
      </c>
      <c r="C1902" s="1406" t="s">
        <v>810</v>
      </c>
      <c r="D1902" s="1407">
        <v>795.46724839890203</v>
      </c>
      <c r="E1902" s="1406" t="s">
        <v>638</v>
      </c>
      <c r="F1902" s="1408" t="s">
        <v>637</v>
      </c>
      <c r="O1902" s="1383" t="s">
        <v>638</v>
      </c>
      <c r="Q1902" s="1383" t="s">
        <v>57</v>
      </c>
    </row>
    <row r="1903" spans="1:17" x14ac:dyDescent="0.3">
      <c r="A1903" s="1405">
        <v>2016</v>
      </c>
      <c r="B1903" s="1406" t="s">
        <v>559</v>
      </c>
      <c r="C1903" s="1406" t="s">
        <v>811</v>
      </c>
      <c r="D1903" s="1407">
        <v>1266.5887395626198</v>
      </c>
      <c r="E1903" s="1406" t="s">
        <v>638</v>
      </c>
      <c r="F1903" s="1408" t="s">
        <v>637</v>
      </c>
      <c r="O1903" s="1383" t="s">
        <v>638</v>
      </c>
      <c r="Q1903" s="1383" t="s">
        <v>57</v>
      </c>
    </row>
    <row r="1904" spans="1:17" x14ac:dyDescent="0.3">
      <c r="A1904" s="1405">
        <v>2016</v>
      </c>
      <c r="B1904" s="1406" t="s">
        <v>559</v>
      </c>
      <c r="C1904" s="1406" t="s">
        <v>841</v>
      </c>
      <c r="D1904" s="1407">
        <v>789.01385722510111</v>
      </c>
      <c r="E1904" s="1406" t="s">
        <v>604</v>
      </c>
      <c r="F1904" s="1408" t="s">
        <v>603</v>
      </c>
      <c r="O1904" s="1383" t="s">
        <v>604</v>
      </c>
      <c r="Q1904" s="1383" t="s">
        <v>54</v>
      </c>
    </row>
    <row r="1905" spans="1:17" x14ac:dyDescent="0.3">
      <c r="A1905" s="1405">
        <v>2016</v>
      </c>
      <c r="B1905" s="1406" t="s">
        <v>559</v>
      </c>
      <c r="C1905" s="1406" t="s">
        <v>842</v>
      </c>
      <c r="D1905" s="1407">
        <v>705.19176315789514</v>
      </c>
      <c r="E1905" s="1406" t="s">
        <v>604</v>
      </c>
      <c r="F1905" s="1408" t="s">
        <v>603</v>
      </c>
      <c r="O1905" s="1383" t="s">
        <v>604</v>
      </c>
      <c r="Q1905" s="1383" t="s">
        <v>54</v>
      </c>
    </row>
    <row r="1906" spans="1:17" x14ac:dyDescent="0.3">
      <c r="A1906" s="1405">
        <v>2016</v>
      </c>
      <c r="B1906" s="1406" t="s">
        <v>559</v>
      </c>
      <c r="C1906" s="1406" t="s">
        <v>843</v>
      </c>
      <c r="D1906" s="1407">
        <v>766.37355731225307</v>
      </c>
      <c r="E1906" s="1406" t="s">
        <v>604</v>
      </c>
      <c r="F1906" s="1408" t="s">
        <v>603</v>
      </c>
      <c r="O1906" s="1383" t="s">
        <v>604</v>
      </c>
      <c r="Q1906" s="1383" t="s">
        <v>54</v>
      </c>
    </row>
    <row r="1907" spans="1:17" x14ac:dyDescent="0.3">
      <c r="A1907" s="1405">
        <v>2016</v>
      </c>
      <c r="B1907" s="1406" t="s">
        <v>559</v>
      </c>
      <c r="C1907" s="1406" t="s">
        <v>844</v>
      </c>
      <c r="D1907" s="1407">
        <v>646.59350230414702</v>
      </c>
      <c r="E1907" s="1406" t="s">
        <v>604</v>
      </c>
      <c r="F1907" s="1408" t="s">
        <v>603</v>
      </c>
      <c r="O1907" s="1383" t="s">
        <v>604</v>
      </c>
      <c r="Q1907" s="1383" t="s">
        <v>54</v>
      </c>
    </row>
    <row r="1908" spans="1:17" x14ac:dyDescent="0.3">
      <c r="A1908" s="1405">
        <v>2016</v>
      </c>
      <c r="B1908" s="1406" t="s">
        <v>559</v>
      </c>
      <c r="C1908" s="1406" t="s">
        <v>845</v>
      </c>
      <c r="D1908" s="1407">
        <v>820.48290076335911</v>
      </c>
      <c r="E1908" s="1406" t="s">
        <v>604</v>
      </c>
      <c r="F1908" s="1408" t="s">
        <v>603</v>
      </c>
      <c r="O1908" s="1383" t="s">
        <v>604</v>
      </c>
      <c r="Q1908" s="1383" t="s">
        <v>54</v>
      </c>
    </row>
    <row r="1909" spans="1:17" x14ac:dyDescent="0.3">
      <c r="A1909" s="1405">
        <v>2016</v>
      </c>
      <c r="B1909" s="1406" t="s">
        <v>559</v>
      </c>
      <c r="C1909" s="1406" t="s">
        <v>846</v>
      </c>
      <c r="D1909" s="1407">
        <v>1041.8409145880601</v>
      </c>
      <c r="E1909" s="1406" t="s">
        <v>604</v>
      </c>
      <c r="F1909" s="1408" t="s">
        <v>603</v>
      </c>
      <c r="O1909" s="1383" t="s">
        <v>604</v>
      </c>
      <c r="Q1909" s="1383" t="s">
        <v>54</v>
      </c>
    </row>
    <row r="1910" spans="1:17" x14ac:dyDescent="0.3">
      <c r="A1910" s="1405">
        <v>2016</v>
      </c>
      <c r="B1910" s="1406" t="s">
        <v>559</v>
      </c>
      <c r="C1910" s="1406" t="s">
        <v>847</v>
      </c>
      <c r="D1910" s="1407">
        <v>720.78513784461211</v>
      </c>
      <c r="E1910" s="1406" t="s">
        <v>604</v>
      </c>
      <c r="F1910" s="1408" t="s">
        <v>603</v>
      </c>
      <c r="O1910" s="1383" t="s">
        <v>604</v>
      </c>
      <c r="Q1910" s="1383" t="s">
        <v>54</v>
      </c>
    </row>
    <row r="1911" spans="1:17" x14ac:dyDescent="0.3">
      <c r="A1911" s="1405">
        <v>2016</v>
      </c>
      <c r="B1911" s="1406" t="s">
        <v>559</v>
      </c>
      <c r="C1911" s="1406" t="s">
        <v>848</v>
      </c>
      <c r="D1911" s="1407">
        <v>723.79163974151902</v>
      </c>
      <c r="E1911" s="1406" t="s">
        <v>604</v>
      </c>
      <c r="F1911" s="1408" t="s">
        <v>603</v>
      </c>
      <c r="O1911" s="1383" t="s">
        <v>604</v>
      </c>
      <c r="Q1911" s="1383" t="s">
        <v>54</v>
      </c>
    </row>
    <row r="1912" spans="1:17" x14ac:dyDescent="0.3">
      <c r="A1912" s="1405">
        <v>2016</v>
      </c>
      <c r="B1912" s="1406" t="s">
        <v>559</v>
      </c>
      <c r="C1912" s="1406" t="s">
        <v>849</v>
      </c>
      <c r="D1912" s="1407">
        <v>665.38576612903205</v>
      </c>
      <c r="E1912" s="1406" t="s">
        <v>604</v>
      </c>
      <c r="F1912" s="1408" t="s">
        <v>603</v>
      </c>
      <c r="O1912" s="1383" t="s">
        <v>604</v>
      </c>
      <c r="Q1912" s="1383" t="s">
        <v>54</v>
      </c>
    </row>
    <row r="1913" spans="1:17" x14ac:dyDescent="0.3">
      <c r="A1913" s="1405">
        <v>2016</v>
      </c>
      <c r="B1913" s="1406" t="s">
        <v>559</v>
      </c>
      <c r="C1913" s="1406" t="s">
        <v>850</v>
      </c>
      <c r="D1913" s="1407">
        <v>730.15485302939408</v>
      </c>
      <c r="E1913" s="1406" t="s">
        <v>604</v>
      </c>
      <c r="F1913" s="1408" t="s">
        <v>603</v>
      </c>
      <c r="O1913" s="1383" t="s">
        <v>604</v>
      </c>
      <c r="Q1913" s="1383" t="s">
        <v>54</v>
      </c>
    </row>
    <row r="1914" spans="1:17" x14ac:dyDescent="0.3">
      <c r="A1914" s="1405">
        <v>2016</v>
      </c>
      <c r="B1914" s="1406" t="s">
        <v>559</v>
      </c>
      <c r="C1914" s="1406" t="s">
        <v>851</v>
      </c>
      <c r="D1914" s="1407">
        <v>645.63759493670909</v>
      </c>
      <c r="E1914" s="1406" t="s">
        <v>604</v>
      </c>
      <c r="F1914" s="1408" t="s">
        <v>603</v>
      </c>
      <c r="O1914" s="1383" t="s">
        <v>604</v>
      </c>
      <c r="Q1914" s="1383" t="s">
        <v>54</v>
      </c>
    </row>
    <row r="1915" spans="1:17" x14ac:dyDescent="0.3">
      <c r="A1915" s="1405">
        <v>2016</v>
      </c>
      <c r="B1915" s="1406" t="s">
        <v>559</v>
      </c>
      <c r="C1915" s="1406" t="s">
        <v>852</v>
      </c>
      <c r="D1915" s="1407">
        <v>695.05393524283897</v>
      </c>
      <c r="E1915" s="1406" t="s">
        <v>604</v>
      </c>
      <c r="F1915" s="1408" t="s">
        <v>603</v>
      </c>
      <c r="O1915" s="1383" t="s">
        <v>604</v>
      </c>
      <c r="Q1915" s="1383" t="s">
        <v>54</v>
      </c>
    </row>
    <row r="1916" spans="1:17" x14ac:dyDescent="0.3">
      <c r="A1916" s="1405">
        <v>2016</v>
      </c>
      <c r="B1916" s="1406" t="s">
        <v>559</v>
      </c>
      <c r="C1916" s="1406" t="s">
        <v>853</v>
      </c>
      <c r="D1916" s="1407">
        <v>718.83669303797512</v>
      </c>
      <c r="E1916" s="1406" t="s">
        <v>604</v>
      </c>
      <c r="F1916" s="1408" t="s">
        <v>603</v>
      </c>
      <c r="O1916" s="1383" t="s">
        <v>604</v>
      </c>
      <c r="Q1916" s="1383" t="s">
        <v>54</v>
      </c>
    </row>
    <row r="1917" spans="1:17" x14ac:dyDescent="0.3">
      <c r="A1917" s="1405">
        <v>2016</v>
      </c>
      <c r="B1917" s="1406" t="s">
        <v>559</v>
      </c>
      <c r="C1917" s="1406" t="s">
        <v>529</v>
      </c>
      <c r="D1917" s="1407">
        <v>870.62795425895911</v>
      </c>
      <c r="E1917" s="1406" t="s">
        <v>519</v>
      </c>
      <c r="F1917" s="1408" t="s">
        <v>628</v>
      </c>
      <c r="O1917" s="1383" t="s">
        <v>519</v>
      </c>
      <c r="Q1917" s="1383" t="s">
        <v>58</v>
      </c>
    </row>
    <row r="1918" spans="1:17" x14ac:dyDescent="0.3">
      <c r="A1918" s="1405">
        <v>2016</v>
      </c>
      <c r="B1918" s="1406" t="s">
        <v>559</v>
      </c>
      <c r="C1918" s="1406" t="s">
        <v>854</v>
      </c>
      <c r="D1918" s="1407">
        <v>743.50828516377601</v>
      </c>
      <c r="E1918" s="1406" t="s">
        <v>635</v>
      </c>
      <c r="F1918" s="1408" t="s">
        <v>634</v>
      </c>
      <c r="O1918" s="1383" t="s">
        <v>635</v>
      </c>
      <c r="Q1918" s="1383" t="s">
        <v>78</v>
      </c>
    </row>
    <row r="1919" spans="1:17" x14ac:dyDescent="0.3">
      <c r="A1919" s="1405">
        <v>2016</v>
      </c>
      <c r="B1919" s="1406" t="s">
        <v>559</v>
      </c>
      <c r="C1919" s="1406" t="s">
        <v>855</v>
      </c>
      <c r="D1919" s="1407">
        <v>726.73040223463704</v>
      </c>
      <c r="E1919" s="1406" t="s">
        <v>635</v>
      </c>
      <c r="F1919" s="1408" t="s">
        <v>634</v>
      </c>
      <c r="O1919" s="1383" t="s">
        <v>635</v>
      </c>
      <c r="Q1919" s="1383" t="s">
        <v>78</v>
      </c>
    </row>
    <row r="1920" spans="1:17" x14ac:dyDescent="0.3">
      <c r="A1920" s="1405">
        <v>2016</v>
      </c>
      <c r="B1920" s="1406" t="s">
        <v>559</v>
      </c>
      <c r="C1920" s="1406" t="s">
        <v>856</v>
      </c>
      <c r="D1920" s="1407">
        <v>856.55362382234205</v>
      </c>
      <c r="E1920" s="1406" t="s">
        <v>635</v>
      </c>
      <c r="F1920" s="1408" t="s">
        <v>634</v>
      </c>
      <c r="O1920" s="1383" t="s">
        <v>635</v>
      </c>
      <c r="Q1920" s="1383" t="s">
        <v>78</v>
      </c>
    </row>
    <row r="1921" spans="1:17" x14ac:dyDescent="0.3">
      <c r="A1921" s="1405">
        <v>2016</v>
      </c>
      <c r="B1921" s="1406" t="s">
        <v>559</v>
      </c>
      <c r="C1921" s="1406" t="s">
        <v>857</v>
      </c>
      <c r="D1921" s="1407">
        <v>812.33552103069303</v>
      </c>
      <c r="E1921" s="1406" t="s">
        <v>635</v>
      </c>
      <c r="F1921" s="1408" t="s">
        <v>634</v>
      </c>
      <c r="O1921" s="1383" t="s">
        <v>635</v>
      </c>
      <c r="Q1921" s="1383" t="s">
        <v>78</v>
      </c>
    </row>
    <row r="1922" spans="1:17" x14ac:dyDescent="0.3">
      <c r="A1922" s="1405">
        <v>2016</v>
      </c>
      <c r="B1922" s="1406" t="s">
        <v>559</v>
      </c>
      <c r="C1922" s="1406" t="s">
        <v>858</v>
      </c>
      <c r="D1922" s="1407">
        <v>756.21683181225603</v>
      </c>
      <c r="E1922" s="1406" t="s">
        <v>635</v>
      </c>
      <c r="F1922" s="1408" t="s">
        <v>634</v>
      </c>
      <c r="O1922" s="1383" t="s">
        <v>635</v>
      </c>
      <c r="Q1922" s="1383" t="s">
        <v>78</v>
      </c>
    </row>
    <row r="1923" spans="1:17" x14ac:dyDescent="0.3">
      <c r="A1923" s="1405">
        <v>2016</v>
      </c>
      <c r="B1923" s="1406" t="s">
        <v>559</v>
      </c>
      <c r="C1923" s="1406" t="s">
        <v>859</v>
      </c>
      <c r="D1923" s="1407">
        <v>815.8127504761901</v>
      </c>
      <c r="E1923" s="1406" t="s">
        <v>635</v>
      </c>
      <c r="F1923" s="1408" t="s">
        <v>634</v>
      </c>
      <c r="O1923" s="1383" t="s">
        <v>635</v>
      </c>
      <c r="Q1923" s="1383" t="s">
        <v>78</v>
      </c>
    </row>
    <row r="1924" spans="1:17" x14ac:dyDescent="0.3">
      <c r="A1924" s="1405">
        <v>2016</v>
      </c>
      <c r="B1924" s="1406" t="s">
        <v>559</v>
      </c>
      <c r="C1924" s="1406" t="s">
        <v>860</v>
      </c>
      <c r="D1924" s="1407">
        <v>721.58773049645401</v>
      </c>
      <c r="E1924" s="1406" t="s">
        <v>635</v>
      </c>
      <c r="F1924" s="1408" t="s">
        <v>634</v>
      </c>
      <c r="O1924" s="1383" t="s">
        <v>635</v>
      </c>
      <c r="Q1924" s="1383" t="s">
        <v>78</v>
      </c>
    </row>
    <row r="1925" spans="1:17" x14ac:dyDescent="0.3">
      <c r="A1925" s="1405">
        <v>2016</v>
      </c>
      <c r="B1925" s="1406" t="s">
        <v>559</v>
      </c>
      <c r="C1925" s="1406" t="s">
        <v>861</v>
      </c>
      <c r="D1925" s="1407">
        <v>785.002262012693</v>
      </c>
      <c r="E1925" s="1406" t="s">
        <v>635</v>
      </c>
      <c r="F1925" s="1408" t="s">
        <v>634</v>
      </c>
      <c r="O1925" s="1383" t="s">
        <v>635</v>
      </c>
      <c r="Q1925" s="1383" t="s">
        <v>78</v>
      </c>
    </row>
    <row r="1926" spans="1:17" x14ac:dyDescent="0.3">
      <c r="A1926" s="1405">
        <v>2016</v>
      </c>
      <c r="B1926" s="1406" t="s">
        <v>559</v>
      </c>
      <c r="C1926" s="1406" t="s">
        <v>862</v>
      </c>
      <c r="D1926" s="1407">
        <v>750.82995274445705</v>
      </c>
      <c r="E1926" s="1406" t="s">
        <v>635</v>
      </c>
      <c r="F1926" s="1408" t="s">
        <v>634</v>
      </c>
      <c r="O1926" s="1383" t="s">
        <v>635</v>
      </c>
      <c r="Q1926" s="1383" t="s">
        <v>78</v>
      </c>
    </row>
    <row r="1927" spans="1:17" x14ac:dyDescent="0.3">
      <c r="A1927" s="1405">
        <v>2016</v>
      </c>
      <c r="B1927" s="1406" t="s">
        <v>559</v>
      </c>
      <c r="C1927" s="1406" t="s">
        <v>863</v>
      </c>
      <c r="D1927" s="1407">
        <v>823.29760381947597</v>
      </c>
      <c r="E1927" s="1406" t="s">
        <v>635</v>
      </c>
      <c r="F1927" s="1408" t="s">
        <v>634</v>
      </c>
      <c r="O1927" s="1383" t="s">
        <v>635</v>
      </c>
      <c r="Q1927" s="1383" t="s">
        <v>78</v>
      </c>
    </row>
    <row r="1928" spans="1:17" x14ac:dyDescent="0.3">
      <c r="A1928" s="1405">
        <v>2016</v>
      </c>
      <c r="B1928" s="1406" t="s">
        <v>559</v>
      </c>
      <c r="C1928" s="1406" t="s">
        <v>813</v>
      </c>
      <c r="D1928" s="1407">
        <v>716.84897435897403</v>
      </c>
      <c r="E1928" s="1406" t="s">
        <v>631</v>
      </c>
      <c r="F1928" s="1408" t="s">
        <v>630</v>
      </c>
      <c r="O1928" s="1383" t="s">
        <v>631</v>
      </c>
      <c r="Q1928" s="1383" t="s">
        <v>56</v>
      </c>
    </row>
    <row r="1929" spans="1:17" x14ac:dyDescent="0.3">
      <c r="A1929" s="1405">
        <v>2016</v>
      </c>
      <c r="B1929" s="1406" t="s">
        <v>559</v>
      </c>
      <c r="C1929" s="1406" t="s">
        <v>814</v>
      </c>
      <c r="D1929" s="1407">
        <v>656.87876675603195</v>
      </c>
      <c r="E1929" s="1406" t="s">
        <v>631</v>
      </c>
      <c r="F1929" s="1408" t="s">
        <v>630</v>
      </c>
      <c r="O1929" s="1383" t="s">
        <v>631</v>
      </c>
      <c r="Q1929" s="1383" t="s">
        <v>56</v>
      </c>
    </row>
    <row r="1930" spans="1:17" x14ac:dyDescent="0.3">
      <c r="A1930" s="1405">
        <v>2016</v>
      </c>
      <c r="B1930" s="1406" t="s">
        <v>559</v>
      </c>
      <c r="C1930" s="1406" t="s">
        <v>815</v>
      </c>
      <c r="D1930" s="1407">
        <v>724.53625984252005</v>
      </c>
      <c r="E1930" s="1406" t="s">
        <v>631</v>
      </c>
      <c r="F1930" s="1408" t="s">
        <v>630</v>
      </c>
      <c r="O1930" s="1383" t="s">
        <v>631</v>
      </c>
      <c r="Q1930" s="1383" t="s">
        <v>56</v>
      </c>
    </row>
    <row r="1931" spans="1:17" x14ac:dyDescent="0.3">
      <c r="A1931" s="1405">
        <v>2016</v>
      </c>
      <c r="B1931" s="1406" t="s">
        <v>559</v>
      </c>
      <c r="C1931" s="1406" t="s">
        <v>816</v>
      </c>
      <c r="D1931" s="1407">
        <v>1034.5999535747401</v>
      </c>
      <c r="E1931" s="1406" t="s">
        <v>631</v>
      </c>
      <c r="F1931" s="1408" t="s">
        <v>630</v>
      </c>
      <c r="O1931" s="1383" t="s">
        <v>631</v>
      </c>
      <c r="Q1931" s="1383" t="s">
        <v>56</v>
      </c>
    </row>
    <row r="1932" spans="1:17" x14ac:dyDescent="0.3">
      <c r="A1932" s="1405">
        <v>2016</v>
      </c>
      <c r="B1932" s="1406" t="s">
        <v>559</v>
      </c>
      <c r="C1932" s="1406" t="s">
        <v>817</v>
      </c>
      <c r="D1932" s="1407">
        <v>689.20377083333301</v>
      </c>
      <c r="E1932" s="1406" t="s">
        <v>631</v>
      </c>
      <c r="F1932" s="1408" t="s">
        <v>630</v>
      </c>
      <c r="O1932" s="1383" t="s">
        <v>631</v>
      </c>
      <c r="Q1932" s="1383" t="s">
        <v>56</v>
      </c>
    </row>
    <row r="1933" spans="1:17" x14ac:dyDescent="0.3">
      <c r="A1933" s="1405">
        <v>2016</v>
      </c>
      <c r="B1933" s="1406" t="s">
        <v>559</v>
      </c>
      <c r="C1933" s="1406" t="s">
        <v>818</v>
      </c>
      <c r="D1933" s="1407">
        <v>656.56690307328608</v>
      </c>
      <c r="E1933" s="1406" t="s">
        <v>631</v>
      </c>
      <c r="F1933" s="1408" t="s">
        <v>630</v>
      </c>
      <c r="O1933" s="1383" t="s">
        <v>631</v>
      </c>
      <c r="Q1933" s="1383" t="s">
        <v>56</v>
      </c>
    </row>
    <row r="1934" spans="1:17" x14ac:dyDescent="0.3">
      <c r="A1934" s="1405">
        <v>2016</v>
      </c>
      <c r="B1934" s="1406" t="s">
        <v>559</v>
      </c>
      <c r="C1934" s="1406" t="s">
        <v>819</v>
      </c>
      <c r="D1934" s="1407">
        <v>716.44458260565807</v>
      </c>
      <c r="E1934" s="1406" t="s">
        <v>631</v>
      </c>
      <c r="F1934" s="1408" t="s">
        <v>630</v>
      </c>
      <c r="O1934" s="1383" t="s">
        <v>631</v>
      </c>
      <c r="Q1934" s="1383" t="s">
        <v>56</v>
      </c>
    </row>
    <row r="1935" spans="1:17" x14ac:dyDescent="0.3">
      <c r="A1935" s="1405">
        <v>2016</v>
      </c>
      <c r="B1935" s="1406" t="s">
        <v>559</v>
      </c>
      <c r="C1935" s="1406" t="s">
        <v>820</v>
      </c>
      <c r="D1935" s="1407">
        <v>693.19711297071103</v>
      </c>
      <c r="E1935" s="1406" t="s">
        <v>631</v>
      </c>
      <c r="F1935" s="1408" t="s">
        <v>630</v>
      </c>
      <c r="O1935" s="1383" t="s">
        <v>631</v>
      </c>
      <c r="Q1935" s="1383" t="s">
        <v>56</v>
      </c>
    </row>
    <row r="1936" spans="1:17" x14ac:dyDescent="0.3">
      <c r="A1936" s="1405">
        <v>2016</v>
      </c>
      <c r="B1936" s="1406" t="s">
        <v>559</v>
      </c>
      <c r="C1936" s="1406" t="s">
        <v>821</v>
      </c>
      <c r="D1936" s="1407">
        <v>677.60825082508302</v>
      </c>
      <c r="E1936" s="1406" t="s">
        <v>631</v>
      </c>
      <c r="F1936" s="1408" t="s">
        <v>630</v>
      </c>
      <c r="O1936" s="1383" t="s">
        <v>631</v>
      </c>
      <c r="Q1936" s="1383" t="s">
        <v>56</v>
      </c>
    </row>
    <row r="1937" spans="1:17" x14ac:dyDescent="0.3">
      <c r="A1937" s="1405">
        <v>2016</v>
      </c>
      <c r="B1937" s="1406" t="s">
        <v>559</v>
      </c>
      <c r="C1937" s="1406" t="s">
        <v>822</v>
      </c>
      <c r="D1937" s="1407">
        <v>655.58925531914906</v>
      </c>
      <c r="E1937" s="1406" t="s">
        <v>631</v>
      </c>
      <c r="F1937" s="1408" t="s">
        <v>630</v>
      </c>
      <c r="O1937" s="1383" t="s">
        <v>631</v>
      </c>
      <c r="Q1937" s="1383" t="s">
        <v>56</v>
      </c>
    </row>
    <row r="1938" spans="1:17" x14ac:dyDescent="0.3">
      <c r="A1938" s="1405">
        <v>2016</v>
      </c>
      <c r="B1938" s="1406" t="s">
        <v>559</v>
      </c>
      <c r="C1938" s="1406" t="s">
        <v>823</v>
      </c>
      <c r="D1938" s="1407">
        <v>774.18725206611612</v>
      </c>
      <c r="E1938" s="1406" t="s">
        <v>631</v>
      </c>
      <c r="F1938" s="1408" t="s">
        <v>630</v>
      </c>
      <c r="O1938" s="1383" t="s">
        <v>631</v>
      </c>
      <c r="Q1938" s="1383" t="s">
        <v>56</v>
      </c>
    </row>
    <row r="1939" spans="1:17" x14ac:dyDescent="0.3">
      <c r="A1939" s="1405">
        <v>2016</v>
      </c>
      <c r="B1939" s="1406" t="s">
        <v>559</v>
      </c>
      <c r="C1939" s="1406" t="s">
        <v>824</v>
      </c>
      <c r="D1939" s="1407">
        <v>657.40869014084501</v>
      </c>
      <c r="E1939" s="1406" t="s">
        <v>631</v>
      </c>
      <c r="F1939" s="1408" t="s">
        <v>630</v>
      </c>
      <c r="O1939" s="1383" t="s">
        <v>631</v>
      </c>
      <c r="Q1939" s="1383" t="s">
        <v>56</v>
      </c>
    </row>
    <row r="1940" spans="1:17" x14ac:dyDescent="0.3">
      <c r="A1940" s="1405">
        <v>2016</v>
      </c>
      <c r="B1940" s="1406" t="s">
        <v>559</v>
      </c>
      <c r="C1940" s="1406" t="s">
        <v>825</v>
      </c>
      <c r="D1940" s="1407">
        <v>761.24658426966312</v>
      </c>
      <c r="E1940" s="1406" t="s">
        <v>631</v>
      </c>
      <c r="F1940" s="1408" t="s">
        <v>630</v>
      </c>
      <c r="O1940" s="1383" t="s">
        <v>631</v>
      </c>
      <c r="Q1940" s="1383" t="s">
        <v>56</v>
      </c>
    </row>
    <row r="1941" spans="1:17" x14ac:dyDescent="0.3">
      <c r="A1941" s="1405">
        <v>2016</v>
      </c>
      <c r="B1941" s="1406" t="s">
        <v>559</v>
      </c>
      <c r="C1941" s="1406" t="s">
        <v>826</v>
      </c>
      <c r="D1941" s="1407">
        <v>774.19247579529701</v>
      </c>
      <c r="E1941" s="1406" t="s">
        <v>631</v>
      </c>
      <c r="F1941" s="1408" t="s">
        <v>630</v>
      </c>
      <c r="O1941" s="1383" t="s">
        <v>631</v>
      </c>
      <c r="Q1941" s="1383" t="s">
        <v>56</v>
      </c>
    </row>
    <row r="1942" spans="1:17" x14ac:dyDescent="0.3">
      <c r="A1942" s="1405">
        <v>2016</v>
      </c>
      <c r="B1942" s="1406" t="s">
        <v>559</v>
      </c>
      <c r="C1942" s="1406" t="s">
        <v>840</v>
      </c>
      <c r="D1942" s="1407">
        <v>640.96100877192998</v>
      </c>
      <c r="E1942" s="1406" t="s">
        <v>631</v>
      </c>
      <c r="F1942" s="1408" t="s">
        <v>630</v>
      </c>
      <c r="O1942" s="1383" t="s">
        <v>631</v>
      </c>
      <c r="Q1942" s="1383" t="s">
        <v>56</v>
      </c>
    </row>
    <row r="1943" spans="1:17" x14ac:dyDescent="0.3">
      <c r="A1943" s="1405">
        <v>2016</v>
      </c>
      <c r="B1943" s="1406" t="s">
        <v>559</v>
      </c>
      <c r="C1943" s="1406" t="s">
        <v>827</v>
      </c>
      <c r="D1943" s="1407">
        <v>665.97994614003608</v>
      </c>
      <c r="E1943" s="1406" t="s">
        <v>617</v>
      </c>
      <c r="F1943" s="1408" t="s">
        <v>616</v>
      </c>
      <c r="O1943" s="1383" t="s">
        <v>617</v>
      </c>
      <c r="Q1943" s="1383" t="s">
        <v>55</v>
      </c>
    </row>
    <row r="1944" spans="1:17" x14ac:dyDescent="0.3">
      <c r="A1944" s="1405">
        <v>2016</v>
      </c>
      <c r="B1944" s="1406" t="s">
        <v>559</v>
      </c>
      <c r="C1944" s="1406" t="s">
        <v>828</v>
      </c>
      <c r="D1944" s="1407">
        <v>761.548062015504</v>
      </c>
      <c r="E1944" s="1406" t="s">
        <v>617</v>
      </c>
      <c r="F1944" s="1408" t="s">
        <v>616</v>
      </c>
      <c r="O1944" s="1383" t="s">
        <v>617</v>
      </c>
      <c r="Q1944" s="1383" t="s">
        <v>55</v>
      </c>
    </row>
    <row r="1945" spans="1:17" x14ac:dyDescent="0.3">
      <c r="A1945" s="1405">
        <v>2016</v>
      </c>
      <c r="B1945" s="1406" t="s">
        <v>559</v>
      </c>
      <c r="C1945" s="1406" t="s">
        <v>829</v>
      </c>
      <c r="D1945" s="1407">
        <v>770.6057754010701</v>
      </c>
      <c r="E1945" s="1406" t="s">
        <v>617</v>
      </c>
      <c r="F1945" s="1408" t="s">
        <v>616</v>
      </c>
      <c r="O1945" s="1383" t="s">
        <v>617</v>
      </c>
      <c r="Q1945" s="1383" t="s">
        <v>55</v>
      </c>
    </row>
    <row r="1946" spans="1:17" x14ac:dyDescent="0.3">
      <c r="A1946" s="1405">
        <v>2016</v>
      </c>
      <c r="B1946" s="1406" t="s">
        <v>559</v>
      </c>
      <c r="C1946" s="1406" t="s">
        <v>830</v>
      </c>
      <c r="D1946" s="1407">
        <v>743.85039356749905</v>
      </c>
      <c r="E1946" s="1406" t="s">
        <v>617</v>
      </c>
      <c r="F1946" s="1408" t="s">
        <v>616</v>
      </c>
      <c r="O1946" s="1383" t="s">
        <v>617</v>
      </c>
      <c r="Q1946" s="1383" t="s">
        <v>55</v>
      </c>
    </row>
    <row r="1947" spans="1:17" x14ac:dyDescent="0.3">
      <c r="A1947" s="1405">
        <v>2016</v>
      </c>
      <c r="B1947" s="1406" t="s">
        <v>559</v>
      </c>
      <c r="C1947" s="1406" t="s">
        <v>831</v>
      </c>
      <c r="D1947" s="1407">
        <v>863.90563396730113</v>
      </c>
      <c r="E1947" s="1406" t="s">
        <v>617</v>
      </c>
      <c r="F1947" s="1408" t="s">
        <v>616</v>
      </c>
      <c r="O1947" s="1383" t="s">
        <v>617</v>
      </c>
      <c r="Q1947" s="1383" t="s">
        <v>55</v>
      </c>
    </row>
    <row r="1948" spans="1:17" x14ac:dyDescent="0.3">
      <c r="A1948" s="1405">
        <v>2016</v>
      </c>
      <c r="B1948" s="1406" t="s">
        <v>559</v>
      </c>
      <c r="C1948" s="1406" t="s">
        <v>832</v>
      </c>
      <c r="D1948" s="1407">
        <v>773.83073271028013</v>
      </c>
      <c r="E1948" s="1406" t="s">
        <v>617</v>
      </c>
      <c r="F1948" s="1408" t="s">
        <v>616</v>
      </c>
      <c r="O1948" s="1383" t="s">
        <v>617</v>
      </c>
      <c r="Q1948" s="1383" t="s">
        <v>55</v>
      </c>
    </row>
    <row r="1949" spans="1:17" x14ac:dyDescent="0.3">
      <c r="A1949" s="1405">
        <v>2016</v>
      </c>
      <c r="B1949" s="1406" t="s">
        <v>559</v>
      </c>
      <c r="C1949" s="1406" t="s">
        <v>812</v>
      </c>
      <c r="D1949" s="1407">
        <v>699.11004219409301</v>
      </c>
      <c r="E1949" s="1406" t="s">
        <v>617</v>
      </c>
      <c r="F1949" s="1408" t="s">
        <v>616</v>
      </c>
      <c r="O1949" s="1383" t="s">
        <v>617</v>
      </c>
      <c r="Q1949" s="1383" t="s">
        <v>55</v>
      </c>
    </row>
    <row r="1950" spans="1:17" x14ac:dyDescent="0.3">
      <c r="A1950" s="1405">
        <v>2016</v>
      </c>
      <c r="B1950" s="1406" t="s">
        <v>559</v>
      </c>
      <c r="C1950" s="1406" t="s">
        <v>833</v>
      </c>
      <c r="D1950" s="1407">
        <v>692.65325688073415</v>
      </c>
      <c r="E1950" s="1406" t="s">
        <v>617</v>
      </c>
      <c r="F1950" s="1408" t="s">
        <v>616</v>
      </c>
      <c r="O1950" s="1383" t="s">
        <v>617</v>
      </c>
      <c r="Q1950" s="1383" t="s">
        <v>55</v>
      </c>
    </row>
    <row r="1951" spans="1:17" x14ac:dyDescent="0.3">
      <c r="A1951" s="1405">
        <v>2016</v>
      </c>
      <c r="B1951" s="1406" t="s">
        <v>559</v>
      </c>
      <c r="C1951" s="1406" t="s">
        <v>834</v>
      </c>
      <c r="D1951" s="1407">
        <v>754.2095721077651</v>
      </c>
      <c r="E1951" s="1406" t="s">
        <v>617</v>
      </c>
      <c r="F1951" s="1408" t="s">
        <v>616</v>
      </c>
      <c r="O1951" s="1383" t="s">
        <v>617</v>
      </c>
      <c r="Q1951" s="1383" t="s">
        <v>55</v>
      </c>
    </row>
    <row r="1952" spans="1:17" x14ac:dyDescent="0.3">
      <c r="A1952" s="1405">
        <v>2016</v>
      </c>
      <c r="B1952" s="1406" t="s">
        <v>559</v>
      </c>
      <c r="C1952" s="1406" t="s">
        <v>835</v>
      </c>
      <c r="D1952" s="1407">
        <v>699.77019480519505</v>
      </c>
      <c r="E1952" s="1406" t="s">
        <v>617</v>
      </c>
      <c r="F1952" s="1408" t="s">
        <v>616</v>
      </c>
      <c r="O1952" s="1383" t="s">
        <v>617</v>
      </c>
      <c r="Q1952" s="1383" t="s">
        <v>55</v>
      </c>
    </row>
    <row r="1953" spans="1:17" x14ac:dyDescent="0.3">
      <c r="A1953" s="1405">
        <v>2016</v>
      </c>
      <c r="B1953" s="1406" t="s">
        <v>559</v>
      </c>
      <c r="C1953" s="1406" t="s">
        <v>836</v>
      </c>
      <c r="D1953" s="1407">
        <v>746.0559150326801</v>
      </c>
      <c r="E1953" s="1406" t="s">
        <v>617</v>
      </c>
      <c r="F1953" s="1408" t="s">
        <v>616</v>
      </c>
      <c r="O1953" s="1383" t="s">
        <v>617</v>
      </c>
      <c r="Q1953" s="1383" t="s">
        <v>55</v>
      </c>
    </row>
    <row r="1954" spans="1:17" x14ac:dyDescent="0.3">
      <c r="A1954" s="1405">
        <v>2016</v>
      </c>
      <c r="B1954" s="1406" t="s">
        <v>559</v>
      </c>
      <c r="C1954" s="1406" t="s">
        <v>837</v>
      </c>
      <c r="D1954" s="1407">
        <v>802.00225220804703</v>
      </c>
      <c r="E1954" s="1406" t="s">
        <v>617</v>
      </c>
      <c r="F1954" s="1408" t="s">
        <v>616</v>
      </c>
      <c r="O1954" s="1383" t="s">
        <v>617</v>
      </c>
      <c r="Q1954" s="1383" t="s">
        <v>55</v>
      </c>
    </row>
    <row r="1955" spans="1:17" x14ac:dyDescent="0.3">
      <c r="A1955" s="1405">
        <v>2016</v>
      </c>
      <c r="B1955" s="1406" t="s">
        <v>559</v>
      </c>
      <c r="C1955" s="1406" t="s">
        <v>838</v>
      </c>
      <c r="D1955" s="1407">
        <v>704.99643092105305</v>
      </c>
      <c r="E1955" s="1406" t="s">
        <v>617</v>
      </c>
      <c r="F1955" s="1408" t="s">
        <v>616</v>
      </c>
      <c r="O1955" s="1383" t="s">
        <v>617</v>
      </c>
      <c r="Q1955" s="1383" t="s">
        <v>55</v>
      </c>
    </row>
    <row r="1956" spans="1:17" x14ac:dyDescent="0.3">
      <c r="A1956" s="1405">
        <v>2016</v>
      </c>
      <c r="B1956" s="1406" t="s">
        <v>559</v>
      </c>
      <c r="C1956" s="1406" t="s">
        <v>839</v>
      </c>
      <c r="D1956" s="1407">
        <v>817.60010596026507</v>
      </c>
      <c r="E1956" s="1406" t="s">
        <v>617</v>
      </c>
      <c r="F1956" s="1408" t="s">
        <v>616</v>
      </c>
      <c r="O1956" s="1383" t="s">
        <v>617</v>
      </c>
      <c r="Q1956" s="1383" t="s">
        <v>55</v>
      </c>
    </row>
    <row r="1957" spans="1:17" x14ac:dyDescent="0.3">
      <c r="A1957" s="1405">
        <v>2017</v>
      </c>
      <c r="B1957" s="1406" t="s">
        <v>559</v>
      </c>
      <c r="C1957" s="1406" t="s">
        <v>650</v>
      </c>
      <c r="D1957" s="1407">
        <v>744.92854353968698</v>
      </c>
      <c r="E1957" s="1406" t="s">
        <v>598</v>
      </c>
      <c r="F1957" s="1408" t="s">
        <v>599</v>
      </c>
      <c r="O1957" s="1383" t="s">
        <v>598</v>
      </c>
      <c r="Q1957" s="1383" t="s">
        <v>61</v>
      </c>
    </row>
    <row r="1958" spans="1:17" x14ac:dyDescent="0.3">
      <c r="A1958" s="1405">
        <v>2017</v>
      </c>
      <c r="B1958" s="1406" t="s">
        <v>559</v>
      </c>
      <c r="C1958" s="1406" t="s">
        <v>597</v>
      </c>
      <c r="D1958" s="1407">
        <v>799.40281186783511</v>
      </c>
      <c r="E1958" s="1406" t="s">
        <v>598</v>
      </c>
      <c r="F1958" s="1408" t="s">
        <v>599</v>
      </c>
      <c r="O1958" s="1383" t="s">
        <v>598</v>
      </c>
      <c r="Q1958" s="1383" t="s">
        <v>61</v>
      </c>
    </row>
    <row r="1959" spans="1:17" x14ac:dyDescent="0.3">
      <c r="A1959" s="1405">
        <v>2017</v>
      </c>
      <c r="B1959" s="1406" t="s">
        <v>559</v>
      </c>
      <c r="C1959" s="1406" t="s">
        <v>651</v>
      </c>
      <c r="D1959" s="1407">
        <v>856.19946214527204</v>
      </c>
      <c r="E1959" s="1406" t="s">
        <v>598</v>
      </c>
      <c r="F1959" s="1408" t="s">
        <v>599</v>
      </c>
      <c r="O1959" s="1383" t="s">
        <v>598</v>
      </c>
      <c r="Q1959" s="1383" t="s">
        <v>61</v>
      </c>
    </row>
    <row r="1960" spans="1:17" x14ac:dyDescent="0.3">
      <c r="A1960" s="1405">
        <v>2017</v>
      </c>
      <c r="B1960" s="1406" t="s">
        <v>559</v>
      </c>
      <c r="C1960" s="1406" t="s">
        <v>652</v>
      </c>
      <c r="D1960" s="1407">
        <v>893.80859030609611</v>
      </c>
      <c r="E1960" s="1406" t="s">
        <v>598</v>
      </c>
      <c r="F1960" s="1408" t="s">
        <v>599</v>
      </c>
      <c r="O1960" s="1383" t="s">
        <v>598</v>
      </c>
      <c r="Q1960" s="1383" t="s">
        <v>61</v>
      </c>
    </row>
    <row r="1961" spans="1:17" x14ac:dyDescent="0.3">
      <c r="A1961" s="1405">
        <v>2017</v>
      </c>
      <c r="B1961" s="1406" t="s">
        <v>559</v>
      </c>
      <c r="C1961" s="1406" t="s">
        <v>653</v>
      </c>
      <c r="D1961" s="1407">
        <v>861.65018705859904</v>
      </c>
      <c r="E1961" s="1406" t="s">
        <v>598</v>
      </c>
      <c r="F1961" s="1408" t="s">
        <v>599</v>
      </c>
      <c r="O1961" s="1383" t="s">
        <v>598</v>
      </c>
      <c r="Q1961" s="1383" t="s">
        <v>61</v>
      </c>
    </row>
    <row r="1962" spans="1:17" x14ac:dyDescent="0.3">
      <c r="A1962" s="1405">
        <v>2017</v>
      </c>
      <c r="B1962" s="1406" t="s">
        <v>559</v>
      </c>
      <c r="C1962" s="1406" t="s">
        <v>654</v>
      </c>
      <c r="D1962" s="1407">
        <v>920.440032149172</v>
      </c>
      <c r="E1962" s="1406" t="s">
        <v>598</v>
      </c>
      <c r="F1962" s="1408" t="s">
        <v>599</v>
      </c>
      <c r="O1962" s="1383" t="s">
        <v>598</v>
      </c>
      <c r="Q1962" s="1383" t="s">
        <v>61</v>
      </c>
    </row>
    <row r="1963" spans="1:17" x14ac:dyDescent="0.3">
      <c r="A1963" s="1405">
        <v>2017</v>
      </c>
      <c r="B1963" s="1406" t="s">
        <v>559</v>
      </c>
      <c r="C1963" s="1406" t="s">
        <v>600</v>
      </c>
      <c r="D1963" s="1407">
        <v>792.06896030132702</v>
      </c>
      <c r="E1963" s="1406" t="s">
        <v>594</v>
      </c>
      <c r="F1963" s="1408" t="s">
        <v>595</v>
      </c>
      <c r="O1963" s="1383" t="s">
        <v>594</v>
      </c>
      <c r="Q1963" s="1383" t="s">
        <v>62</v>
      </c>
    </row>
    <row r="1964" spans="1:17" x14ac:dyDescent="0.3">
      <c r="A1964" s="1405">
        <v>2017</v>
      </c>
      <c r="B1964" s="1406" t="s">
        <v>559</v>
      </c>
      <c r="C1964" s="1406" t="s">
        <v>601</v>
      </c>
      <c r="D1964" s="1407">
        <v>961.47608326234604</v>
      </c>
      <c r="E1964" s="1406" t="s">
        <v>594</v>
      </c>
      <c r="F1964" s="1408" t="s">
        <v>595</v>
      </c>
      <c r="O1964" s="1383" t="s">
        <v>594</v>
      </c>
      <c r="Q1964" s="1383" t="s">
        <v>62</v>
      </c>
    </row>
    <row r="1965" spans="1:17" x14ac:dyDescent="0.3">
      <c r="A1965" s="1405">
        <v>2017</v>
      </c>
      <c r="B1965" s="1406" t="s">
        <v>559</v>
      </c>
      <c r="C1965" s="1406" t="s">
        <v>602</v>
      </c>
      <c r="D1965" s="1407">
        <v>1031.4298247731301</v>
      </c>
      <c r="E1965" s="1406" t="s">
        <v>594</v>
      </c>
      <c r="F1965" s="1408" t="s">
        <v>595</v>
      </c>
      <c r="O1965" s="1383" t="s">
        <v>594</v>
      </c>
      <c r="Q1965" s="1383" t="s">
        <v>62</v>
      </c>
    </row>
    <row r="1966" spans="1:17" x14ac:dyDescent="0.3">
      <c r="A1966" s="1405">
        <v>2017</v>
      </c>
      <c r="B1966" s="1406" t="s">
        <v>559</v>
      </c>
      <c r="C1966" s="1406" t="s">
        <v>640</v>
      </c>
      <c r="D1966" s="1407">
        <v>723.54033025433398</v>
      </c>
      <c r="E1966" s="1406" t="s">
        <v>594</v>
      </c>
      <c r="F1966" s="1408" t="s">
        <v>595</v>
      </c>
      <c r="O1966" s="1383" t="s">
        <v>594</v>
      </c>
      <c r="Q1966" s="1383" t="s">
        <v>62</v>
      </c>
    </row>
    <row r="1967" spans="1:17" x14ac:dyDescent="0.3">
      <c r="A1967" s="1405">
        <v>2017</v>
      </c>
      <c r="B1967" s="1406" t="s">
        <v>559</v>
      </c>
      <c r="C1967" s="1406" t="s">
        <v>605</v>
      </c>
      <c r="D1967" s="1407">
        <v>1100.86323918071</v>
      </c>
      <c r="E1967" s="1406" t="s">
        <v>594</v>
      </c>
      <c r="F1967" s="1408" t="s">
        <v>595</v>
      </c>
      <c r="O1967" s="1383" t="s">
        <v>594</v>
      </c>
      <c r="Q1967" s="1383" t="s">
        <v>62</v>
      </c>
    </row>
    <row r="1968" spans="1:17" x14ac:dyDescent="0.3">
      <c r="A1968" s="1405">
        <v>2017</v>
      </c>
      <c r="B1968" s="1406" t="s">
        <v>559</v>
      </c>
      <c r="C1968" s="1406" t="s">
        <v>606</v>
      </c>
      <c r="D1968" s="1407">
        <v>784.54004877616205</v>
      </c>
      <c r="E1968" s="1406" t="s">
        <v>594</v>
      </c>
      <c r="F1968" s="1408" t="s">
        <v>595</v>
      </c>
      <c r="O1968" s="1383" t="s">
        <v>594</v>
      </c>
      <c r="Q1968" s="1383" t="s">
        <v>62</v>
      </c>
    </row>
    <row r="1969" spans="1:17" x14ac:dyDescent="0.3">
      <c r="A1969" s="1405">
        <v>2017</v>
      </c>
      <c r="B1969" s="1406" t="s">
        <v>559</v>
      </c>
      <c r="C1969" s="1406" t="s">
        <v>593</v>
      </c>
      <c r="D1969" s="1407">
        <v>786.41954656862708</v>
      </c>
      <c r="E1969" s="1406" t="s">
        <v>594</v>
      </c>
      <c r="F1969" s="1408" t="s">
        <v>595</v>
      </c>
      <c r="O1969" s="1383" t="s">
        <v>594</v>
      </c>
      <c r="Q1969" s="1383" t="s">
        <v>62</v>
      </c>
    </row>
    <row r="1970" spans="1:17" x14ac:dyDescent="0.3">
      <c r="A1970" s="1405">
        <v>2017</v>
      </c>
      <c r="B1970" s="1406" t="s">
        <v>559</v>
      </c>
      <c r="C1970" s="1406" t="s">
        <v>609</v>
      </c>
      <c r="D1970" s="1407">
        <v>820.60280508474602</v>
      </c>
      <c r="E1970" s="1406" t="s">
        <v>594</v>
      </c>
      <c r="F1970" s="1408" t="s">
        <v>595</v>
      </c>
      <c r="O1970" s="1383" t="s">
        <v>594</v>
      </c>
      <c r="Q1970" s="1383" t="s">
        <v>62</v>
      </c>
    </row>
    <row r="1971" spans="1:17" x14ac:dyDescent="0.3">
      <c r="A1971" s="1405">
        <v>2017</v>
      </c>
      <c r="B1971" s="1406" t="s">
        <v>559</v>
      </c>
      <c r="C1971" s="1406" t="s">
        <v>612</v>
      </c>
      <c r="D1971" s="1407">
        <v>887.08250052443907</v>
      </c>
      <c r="E1971" s="1406" t="s">
        <v>594</v>
      </c>
      <c r="F1971" s="1408" t="s">
        <v>595</v>
      </c>
      <c r="O1971" s="1383" t="s">
        <v>594</v>
      </c>
      <c r="Q1971" s="1383" t="s">
        <v>62</v>
      </c>
    </row>
    <row r="1972" spans="1:17" x14ac:dyDescent="0.3">
      <c r="A1972" s="1405">
        <v>2017</v>
      </c>
      <c r="B1972" s="1406" t="s">
        <v>559</v>
      </c>
      <c r="C1972" s="1406" t="s">
        <v>615</v>
      </c>
      <c r="D1972" s="1407">
        <v>912.878536851023</v>
      </c>
      <c r="E1972" s="1406" t="s">
        <v>594</v>
      </c>
      <c r="F1972" s="1408" t="s">
        <v>595</v>
      </c>
      <c r="O1972" s="1383" t="s">
        <v>594</v>
      </c>
      <c r="Q1972" s="1383" t="s">
        <v>62</v>
      </c>
    </row>
    <row r="1973" spans="1:17" x14ac:dyDescent="0.3">
      <c r="A1973" s="1405">
        <v>2017</v>
      </c>
      <c r="B1973" s="1406" t="s">
        <v>559</v>
      </c>
      <c r="C1973" s="1406" t="s">
        <v>596</v>
      </c>
      <c r="D1973" s="1407">
        <v>866.32875096707608</v>
      </c>
      <c r="E1973" s="1406" t="s">
        <v>594</v>
      </c>
      <c r="F1973" s="1408" t="s">
        <v>595</v>
      </c>
      <c r="O1973" s="1383" t="s">
        <v>594</v>
      </c>
      <c r="Q1973" s="1383" t="s">
        <v>62</v>
      </c>
    </row>
    <row r="1974" spans="1:17" x14ac:dyDescent="0.3">
      <c r="A1974" s="1405">
        <v>2017</v>
      </c>
      <c r="B1974" s="1406" t="s">
        <v>559</v>
      </c>
      <c r="C1974" s="1406" t="s">
        <v>682</v>
      </c>
      <c r="D1974" s="1407">
        <v>690.41647297297311</v>
      </c>
      <c r="E1974" s="1406" t="s">
        <v>642</v>
      </c>
      <c r="F1974" s="1408" t="s">
        <v>641</v>
      </c>
      <c r="O1974" s="1383" t="s">
        <v>642</v>
      </c>
      <c r="Q1974" s="1383" t="s">
        <v>66</v>
      </c>
    </row>
    <row r="1975" spans="1:17" x14ac:dyDescent="0.3">
      <c r="A1975" s="1405">
        <v>2017</v>
      </c>
      <c r="B1975" s="1406" t="s">
        <v>559</v>
      </c>
      <c r="C1975" s="1406" t="s">
        <v>683</v>
      </c>
      <c r="D1975" s="1407">
        <v>775.78810009099197</v>
      </c>
      <c r="E1975" s="1406" t="s">
        <v>642</v>
      </c>
      <c r="F1975" s="1408" t="s">
        <v>641</v>
      </c>
      <c r="O1975" s="1383" t="s">
        <v>642</v>
      </c>
      <c r="Q1975" s="1383" t="s">
        <v>66</v>
      </c>
    </row>
    <row r="1976" spans="1:17" x14ac:dyDescent="0.3">
      <c r="A1976" s="1405">
        <v>2017</v>
      </c>
      <c r="B1976" s="1406" t="s">
        <v>559</v>
      </c>
      <c r="C1976" s="1406" t="s">
        <v>684</v>
      </c>
      <c r="D1976" s="1407">
        <v>690.51047404063195</v>
      </c>
      <c r="E1976" s="1406" t="s">
        <v>642</v>
      </c>
      <c r="F1976" s="1408" t="s">
        <v>641</v>
      </c>
      <c r="O1976" s="1383" t="s">
        <v>642</v>
      </c>
      <c r="Q1976" s="1383" t="s">
        <v>66</v>
      </c>
    </row>
    <row r="1977" spans="1:17" x14ac:dyDescent="0.3">
      <c r="A1977" s="1405">
        <v>2017</v>
      </c>
      <c r="B1977" s="1406" t="s">
        <v>559</v>
      </c>
      <c r="C1977" s="1406" t="s">
        <v>647</v>
      </c>
      <c r="D1977" s="1407">
        <v>906.44950530035305</v>
      </c>
      <c r="E1977" s="1406" t="s">
        <v>642</v>
      </c>
      <c r="F1977" s="1408" t="s">
        <v>641</v>
      </c>
      <c r="O1977" s="1383" t="s">
        <v>642</v>
      </c>
      <c r="Q1977" s="1383" t="s">
        <v>66</v>
      </c>
    </row>
    <row r="1978" spans="1:17" x14ac:dyDescent="0.3">
      <c r="A1978" s="1405">
        <v>2017</v>
      </c>
      <c r="B1978" s="1406" t="s">
        <v>559</v>
      </c>
      <c r="C1978" s="1406" t="s">
        <v>686</v>
      </c>
      <c r="D1978" s="1407">
        <v>668.82480798771098</v>
      </c>
      <c r="E1978" s="1406" t="s">
        <v>642</v>
      </c>
      <c r="F1978" s="1408" t="s">
        <v>641</v>
      </c>
      <c r="O1978" s="1383" t="s">
        <v>642</v>
      </c>
      <c r="Q1978" s="1383" t="s">
        <v>66</v>
      </c>
    </row>
    <row r="1979" spans="1:17" x14ac:dyDescent="0.3">
      <c r="A1979" s="1405">
        <v>2017</v>
      </c>
      <c r="B1979" s="1406" t="s">
        <v>559</v>
      </c>
      <c r="C1979" s="1406" t="s">
        <v>687</v>
      </c>
      <c r="D1979" s="1407">
        <v>722.73769629629601</v>
      </c>
      <c r="E1979" s="1406" t="s">
        <v>642</v>
      </c>
      <c r="F1979" s="1408" t="s">
        <v>641</v>
      </c>
      <c r="O1979" s="1383" t="s">
        <v>642</v>
      </c>
      <c r="Q1979" s="1383" t="s">
        <v>66</v>
      </c>
    </row>
    <row r="1980" spans="1:17" x14ac:dyDescent="0.3">
      <c r="A1980" s="1405">
        <v>2017</v>
      </c>
      <c r="B1980" s="1406" t="s">
        <v>559</v>
      </c>
      <c r="C1980" s="1406" t="s">
        <v>618</v>
      </c>
      <c r="D1980" s="1407">
        <v>683.07312702078502</v>
      </c>
      <c r="E1980" s="1406" t="s">
        <v>598</v>
      </c>
      <c r="F1980" s="1408" t="s">
        <v>599</v>
      </c>
      <c r="O1980" s="1383" t="s">
        <v>598</v>
      </c>
      <c r="Q1980" s="1383" t="s">
        <v>61</v>
      </c>
    </row>
    <row r="1981" spans="1:17" x14ac:dyDescent="0.3">
      <c r="A1981" s="1405">
        <v>2017</v>
      </c>
      <c r="B1981" s="1406" t="s">
        <v>559</v>
      </c>
      <c r="C1981" s="1406" t="s">
        <v>624</v>
      </c>
      <c r="D1981" s="1407">
        <v>640.13974621766704</v>
      </c>
      <c r="E1981" s="1406" t="s">
        <v>578</v>
      </c>
      <c r="F1981" s="1408" t="s">
        <v>579</v>
      </c>
      <c r="O1981" s="1383" t="s">
        <v>578</v>
      </c>
      <c r="Q1981" s="1383" t="s">
        <v>63</v>
      </c>
    </row>
    <row r="1982" spans="1:17" x14ac:dyDescent="0.3">
      <c r="A1982" s="1405">
        <v>2017</v>
      </c>
      <c r="B1982" s="1406" t="s">
        <v>559</v>
      </c>
      <c r="C1982" s="1406" t="s">
        <v>627</v>
      </c>
      <c r="D1982" s="1407">
        <v>722.30849538768405</v>
      </c>
      <c r="E1982" s="1406" t="s">
        <v>594</v>
      </c>
      <c r="F1982" s="1408" t="s">
        <v>595</v>
      </c>
      <c r="O1982" s="1383" t="s">
        <v>594</v>
      </c>
      <c r="Q1982" s="1383" t="s">
        <v>62</v>
      </c>
    </row>
    <row r="1983" spans="1:17" x14ac:dyDescent="0.3">
      <c r="A1983" s="1405">
        <v>2017</v>
      </c>
      <c r="B1983" s="1406" t="s">
        <v>559</v>
      </c>
      <c r="C1983" s="1406" t="s">
        <v>629</v>
      </c>
      <c r="D1983" s="1407">
        <v>666.02824974924806</v>
      </c>
      <c r="E1983" s="1406" t="s">
        <v>594</v>
      </c>
      <c r="F1983" s="1408" t="s">
        <v>595</v>
      </c>
      <c r="O1983" s="1383" t="s">
        <v>594</v>
      </c>
      <c r="Q1983" s="1383" t="s">
        <v>62</v>
      </c>
    </row>
    <row r="1984" spans="1:17" x14ac:dyDescent="0.3">
      <c r="A1984" s="1405">
        <v>2017</v>
      </c>
      <c r="B1984" s="1406" t="s">
        <v>559</v>
      </c>
      <c r="C1984" s="1406" t="s">
        <v>632</v>
      </c>
      <c r="D1984" s="1407">
        <v>711.403689559432</v>
      </c>
      <c r="E1984" s="1406" t="s">
        <v>594</v>
      </c>
      <c r="F1984" s="1408" t="s">
        <v>595</v>
      </c>
      <c r="O1984" s="1383" t="s">
        <v>594</v>
      </c>
      <c r="Q1984" s="1383" t="s">
        <v>62</v>
      </c>
    </row>
    <row r="1985" spans="1:17" x14ac:dyDescent="0.3">
      <c r="A1985" s="1405">
        <v>2017</v>
      </c>
      <c r="B1985" s="1406" t="s">
        <v>559</v>
      </c>
      <c r="C1985" s="1406" t="s">
        <v>633</v>
      </c>
      <c r="D1985" s="1407">
        <v>657.89878890066507</v>
      </c>
      <c r="E1985" s="1406" t="s">
        <v>594</v>
      </c>
      <c r="F1985" s="1408" t="s">
        <v>595</v>
      </c>
      <c r="O1985" s="1383" t="s">
        <v>594</v>
      </c>
      <c r="Q1985" s="1383" t="s">
        <v>62</v>
      </c>
    </row>
    <row r="1986" spans="1:17" x14ac:dyDescent="0.3">
      <c r="A1986" s="1405">
        <v>2017</v>
      </c>
      <c r="B1986" s="1406" t="s">
        <v>559</v>
      </c>
      <c r="C1986" s="1406" t="s">
        <v>636</v>
      </c>
      <c r="D1986" s="1407">
        <v>704.37441973592809</v>
      </c>
      <c r="E1986" s="1406" t="s">
        <v>594</v>
      </c>
      <c r="F1986" s="1408" t="s">
        <v>595</v>
      </c>
      <c r="O1986" s="1383" t="s">
        <v>594</v>
      </c>
      <c r="Q1986" s="1383" t="s">
        <v>62</v>
      </c>
    </row>
    <row r="1987" spans="1:17" x14ac:dyDescent="0.3">
      <c r="A1987" s="1405">
        <v>2017</v>
      </c>
      <c r="B1987" s="1406" t="s">
        <v>559</v>
      </c>
      <c r="C1987" s="1406" t="s">
        <v>639</v>
      </c>
      <c r="D1987" s="1407">
        <v>686.86903169505706</v>
      </c>
      <c r="E1987" s="1406" t="s">
        <v>594</v>
      </c>
      <c r="F1987" s="1408" t="s">
        <v>595</v>
      </c>
      <c r="O1987" s="1383" t="s">
        <v>594</v>
      </c>
      <c r="Q1987" s="1383" t="s">
        <v>62</v>
      </c>
    </row>
    <row r="1988" spans="1:17" x14ac:dyDescent="0.3">
      <c r="A1988" s="1405">
        <v>2017</v>
      </c>
      <c r="B1988" s="1406" t="s">
        <v>559</v>
      </c>
      <c r="C1988" s="1406" t="s">
        <v>643</v>
      </c>
      <c r="D1988" s="1407">
        <v>758.514089499335</v>
      </c>
      <c r="E1988" s="1406" t="s">
        <v>594</v>
      </c>
      <c r="F1988" s="1408" t="s">
        <v>595</v>
      </c>
      <c r="O1988" s="1383" t="s">
        <v>594</v>
      </c>
      <c r="Q1988" s="1383" t="s">
        <v>62</v>
      </c>
    </row>
    <row r="1989" spans="1:17" x14ac:dyDescent="0.3">
      <c r="A1989" s="1405">
        <v>2017</v>
      </c>
      <c r="B1989" s="1406" t="s">
        <v>559</v>
      </c>
      <c r="C1989" s="1406" t="s">
        <v>648</v>
      </c>
      <c r="D1989" s="1407">
        <v>711.48862488728605</v>
      </c>
      <c r="E1989" s="1406" t="s">
        <v>645</v>
      </c>
      <c r="F1989" s="1408" t="s">
        <v>644</v>
      </c>
      <c r="O1989" s="1383" t="s">
        <v>645</v>
      </c>
      <c r="Q1989" s="1383" t="s">
        <v>76</v>
      </c>
    </row>
    <row r="1990" spans="1:17" x14ac:dyDescent="0.3">
      <c r="A1990" s="1405">
        <v>2017</v>
      </c>
      <c r="B1990" s="1406" t="s">
        <v>559</v>
      </c>
      <c r="C1990" s="1406" t="s">
        <v>649</v>
      </c>
      <c r="D1990" s="1407">
        <v>646.28755704698006</v>
      </c>
      <c r="E1990" s="1406" t="s">
        <v>645</v>
      </c>
      <c r="F1990" s="1408" t="s">
        <v>644</v>
      </c>
      <c r="O1990" s="1383" t="s">
        <v>645</v>
      </c>
      <c r="Q1990" s="1383" t="s">
        <v>76</v>
      </c>
    </row>
    <row r="1991" spans="1:17" x14ac:dyDescent="0.3">
      <c r="A1991" s="1405">
        <v>2017</v>
      </c>
      <c r="B1991" s="1406" t="s">
        <v>559</v>
      </c>
      <c r="C1991" s="1406" t="s">
        <v>655</v>
      </c>
      <c r="D1991" s="1407">
        <v>689.79039622641506</v>
      </c>
      <c r="E1991" s="1406" t="s">
        <v>608</v>
      </c>
      <c r="F1991" s="1408" t="s">
        <v>607</v>
      </c>
      <c r="O1991" s="1383" t="s">
        <v>608</v>
      </c>
      <c r="Q1991" s="1383" t="s">
        <v>65</v>
      </c>
    </row>
    <row r="1992" spans="1:17" x14ac:dyDescent="0.3">
      <c r="A1992" s="1405">
        <v>2017</v>
      </c>
      <c r="B1992" s="1406" t="s">
        <v>559</v>
      </c>
      <c r="C1992" s="1406" t="s">
        <v>656</v>
      </c>
      <c r="D1992" s="1407">
        <v>704.26770072992701</v>
      </c>
      <c r="E1992" s="1406" t="s">
        <v>608</v>
      </c>
      <c r="F1992" s="1408" t="s">
        <v>607</v>
      </c>
      <c r="O1992" s="1383" t="s">
        <v>608</v>
      </c>
      <c r="Q1992" s="1383" t="s">
        <v>65</v>
      </c>
    </row>
    <row r="1993" spans="1:17" x14ac:dyDescent="0.3">
      <c r="A1993" s="1405">
        <v>2017</v>
      </c>
      <c r="B1993" s="1406" t="s">
        <v>559</v>
      </c>
      <c r="C1993" s="1406" t="s">
        <v>657</v>
      </c>
      <c r="D1993" s="1407">
        <v>698.080065703022</v>
      </c>
      <c r="E1993" s="1406" t="s">
        <v>608</v>
      </c>
      <c r="F1993" s="1408" t="s">
        <v>607</v>
      </c>
      <c r="O1993" s="1383" t="s">
        <v>608</v>
      </c>
      <c r="Q1993" s="1383" t="s">
        <v>65</v>
      </c>
    </row>
    <row r="1994" spans="1:17" x14ac:dyDescent="0.3">
      <c r="A1994" s="1405">
        <v>2017</v>
      </c>
      <c r="B1994" s="1406" t="s">
        <v>559</v>
      </c>
      <c r="C1994" s="1406" t="s">
        <v>659</v>
      </c>
      <c r="D1994" s="1407">
        <v>775.25068652849711</v>
      </c>
      <c r="E1994" s="1406" t="s">
        <v>623</v>
      </c>
      <c r="F1994" s="1408" t="s">
        <v>622</v>
      </c>
      <c r="O1994" s="1383" t="s">
        <v>623</v>
      </c>
      <c r="Q1994" s="1383" t="s">
        <v>75</v>
      </c>
    </row>
    <row r="1995" spans="1:17" x14ac:dyDescent="0.3">
      <c r="A1995" s="1405">
        <v>2017</v>
      </c>
      <c r="B1995" s="1406" t="s">
        <v>559</v>
      </c>
      <c r="C1995" s="1406" t="s">
        <v>660</v>
      </c>
      <c r="D1995" s="1407">
        <v>762.40628407460497</v>
      </c>
      <c r="E1995" s="1406" t="s">
        <v>642</v>
      </c>
      <c r="F1995" s="1408" t="s">
        <v>641</v>
      </c>
      <c r="O1995" s="1383" t="s">
        <v>642</v>
      </c>
      <c r="Q1995" s="1383" t="s">
        <v>66</v>
      </c>
    </row>
    <row r="1996" spans="1:17" x14ac:dyDescent="0.3">
      <c r="A1996" s="1405">
        <v>2017</v>
      </c>
      <c r="B1996" s="1406" t="s">
        <v>559</v>
      </c>
      <c r="C1996" s="1406" t="s">
        <v>661</v>
      </c>
      <c r="D1996" s="1407">
        <v>724.82064432989705</v>
      </c>
      <c r="E1996" s="1406" t="s">
        <v>642</v>
      </c>
      <c r="F1996" s="1408" t="s">
        <v>641</v>
      </c>
      <c r="O1996" s="1383" t="s">
        <v>642</v>
      </c>
      <c r="Q1996" s="1383" t="s">
        <v>66</v>
      </c>
    </row>
    <row r="1997" spans="1:17" x14ac:dyDescent="0.3">
      <c r="A1997" s="1405">
        <v>2017</v>
      </c>
      <c r="B1997" s="1406" t="s">
        <v>559</v>
      </c>
      <c r="C1997" s="1406" t="s">
        <v>685</v>
      </c>
      <c r="D1997" s="1407">
        <v>701.70594360086807</v>
      </c>
      <c r="E1997" s="1406" t="s">
        <v>642</v>
      </c>
      <c r="F1997" s="1408" t="s">
        <v>641</v>
      </c>
      <c r="O1997" s="1383" t="s">
        <v>642</v>
      </c>
      <c r="Q1997" s="1383" t="s">
        <v>66</v>
      </c>
    </row>
    <row r="1998" spans="1:17" x14ac:dyDescent="0.3">
      <c r="A1998" s="1405">
        <v>2017</v>
      </c>
      <c r="B1998" s="1406" t="s">
        <v>559</v>
      </c>
      <c r="C1998" s="1406" t="s">
        <v>662</v>
      </c>
      <c r="D1998" s="1407">
        <v>778.29067234848503</v>
      </c>
      <c r="E1998" s="1406" t="s">
        <v>642</v>
      </c>
      <c r="F1998" s="1408" t="s">
        <v>641</v>
      </c>
      <c r="O1998" s="1383" t="s">
        <v>642</v>
      </c>
      <c r="Q1998" s="1383" t="s">
        <v>66</v>
      </c>
    </row>
    <row r="1999" spans="1:17" x14ac:dyDescent="0.3">
      <c r="A1999" s="1405">
        <v>2017</v>
      </c>
      <c r="B1999" s="1406" t="s">
        <v>559</v>
      </c>
      <c r="C1999" s="1406" t="s">
        <v>663</v>
      </c>
      <c r="D1999" s="1407">
        <v>778.18032042723598</v>
      </c>
      <c r="E1999" s="1406" t="s">
        <v>642</v>
      </c>
      <c r="F1999" s="1408" t="s">
        <v>641</v>
      </c>
      <c r="O1999" s="1383" t="s">
        <v>642</v>
      </c>
      <c r="Q1999" s="1383" t="s">
        <v>66</v>
      </c>
    </row>
    <row r="2000" spans="1:17" x14ac:dyDescent="0.3">
      <c r="A2000" s="1405">
        <v>2017</v>
      </c>
      <c r="B2000" s="1406" t="s">
        <v>559</v>
      </c>
      <c r="C2000" s="1406" t="s">
        <v>664</v>
      </c>
      <c r="D2000" s="1407">
        <v>701.38732584269701</v>
      </c>
      <c r="E2000" s="1406" t="s">
        <v>642</v>
      </c>
      <c r="F2000" s="1408" t="s">
        <v>641</v>
      </c>
      <c r="O2000" s="1383" t="s">
        <v>642</v>
      </c>
      <c r="Q2000" s="1383" t="s">
        <v>66</v>
      </c>
    </row>
    <row r="2001" spans="1:17" x14ac:dyDescent="0.3">
      <c r="A2001" s="1405">
        <v>2017</v>
      </c>
      <c r="B2001" s="1406" t="s">
        <v>559</v>
      </c>
      <c r="C2001" s="1406" t="s">
        <v>665</v>
      </c>
      <c r="D2001" s="1407">
        <v>825.48351433063203</v>
      </c>
      <c r="E2001" s="1406" t="s">
        <v>642</v>
      </c>
      <c r="F2001" s="1408" t="s">
        <v>641</v>
      </c>
      <c r="O2001" s="1383" t="s">
        <v>642</v>
      </c>
      <c r="Q2001" s="1383" t="s">
        <v>66</v>
      </c>
    </row>
    <row r="2002" spans="1:17" x14ac:dyDescent="0.3">
      <c r="A2002" s="1405">
        <v>2017</v>
      </c>
      <c r="B2002" s="1406" t="s">
        <v>559</v>
      </c>
      <c r="C2002" s="1406" t="s">
        <v>666</v>
      </c>
      <c r="D2002" s="1407">
        <v>699.60151797603203</v>
      </c>
      <c r="E2002" s="1406" t="s">
        <v>645</v>
      </c>
      <c r="F2002" s="1408" t="s">
        <v>644</v>
      </c>
      <c r="O2002" s="1383" t="s">
        <v>645</v>
      </c>
      <c r="Q2002" s="1383" t="s">
        <v>76</v>
      </c>
    </row>
    <row r="2003" spans="1:17" x14ac:dyDescent="0.3">
      <c r="A2003" s="1405">
        <v>2017</v>
      </c>
      <c r="B2003" s="1406" t="s">
        <v>559</v>
      </c>
      <c r="C2003" s="1406" t="s">
        <v>667</v>
      </c>
      <c r="D2003" s="1407">
        <v>751.412162872154</v>
      </c>
      <c r="E2003" s="1406" t="s">
        <v>645</v>
      </c>
      <c r="F2003" s="1408" t="s">
        <v>644</v>
      </c>
      <c r="O2003" s="1383" t="s">
        <v>645</v>
      </c>
      <c r="Q2003" s="1383" t="s">
        <v>76</v>
      </c>
    </row>
    <row r="2004" spans="1:17" x14ac:dyDescent="0.3">
      <c r="A2004" s="1405">
        <v>2017</v>
      </c>
      <c r="B2004" s="1406" t="s">
        <v>559</v>
      </c>
      <c r="C2004" s="1406" t="s">
        <v>668</v>
      </c>
      <c r="D2004" s="1407">
        <v>693.105638220277</v>
      </c>
      <c r="E2004" s="1406" t="s">
        <v>645</v>
      </c>
      <c r="F2004" s="1408" t="s">
        <v>644</v>
      </c>
      <c r="O2004" s="1383" t="s">
        <v>645</v>
      </c>
      <c r="Q2004" s="1383" t="s">
        <v>76</v>
      </c>
    </row>
    <row r="2005" spans="1:17" x14ac:dyDescent="0.3">
      <c r="A2005" s="1405">
        <v>2017</v>
      </c>
      <c r="B2005" s="1406" t="s">
        <v>559</v>
      </c>
      <c r="C2005" s="1406" t="s">
        <v>669</v>
      </c>
      <c r="D2005" s="1407">
        <v>645.303870967742</v>
      </c>
      <c r="E2005" s="1406" t="s">
        <v>645</v>
      </c>
      <c r="F2005" s="1408" t="s">
        <v>644</v>
      </c>
      <c r="O2005" s="1383" t="s">
        <v>645</v>
      </c>
      <c r="Q2005" s="1383" t="s">
        <v>76</v>
      </c>
    </row>
    <row r="2006" spans="1:17" x14ac:dyDescent="0.3">
      <c r="A2006" s="1405">
        <v>2017</v>
      </c>
      <c r="B2006" s="1406" t="s">
        <v>559</v>
      </c>
      <c r="C2006" s="1406" t="s">
        <v>670</v>
      </c>
      <c r="D2006" s="1407">
        <v>770.80727167630107</v>
      </c>
      <c r="E2006" s="1406" t="s">
        <v>645</v>
      </c>
      <c r="F2006" s="1408" t="s">
        <v>644</v>
      </c>
      <c r="O2006" s="1383" t="s">
        <v>645</v>
      </c>
      <c r="Q2006" s="1383" t="s">
        <v>76</v>
      </c>
    </row>
    <row r="2007" spans="1:17" x14ac:dyDescent="0.3">
      <c r="A2007" s="1405">
        <v>2017</v>
      </c>
      <c r="B2007" s="1406" t="s">
        <v>559</v>
      </c>
      <c r="C2007" s="1406" t="s">
        <v>671</v>
      </c>
      <c r="D2007" s="1407">
        <v>663.70341597796096</v>
      </c>
      <c r="E2007" s="1406" t="s">
        <v>645</v>
      </c>
      <c r="F2007" s="1408" t="s">
        <v>644</v>
      </c>
      <c r="O2007" s="1383" t="s">
        <v>645</v>
      </c>
      <c r="Q2007" s="1383" t="s">
        <v>76</v>
      </c>
    </row>
    <row r="2008" spans="1:17" x14ac:dyDescent="0.3">
      <c r="A2008" s="1405">
        <v>2017</v>
      </c>
      <c r="B2008" s="1406" t="s">
        <v>559</v>
      </c>
      <c r="C2008" s="1406" t="s">
        <v>672</v>
      </c>
      <c r="D2008" s="1407">
        <v>774.63739130434806</v>
      </c>
      <c r="E2008" s="1406" t="s">
        <v>645</v>
      </c>
      <c r="F2008" s="1408" t="s">
        <v>644</v>
      </c>
      <c r="O2008" s="1383" t="s">
        <v>645</v>
      </c>
      <c r="Q2008" s="1383" t="s">
        <v>76</v>
      </c>
    </row>
    <row r="2009" spans="1:17" x14ac:dyDescent="0.3">
      <c r="A2009" s="1405">
        <v>2017</v>
      </c>
      <c r="B2009" s="1406" t="s">
        <v>559</v>
      </c>
      <c r="C2009" s="1406" t="s">
        <v>673</v>
      </c>
      <c r="D2009" s="1407">
        <v>740.58423760523908</v>
      </c>
      <c r="E2009" s="1406" t="s">
        <v>645</v>
      </c>
      <c r="F2009" s="1408" t="s">
        <v>644</v>
      </c>
      <c r="O2009" s="1383" t="s">
        <v>645</v>
      </c>
      <c r="Q2009" s="1383" t="s">
        <v>76</v>
      </c>
    </row>
    <row r="2010" spans="1:17" x14ac:dyDescent="0.3">
      <c r="A2010" s="1405">
        <v>2017</v>
      </c>
      <c r="B2010" s="1406" t="s">
        <v>559</v>
      </c>
      <c r="C2010" s="1406" t="s">
        <v>674</v>
      </c>
      <c r="D2010" s="1407">
        <v>679.38002994012004</v>
      </c>
      <c r="E2010" s="1406" t="s">
        <v>608</v>
      </c>
      <c r="F2010" s="1408" t="s">
        <v>607</v>
      </c>
      <c r="O2010" s="1383" t="s">
        <v>608</v>
      </c>
      <c r="Q2010" s="1383" t="s">
        <v>65</v>
      </c>
    </row>
    <row r="2011" spans="1:17" x14ac:dyDescent="0.3">
      <c r="A2011" s="1405">
        <v>2017</v>
      </c>
      <c r="B2011" s="1406" t="s">
        <v>559</v>
      </c>
      <c r="C2011" s="1406" t="s">
        <v>675</v>
      </c>
      <c r="D2011" s="1407">
        <v>800.23584888888911</v>
      </c>
      <c r="E2011" s="1406" t="s">
        <v>608</v>
      </c>
      <c r="F2011" s="1408" t="s">
        <v>607</v>
      </c>
      <c r="O2011" s="1383" t="s">
        <v>608</v>
      </c>
      <c r="Q2011" s="1383" t="s">
        <v>65</v>
      </c>
    </row>
    <row r="2012" spans="1:17" x14ac:dyDescent="0.3">
      <c r="A2012" s="1405">
        <v>2017</v>
      </c>
      <c r="B2012" s="1406" t="s">
        <v>559</v>
      </c>
      <c r="C2012" s="1406" t="s">
        <v>676</v>
      </c>
      <c r="D2012" s="1407">
        <v>714.19360818350913</v>
      </c>
      <c r="E2012" s="1406" t="s">
        <v>608</v>
      </c>
      <c r="F2012" s="1408" t="s">
        <v>607</v>
      </c>
      <c r="O2012" s="1383" t="s">
        <v>608</v>
      </c>
      <c r="Q2012" s="1383" t="s">
        <v>65</v>
      </c>
    </row>
    <row r="2013" spans="1:17" x14ac:dyDescent="0.3">
      <c r="A2013" s="1405">
        <v>2017</v>
      </c>
      <c r="B2013" s="1406" t="s">
        <v>559</v>
      </c>
      <c r="C2013" s="1406" t="s">
        <v>677</v>
      </c>
      <c r="D2013" s="1407">
        <v>714.40247086247109</v>
      </c>
      <c r="E2013" s="1406" t="s">
        <v>608</v>
      </c>
      <c r="F2013" s="1408" t="s">
        <v>607</v>
      </c>
      <c r="O2013" s="1383" t="s">
        <v>608</v>
      </c>
      <c r="Q2013" s="1383" t="s">
        <v>65</v>
      </c>
    </row>
    <row r="2014" spans="1:17" x14ac:dyDescent="0.3">
      <c r="A2014" s="1405">
        <v>2017</v>
      </c>
      <c r="B2014" s="1406" t="s">
        <v>559</v>
      </c>
      <c r="C2014" s="1406" t="s">
        <v>678</v>
      </c>
      <c r="D2014" s="1407">
        <v>752.81268604279808</v>
      </c>
      <c r="E2014" s="1406" t="s">
        <v>608</v>
      </c>
      <c r="F2014" s="1408" t="s">
        <v>607</v>
      </c>
      <c r="O2014" s="1383" t="s">
        <v>608</v>
      </c>
      <c r="Q2014" s="1383" t="s">
        <v>65</v>
      </c>
    </row>
    <row r="2015" spans="1:17" x14ac:dyDescent="0.3">
      <c r="A2015" s="1405">
        <v>2017</v>
      </c>
      <c r="B2015" s="1406" t="s">
        <v>559</v>
      </c>
      <c r="C2015" s="1406" t="s">
        <v>679</v>
      </c>
      <c r="D2015" s="1407">
        <v>699.49594339622604</v>
      </c>
      <c r="E2015" s="1406" t="s">
        <v>608</v>
      </c>
      <c r="F2015" s="1408" t="s">
        <v>607</v>
      </c>
      <c r="O2015" s="1383" t="s">
        <v>608</v>
      </c>
      <c r="Q2015" s="1383" t="s">
        <v>65</v>
      </c>
    </row>
    <row r="2016" spans="1:17" x14ac:dyDescent="0.3">
      <c r="A2016" s="1405">
        <v>2017</v>
      </c>
      <c r="B2016" s="1406" t="s">
        <v>559</v>
      </c>
      <c r="C2016" s="1406" t="s">
        <v>658</v>
      </c>
      <c r="D2016" s="1407">
        <v>694.71495867768613</v>
      </c>
      <c r="E2016" s="1406" t="s">
        <v>608</v>
      </c>
      <c r="F2016" s="1408" t="s">
        <v>607</v>
      </c>
      <c r="O2016" s="1383" t="s">
        <v>608</v>
      </c>
      <c r="Q2016" s="1383" t="s">
        <v>65</v>
      </c>
    </row>
    <row r="2017" spans="1:17" x14ac:dyDescent="0.3">
      <c r="A2017" s="1405">
        <v>2017</v>
      </c>
      <c r="B2017" s="1406" t="s">
        <v>559</v>
      </c>
      <c r="C2017" s="1406" t="s">
        <v>680</v>
      </c>
      <c r="D2017" s="1407">
        <v>693.8893896713621</v>
      </c>
      <c r="E2017" s="1406" t="s">
        <v>608</v>
      </c>
      <c r="F2017" s="1408" t="s">
        <v>607</v>
      </c>
      <c r="O2017" s="1383" t="s">
        <v>608</v>
      </c>
      <c r="Q2017" s="1383" t="s">
        <v>65</v>
      </c>
    </row>
    <row r="2018" spans="1:17" x14ac:dyDescent="0.3">
      <c r="A2018" s="1405">
        <v>2017</v>
      </c>
      <c r="B2018" s="1406" t="s">
        <v>559</v>
      </c>
      <c r="C2018" s="1406" t="s">
        <v>681</v>
      </c>
      <c r="D2018" s="1407">
        <v>657.00452651515207</v>
      </c>
      <c r="E2018" s="1406" t="s">
        <v>608</v>
      </c>
      <c r="F2018" s="1408" t="s">
        <v>607</v>
      </c>
      <c r="O2018" s="1383" t="s">
        <v>608</v>
      </c>
      <c r="Q2018" s="1383" t="s">
        <v>65</v>
      </c>
    </row>
    <row r="2019" spans="1:17" x14ac:dyDescent="0.3">
      <c r="A2019" s="1405">
        <v>2017</v>
      </c>
      <c r="B2019" s="1406" t="s">
        <v>559</v>
      </c>
      <c r="C2019" s="1406" t="s">
        <v>560</v>
      </c>
      <c r="D2019" s="1407">
        <v>755.34930226503513</v>
      </c>
      <c r="E2019" s="1406" t="s">
        <v>561</v>
      </c>
      <c r="F2019" s="1408" t="s">
        <v>562</v>
      </c>
      <c r="O2019" s="1383" t="s">
        <v>561</v>
      </c>
      <c r="Q2019" s="1383" t="s">
        <v>64</v>
      </c>
    </row>
    <row r="2020" spans="1:17" x14ac:dyDescent="0.3">
      <c r="A2020" s="1405">
        <v>2017</v>
      </c>
      <c r="B2020" s="1406" t="s">
        <v>559</v>
      </c>
      <c r="C2020" s="1406" t="s">
        <v>567</v>
      </c>
      <c r="D2020" s="1407">
        <v>717.71285864978904</v>
      </c>
      <c r="E2020" s="1406" t="s">
        <v>561</v>
      </c>
      <c r="F2020" s="1408" t="s">
        <v>562</v>
      </c>
      <c r="O2020" s="1383" t="s">
        <v>561</v>
      </c>
      <c r="Q2020" s="1383" t="s">
        <v>64</v>
      </c>
    </row>
    <row r="2021" spans="1:17" x14ac:dyDescent="0.3">
      <c r="A2021" s="1405">
        <v>2017</v>
      </c>
      <c r="B2021" s="1406" t="s">
        <v>559</v>
      </c>
      <c r="C2021" s="1406" t="s">
        <v>568</v>
      </c>
      <c r="D2021" s="1407">
        <v>718.56258100558705</v>
      </c>
      <c r="E2021" s="1406" t="s">
        <v>561</v>
      </c>
      <c r="F2021" s="1408" t="s">
        <v>562</v>
      </c>
      <c r="O2021" s="1383" t="s">
        <v>561</v>
      </c>
      <c r="Q2021" s="1383" t="s">
        <v>64</v>
      </c>
    </row>
    <row r="2022" spans="1:17" x14ac:dyDescent="0.3">
      <c r="A2022" s="1405">
        <v>2017</v>
      </c>
      <c r="B2022" s="1406" t="s">
        <v>559</v>
      </c>
      <c r="C2022" s="1406" t="s">
        <v>569</v>
      </c>
      <c r="D2022" s="1407">
        <v>699.28741228070203</v>
      </c>
      <c r="E2022" s="1406" t="s">
        <v>561</v>
      </c>
      <c r="F2022" s="1408" t="s">
        <v>562</v>
      </c>
      <c r="O2022" s="1383" t="s">
        <v>561</v>
      </c>
      <c r="Q2022" s="1383" t="s">
        <v>64</v>
      </c>
    </row>
    <row r="2023" spans="1:17" x14ac:dyDescent="0.3">
      <c r="A2023" s="1405">
        <v>2017</v>
      </c>
      <c r="B2023" s="1406" t="s">
        <v>559</v>
      </c>
      <c r="C2023" s="1406" t="s">
        <v>570</v>
      </c>
      <c r="D2023" s="1407">
        <v>719.15862068965498</v>
      </c>
      <c r="E2023" s="1406" t="s">
        <v>561</v>
      </c>
      <c r="F2023" s="1408" t="s">
        <v>562</v>
      </c>
      <c r="O2023" s="1383" t="s">
        <v>561</v>
      </c>
      <c r="Q2023" s="1383" t="s">
        <v>64</v>
      </c>
    </row>
    <row r="2024" spans="1:17" x14ac:dyDescent="0.3">
      <c r="A2024" s="1405">
        <v>2017</v>
      </c>
      <c r="B2024" s="1406" t="s">
        <v>559</v>
      </c>
      <c r="C2024" s="1406" t="s">
        <v>571</v>
      </c>
      <c r="D2024" s="1407">
        <v>703.04746524938707</v>
      </c>
      <c r="E2024" s="1406" t="s">
        <v>561</v>
      </c>
      <c r="F2024" s="1408" t="s">
        <v>562</v>
      </c>
      <c r="O2024" s="1383" t="s">
        <v>561</v>
      </c>
      <c r="Q2024" s="1383" t="s">
        <v>64</v>
      </c>
    </row>
    <row r="2025" spans="1:17" x14ac:dyDescent="0.3">
      <c r="A2025" s="1405">
        <v>2017</v>
      </c>
      <c r="B2025" s="1406" t="s">
        <v>559</v>
      </c>
      <c r="C2025" s="1406" t="s">
        <v>572</v>
      </c>
      <c r="D2025" s="1407">
        <v>715.57531045286214</v>
      </c>
      <c r="E2025" s="1406" t="s">
        <v>561</v>
      </c>
      <c r="F2025" s="1408" t="s">
        <v>562</v>
      </c>
      <c r="O2025" s="1383" t="s">
        <v>561</v>
      </c>
      <c r="Q2025" s="1383" t="s">
        <v>64</v>
      </c>
    </row>
    <row r="2026" spans="1:17" x14ac:dyDescent="0.3">
      <c r="A2026" s="1405">
        <v>2017</v>
      </c>
      <c r="B2026" s="1406" t="s">
        <v>559</v>
      </c>
      <c r="C2026" s="1406" t="s">
        <v>574</v>
      </c>
      <c r="D2026" s="1407">
        <v>726.29546856922514</v>
      </c>
      <c r="E2026" s="1406" t="s">
        <v>561</v>
      </c>
      <c r="F2026" s="1408" t="s">
        <v>562</v>
      </c>
      <c r="O2026" s="1383" t="s">
        <v>561</v>
      </c>
      <c r="Q2026" s="1383" t="s">
        <v>64</v>
      </c>
    </row>
    <row r="2027" spans="1:17" x14ac:dyDescent="0.3">
      <c r="A2027" s="1405">
        <v>2017</v>
      </c>
      <c r="B2027" s="1406" t="s">
        <v>559</v>
      </c>
      <c r="C2027" s="1406" t="s">
        <v>575</v>
      </c>
      <c r="D2027" s="1407">
        <v>844.17066977532909</v>
      </c>
      <c r="E2027" s="1406" t="s">
        <v>561</v>
      </c>
      <c r="F2027" s="1408" t="s">
        <v>562</v>
      </c>
      <c r="O2027" s="1383" t="s">
        <v>561</v>
      </c>
      <c r="Q2027" s="1383" t="s">
        <v>64</v>
      </c>
    </row>
    <row r="2028" spans="1:17" x14ac:dyDescent="0.3">
      <c r="A2028" s="1405">
        <v>2017</v>
      </c>
      <c r="B2028" s="1406" t="s">
        <v>559</v>
      </c>
      <c r="C2028" s="1406" t="s">
        <v>576</v>
      </c>
      <c r="D2028" s="1407">
        <v>816.02571897570601</v>
      </c>
      <c r="E2028" s="1406" t="s">
        <v>561</v>
      </c>
      <c r="F2028" s="1408" t="s">
        <v>562</v>
      </c>
      <c r="O2028" s="1383" t="s">
        <v>561</v>
      </c>
      <c r="Q2028" s="1383" t="s">
        <v>64</v>
      </c>
    </row>
    <row r="2029" spans="1:17" x14ac:dyDescent="0.3">
      <c r="A2029" s="1405">
        <v>2017</v>
      </c>
      <c r="B2029" s="1406" t="s">
        <v>559</v>
      </c>
      <c r="C2029" s="1406" t="s">
        <v>577</v>
      </c>
      <c r="D2029" s="1407">
        <v>691.66369100295015</v>
      </c>
      <c r="E2029" s="1406" t="s">
        <v>578</v>
      </c>
      <c r="F2029" s="1408" t="s">
        <v>579</v>
      </c>
      <c r="O2029" s="1383" t="s">
        <v>578</v>
      </c>
      <c r="Q2029" s="1383" t="s">
        <v>63</v>
      </c>
    </row>
    <row r="2030" spans="1:17" x14ac:dyDescent="0.3">
      <c r="A2030" s="1405">
        <v>2017</v>
      </c>
      <c r="B2030" s="1406" t="s">
        <v>559</v>
      </c>
      <c r="C2030" s="1406" t="s">
        <v>580</v>
      </c>
      <c r="D2030" s="1407">
        <v>741.62719074116808</v>
      </c>
      <c r="E2030" s="1406" t="s">
        <v>578</v>
      </c>
      <c r="F2030" s="1408" t="s">
        <v>579</v>
      </c>
      <c r="O2030" s="1383" t="s">
        <v>578</v>
      </c>
      <c r="Q2030" s="1383" t="s">
        <v>63</v>
      </c>
    </row>
    <row r="2031" spans="1:17" x14ac:dyDescent="0.3">
      <c r="A2031" s="1405">
        <v>2017</v>
      </c>
      <c r="B2031" s="1406" t="s">
        <v>559</v>
      </c>
      <c r="C2031" s="1406" t="s">
        <v>581</v>
      </c>
      <c r="D2031" s="1407">
        <v>875.85236543509905</v>
      </c>
      <c r="E2031" s="1406" t="s">
        <v>578</v>
      </c>
      <c r="F2031" s="1408" t="s">
        <v>579</v>
      </c>
      <c r="O2031" s="1383" t="s">
        <v>578</v>
      </c>
      <c r="Q2031" s="1383" t="s">
        <v>63</v>
      </c>
    </row>
    <row r="2032" spans="1:17" x14ac:dyDescent="0.3">
      <c r="A2032" s="1405">
        <v>2017</v>
      </c>
      <c r="B2032" s="1406" t="s">
        <v>559</v>
      </c>
      <c r="C2032" s="1406" t="s">
        <v>582</v>
      </c>
      <c r="D2032" s="1407">
        <v>754.15738357573105</v>
      </c>
      <c r="E2032" s="1406" t="s">
        <v>578</v>
      </c>
      <c r="F2032" s="1408" t="s">
        <v>579</v>
      </c>
      <c r="O2032" s="1383" t="s">
        <v>578</v>
      </c>
      <c r="Q2032" s="1383" t="s">
        <v>63</v>
      </c>
    </row>
    <row r="2033" spans="1:17" x14ac:dyDescent="0.3">
      <c r="A2033" s="1405">
        <v>2017</v>
      </c>
      <c r="B2033" s="1406" t="s">
        <v>559</v>
      </c>
      <c r="C2033" s="1406" t="s">
        <v>584</v>
      </c>
      <c r="D2033" s="1407">
        <v>741.38222099447501</v>
      </c>
      <c r="E2033" s="1406" t="s">
        <v>578</v>
      </c>
      <c r="F2033" s="1408" t="s">
        <v>579</v>
      </c>
      <c r="O2033" s="1383" t="s">
        <v>578</v>
      </c>
      <c r="Q2033" s="1383" t="s">
        <v>63</v>
      </c>
    </row>
    <row r="2034" spans="1:17" x14ac:dyDescent="0.3">
      <c r="A2034" s="1405">
        <v>2017</v>
      </c>
      <c r="B2034" s="1406" t="s">
        <v>559</v>
      </c>
      <c r="C2034" s="1406" t="s">
        <v>585</v>
      </c>
      <c r="D2034" s="1407">
        <v>706.23378957691205</v>
      </c>
      <c r="E2034" s="1406" t="s">
        <v>578</v>
      </c>
      <c r="F2034" s="1408" t="s">
        <v>579</v>
      </c>
      <c r="O2034" s="1383" t="s">
        <v>578</v>
      </c>
      <c r="Q2034" s="1383" t="s">
        <v>63</v>
      </c>
    </row>
    <row r="2035" spans="1:17" x14ac:dyDescent="0.3">
      <c r="A2035" s="1405">
        <v>2017</v>
      </c>
      <c r="B2035" s="1406" t="s">
        <v>559</v>
      </c>
      <c r="C2035" s="1406" t="s">
        <v>621</v>
      </c>
      <c r="D2035" s="1407">
        <v>666.72135045173604</v>
      </c>
      <c r="E2035" s="1406" t="s">
        <v>578</v>
      </c>
      <c r="F2035" s="1408" t="s">
        <v>579</v>
      </c>
      <c r="O2035" s="1383" t="s">
        <v>578</v>
      </c>
      <c r="Q2035" s="1383" t="s">
        <v>63</v>
      </c>
    </row>
    <row r="2036" spans="1:17" x14ac:dyDescent="0.3">
      <c r="A2036" s="1405">
        <v>2017</v>
      </c>
      <c r="B2036" s="1406" t="s">
        <v>559</v>
      </c>
      <c r="C2036" s="1406" t="s">
        <v>586</v>
      </c>
      <c r="D2036" s="1407">
        <v>692.46912481917809</v>
      </c>
      <c r="E2036" s="1406" t="s">
        <v>578</v>
      </c>
      <c r="F2036" s="1408" t="s">
        <v>579</v>
      </c>
      <c r="O2036" s="1383" t="s">
        <v>578</v>
      </c>
      <c r="Q2036" s="1383" t="s">
        <v>63</v>
      </c>
    </row>
    <row r="2037" spans="1:17" x14ac:dyDescent="0.3">
      <c r="A2037" s="1405">
        <v>2017</v>
      </c>
      <c r="B2037" s="1406" t="s">
        <v>559</v>
      </c>
      <c r="C2037" s="1406" t="s">
        <v>587</v>
      </c>
      <c r="D2037" s="1407">
        <v>768.30592493641404</v>
      </c>
      <c r="E2037" s="1406" t="s">
        <v>578</v>
      </c>
      <c r="F2037" s="1408" t="s">
        <v>579</v>
      </c>
      <c r="O2037" s="1383" t="s">
        <v>578</v>
      </c>
      <c r="Q2037" s="1383" t="s">
        <v>63</v>
      </c>
    </row>
    <row r="2038" spans="1:17" x14ac:dyDescent="0.3">
      <c r="A2038" s="1405">
        <v>2017</v>
      </c>
      <c r="B2038" s="1406" t="s">
        <v>559</v>
      </c>
      <c r="C2038" s="1406" t="s">
        <v>588</v>
      </c>
      <c r="D2038" s="1407">
        <v>686.86088373458608</v>
      </c>
      <c r="E2038" s="1406" t="s">
        <v>578</v>
      </c>
      <c r="F2038" s="1408" t="s">
        <v>579</v>
      </c>
      <c r="O2038" s="1383" t="s">
        <v>578</v>
      </c>
      <c r="Q2038" s="1383" t="s">
        <v>63</v>
      </c>
    </row>
    <row r="2039" spans="1:17" x14ac:dyDescent="0.3">
      <c r="A2039" s="1405">
        <v>2017</v>
      </c>
      <c r="B2039" s="1406" t="s">
        <v>559</v>
      </c>
      <c r="C2039" s="1406" t="s">
        <v>589</v>
      </c>
      <c r="D2039" s="1407">
        <v>688.23094952951203</v>
      </c>
      <c r="E2039" s="1406" t="s">
        <v>578</v>
      </c>
      <c r="F2039" s="1408" t="s">
        <v>579</v>
      </c>
      <c r="O2039" s="1383" t="s">
        <v>578</v>
      </c>
      <c r="Q2039" s="1383" t="s">
        <v>63</v>
      </c>
    </row>
    <row r="2040" spans="1:17" x14ac:dyDescent="0.3">
      <c r="A2040" s="1405">
        <v>2017</v>
      </c>
      <c r="B2040" s="1406" t="s">
        <v>559</v>
      </c>
      <c r="C2040" s="1406" t="s">
        <v>591</v>
      </c>
      <c r="D2040" s="1407">
        <v>840.33194150372708</v>
      </c>
      <c r="E2040" s="1406" t="s">
        <v>578</v>
      </c>
      <c r="F2040" s="1408" t="s">
        <v>579</v>
      </c>
      <c r="O2040" s="1383" t="s">
        <v>578</v>
      </c>
      <c r="Q2040" s="1383" t="s">
        <v>63</v>
      </c>
    </row>
    <row r="2041" spans="1:17" x14ac:dyDescent="0.3">
      <c r="A2041" s="1405">
        <v>2017</v>
      </c>
      <c r="B2041" s="1406" t="s">
        <v>559</v>
      </c>
      <c r="C2041" s="1406" t="s">
        <v>592</v>
      </c>
      <c r="D2041" s="1407">
        <v>685.14728056667707</v>
      </c>
      <c r="E2041" s="1406" t="s">
        <v>578</v>
      </c>
      <c r="F2041" s="1408" t="s">
        <v>579</v>
      </c>
      <c r="O2041" s="1383" t="s">
        <v>578</v>
      </c>
      <c r="Q2041" s="1383" t="s">
        <v>63</v>
      </c>
    </row>
    <row r="2042" spans="1:17" x14ac:dyDescent="0.3">
      <c r="A2042" s="1405">
        <v>2017</v>
      </c>
      <c r="B2042" s="1406" t="s">
        <v>559</v>
      </c>
      <c r="C2042" s="1406" t="s">
        <v>646</v>
      </c>
      <c r="D2042" s="1407">
        <v>645.47013595166197</v>
      </c>
      <c r="E2042" s="1406" t="s">
        <v>642</v>
      </c>
      <c r="F2042" s="1408" t="s">
        <v>641</v>
      </c>
      <c r="O2042" s="1383" t="s">
        <v>642</v>
      </c>
      <c r="Q2042" s="1383" t="s">
        <v>66</v>
      </c>
    </row>
    <row r="2043" spans="1:17" x14ac:dyDescent="0.3">
      <c r="A2043" s="1405">
        <v>2017</v>
      </c>
      <c r="B2043" s="1406" t="s">
        <v>559</v>
      </c>
      <c r="C2043" s="1406" t="s">
        <v>688</v>
      </c>
      <c r="D2043" s="1407">
        <v>804.85050002976402</v>
      </c>
      <c r="E2043" s="1406" t="s">
        <v>620</v>
      </c>
      <c r="F2043" s="1408" t="s">
        <v>619</v>
      </c>
      <c r="O2043" s="1383" t="s">
        <v>620</v>
      </c>
      <c r="Q2043" s="1383" t="s">
        <v>73</v>
      </c>
    </row>
    <row r="2044" spans="1:17" x14ac:dyDescent="0.3">
      <c r="A2044" s="1405">
        <v>2017</v>
      </c>
      <c r="B2044" s="1406" t="s">
        <v>559</v>
      </c>
      <c r="C2044" s="1406" t="s">
        <v>689</v>
      </c>
      <c r="D2044" s="1407">
        <v>728.45807570977911</v>
      </c>
      <c r="E2044" s="1406" t="s">
        <v>620</v>
      </c>
      <c r="F2044" s="1408" t="s">
        <v>619</v>
      </c>
      <c r="O2044" s="1383" t="s">
        <v>620</v>
      </c>
      <c r="Q2044" s="1383" t="s">
        <v>73</v>
      </c>
    </row>
    <row r="2045" spans="1:17" x14ac:dyDescent="0.3">
      <c r="A2045" s="1405">
        <v>2017</v>
      </c>
      <c r="B2045" s="1406" t="s">
        <v>559</v>
      </c>
      <c r="C2045" s="1406" t="s">
        <v>690</v>
      </c>
      <c r="D2045" s="1407">
        <v>693.13944293478301</v>
      </c>
      <c r="E2045" s="1406" t="s">
        <v>620</v>
      </c>
      <c r="F2045" s="1408" t="s">
        <v>619</v>
      </c>
      <c r="O2045" s="1383" t="s">
        <v>620</v>
      </c>
      <c r="Q2045" s="1383" t="s">
        <v>73</v>
      </c>
    </row>
    <row r="2046" spans="1:17" x14ac:dyDescent="0.3">
      <c r="A2046" s="1405">
        <v>2017</v>
      </c>
      <c r="B2046" s="1406" t="s">
        <v>559</v>
      </c>
      <c r="C2046" s="1406" t="s">
        <v>691</v>
      </c>
      <c r="D2046" s="1407">
        <v>737.546149003148</v>
      </c>
      <c r="E2046" s="1406" t="s">
        <v>620</v>
      </c>
      <c r="F2046" s="1408" t="s">
        <v>619</v>
      </c>
      <c r="O2046" s="1383" t="s">
        <v>620</v>
      </c>
      <c r="Q2046" s="1383" t="s">
        <v>73</v>
      </c>
    </row>
    <row r="2047" spans="1:17" x14ac:dyDescent="0.3">
      <c r="A2047" s="1405">
        <v>2017</v>
      </c>
      <c r="B2047" s="1406" t="s">
        <v>559</v>
      </c>
      <c r="C2047" s="1406" t="s">
        <v>692</v>
      </c>
      <c r="D2047" s="1407">
        <v>881.01866516251005</v>
      </c>
      <c r="E2047" s="1406" t="s">
        <v>620</v>
      </c>
      <c r="F2047" s="1408" t="s">
        <v>619</v>
      </c>
      <c r="O2047" s="1383" t="s">
        <v>620</v>
      </c>
      <c r="Q2047" s="1383" t="s">
        <v>73</v>
      </c>
    </row>
    <row r="2048" spans="1:17" x14ac:dyDescent="0.3">
      <c r="A2048" s="1405">
        <v>2017</v>
      </c>
      <c r="B2048" s="1406" t="s">
        <v>559</v>
      </c>
      <c r="C2048" s="1406" t="s">
        <v>693</v>
      </c>
      <c r="D2048" s="1407">
        <v>847.60649444712703</v>
      </c>
      <c r="E2048" s="1406" t="s">
        <v>620</v>
      </c>
      <c r="F2048" s="1408" t="s">
        <v>619</v>
      </c>
      <c r="O2048" s="1383" t="s">
        <v>620</v>
      </c>
      <c r="Q2048" s="1383" t="s">
        <v>73</v>
      </c>
    </row>
    <row r="2049" spans="1:17" x14ac:dyDescent="0.3">
      <c r="A2049" s="1405">
        <v>2017</v>
      </c>
      <c r="B2049" s="1406" t="s">
        <v>559</v>
      </c>
      <c r="C2049" s="1406" t="s">
        <v>694</v>
      </c>
      <c r="D2049" s="1407">
        <v>771.96211441772004</v>
      </c>
      <c r="E2049" s="1406" t="s">
        <v>620</v>
      </c>
      <c r="F2049" s="1408" t="s">
        <v>619</v>
      </c>
      <c r="O2049" s="1383" t="s">
        <v>620</v>
      </c>
      <c r="Q2049" s="1383" t="s">
        <v>73</v>
      </c>
    </row>
    <row r="2050" spans="1:17" x14ac:dyDescent="0.3">
      <c r="A2050" s="1405">
        <v>2017</v>
      </c>
      <c r="B2050" s="1406" t="s">
        <v>559</v>
      </c>
      <c r="C2050" s="1406" t="s">
        <v>695</v>
      </c>
      <c r="D2050" s="1407">
        <v>825.01868833563901</v>
      </c>
      <c r="E2050" s="1406" t="s">
        <v>620</v>
      </c>
      <c r="F2050" s="1408" t="s">
        <v>619</v>
      </c>
      <c r="O2050" s="1383" t="s">
        <v>620</v>
      </c>
      <c r="Q2050" s="1383" t="s">
        <v>73</v>
      </c>
    </row>
    <row r="2051" spans="1:17" x14ac:dyDescent="0.3">
      <c r="A2051" s="1405">
        <v>2017</v>
      </c>
      <c r="B2051" s="1406" t="s">
        <v>559</v>
      </c>
      <c r="C2051" s="1406" t="s">
        <v>696</v>
      </c>
      <c r="D2051" s="1407">
        <v>715.99474285714314</v>
      </c>
      <c r="E2051" s="1406" t="s">
        <v>620</v>
      </c>
      <c r="F2051" s="1408" t="s">
        <v>619</v>
      </c>
      <c r="O2051" s="1383" t="s">
        <v>620</v>
      </c>
      <c r="Q2051" s="1383" t="s">
        <v>73</v>
      </c>
    </row>
    <row r="2052" spans="1:17" x14ac:dyDescent="0.3">
      <c r="A2052" s="1405">
        <v>2017</v>
      </c>
      <c r="B2052" s="1406" t="s">
        <v>559</v>
      </c>
      <c r="C2052" s="1406" t="s">
        <v>697</v>
      </c>
      <c r="D2052" s="1407">
        <v>752.10454613653405</v>
      </c>
      <c r="E2052" s="1406" t="s">
        <v>620</v>
      </c>
      <c r="F2052" s="1408" t="s">
        <v>619</v>
      </c>
      <c r="O2052" s="1383" t="s">
        <v>620</v>
      </c>
      <c r="Q2052" s="1383" t="s">
        <v>73</v>
      </c>
    </row>
    <row r="2053" spans="1:17" x14ac:dyDescent="0.3">
      <c r="A2053" s="1405">
        <v>2017</v>
      </c>
      <c r="B2053" s="1406" t="s">
        <v>559</v>
      </c>
      <c r="C2053" s="1406" t="s">
        <v>698</v>
      </c>
      <c r="D2053" s="1407">
        <v>824.45902047005302</v>
      </c>
      <c r="E2053" s="1406" t="s">
        <v>620</v>
      </c>
      <c r="F2053" s="1408" t="s">
        <v>619</v>
      </c>
      <c r="O2053" s="1383" t="s">
        <v>620</v>
      </c>
      <c r="Q2053" s="1383" t="s">
        <v>73</v>
      </c>
    </row>
    <row r="2054" spans="1:17" x14ac:dyDescent="0.3">
      <c r="A2054" s="1405">
        <v>2017</v>
      </c>
      <c r="B2054" s="1406" t="s">
        <v>559</v>
      </c>
      <c r="C2054" s="1406" t="s">
        <v>699</v>
      </c>
      <c r="D2054" s="1407">
        <v>757.04890579710104</v>
      </c>
      <c r="E2054" s="1406" t="s">
        <v>620</v>
      </c>
      <c r="F2054" s="1408" t="s">
        <v>619</v>
      </c>
      <c r="O2054" s="1383" t="s">
        <v>620</v>
      </c>
      <c r="Q2054" s="1383" t="s">
        <v>73</v>
      </c>
    </row>
    <row r="2055" spans="1:17" x14ac:dyDescent="0.3">
      <c r="A2055" s="1405">
        <v>2017</v>
      </c>
      <c r="B2055" s="1406" t="s">
        <v>559</v>
      </c>
      <c r="C2055" s="1406" t="s">
        <v>700</v>
      </c>
      <c r="D2055" s="1407">
        <v>776.27167259786506</v>
      </c>
      <c r="E2055" s="1406" t="s">
        <v>620</v>
      </c>
      <c r="F2055" s="1408" t="s">
        <v>619</v>
      </c>
      <c r="O2055" s="1383" t="s">
        <v>620</v>
      </c>
      <c r="Q2055" s="1383" t="s">
        <v>73</v>
      </c>
    </row>
    <row r="2056" spans="1:17" x14ac:dyDescent="0.3">
      <c r="A2056" s="1405">
        <v>2017</v>
      </c>
      <c r="B2056" s="1406" t="s">
        <v>559</v>
      </c>
      <c r="C2056" s="1406" t="s">
        <v>701</v>
      </c>
      <c r="D2056" s="1407">
        <v>720.01389131383712</v>
      </c>
      <c r="E2056" s="1406" t="s">
        <v>620</v>
      </c>
      <c r="F2056" s="1408" t="s">
        <v>619</v>
      </c>
      <c r="O2056" s="1383" t="s">
        <v>620</v>
      </c>
      <c r="Q2056" s="1383" t="s">
        <v>73</v>
      </c>
    </row>
    <row r="2057" spans="1:17" x14ac:dyDescent="0.3">
      <c r="A2057" s="1405">
        <v>2017</v>
      </c>
      <c r="B2057" s="1406" t="s">
        <v>559</v>
      </c>
      <c r="C2057" s="1406" t="s">
        <v>702</v>
      </c>
      <c r="D2057" s="1407">
        <v>782.13146164978298</v>
      </c>
      <c r="E2057" s="1406" t="s">
        <v>620</v>
      </c>
      <c r="F2057" s="1408" t="s">
        <v>619</v>
      </c>
      <c r="O2057" s="1383" t="s">
        <v>620</v>
      </c>
      <c r="Q2057" s="1383" t="s">
        <v>73</v>
      </c>
    </row>
    <row r="2058" spans="1:17" x14ac:dyDescent="0.3">
      <c r="A2058" s="1405">
        <v>2017</v>
      </c>
      <c r="B2058" s="1406" t="s">
        <v>559</v>
      </c>
      <c r="C2058" s="1406" t="s">
        <v>703</v>
      </c>
      <c r="D2058" s="1407">
        <v>755.7874183644991</v>
      </c>
      <c r="E2058" s="1406" t="s">
        <v>620</v>
      </c>
      <c r="F2058" s="1408" t="s">
        <v>619</v>
      </c>
      <c r="O2058" s="1383" t="s">
        <v>620</v>
      </c>
      <c r="Q2058" s="1383" t="s">
        <v>73</v>
      </c>
    </row>
    <row r="2059" spans="1:17" x14ac:dyDescent="0.3">
      <c r="A2059" s="1405">
        <v>2017</v>
      </c>
      <c r="B2059" s="1406" t="s">
        <v>559</v>
      </c>
      <c r="C2059" s="1406" t="s">
        <v>707</v>
      </c>
      <c r="D2059" s="1407">
        <v>787.62032678132709</v>
      </c>
      <c r="E2059" s="1406" t="s">
        <v>626</v>
      </c>
      <c r="F2059" s="1408" t="s">
        <v>625</v>
      </c>
      <c r="O2059" s="1383" t="s">
        <v>626</v>
      </c>
      <c r="Q2059" s="1383" t="s">
        <v>59</v>
      </c>
    </row>
    <row r="2060" spans="1:17" x14ac:dyDescent="0.3">
      <c r="A2060" s="1405">
        <v>2017</v>
      </c>
      <c r="B2060" s="1406" t="s">
        <v>559</v>
      </c>
      <c r="C2060" s="1406" t="s">
        <v>708</v>
      </c>
      <c r="D2060" s="1407">
        <v>740.11438325991207</v>
      </c>
      <c r="E2060" s="1406" t="s">
        <v>626</v>
      </c>
      <c r="F2060" s="1408" t="s">
        <v>625</v>
      </c>
      <c r="O2060" s="1383" t="s">
        <v>626</v>
      </c>
      <c r="Q2060" s="1383" t="s">
        <v>59</v>
      </c>
    </row>
    <row r="2061" spans="1:17" x14ac:dyDescent="0.3">
      <c r="A2061" s="1405">
        <v>2017</v>
      </c>
      <c r="B2061" s="1406" t="s">
        <v>559</v>
      </c>
      <c r="C2061" s="1406" t="s">
        <v>709</v>
      </c>
      <c r="D2061" s="1407">
        <v>775.34751277505507</v>
      </c>
      <c r="E2061" s="1406" t="s">
        <v>626</v>
      </c>
      <c r="F2061" s="1408" t="s">
        <v>625</v>
      </c>
      <c r="O2061" s="1383" t="s">
        <v>626</v>
      </c>
      <c r="Q2061" s="1383" t="s">
        <v>59</v>
      </c>
    </row>
    <row r="2062" spans="1:17" x14ac:dyDescent="0.3">
      <c r="A2062" s="1405">
        <v>2017</v>
      </c>
      <c r="B2062" s="1406" t="s">
        <v>559</v>
      </c>
      <c r="C2062" s="1406" t="s">
        <v>710</v>
      </c>
      <c r="D2062" s="1407">
        <v>731.39859362549805</v>
      </c>
      <c r="E2062" s="1406" t="s">
        <v>626</v>
      </c>
      <c r="F2062" s="1408" t="s">
        <v>625</v>
      </c>
      <c r="O2062" s="1383" t="s">
        <v>626</v>
      </c>
      <c r="Q2062" s="1383" t="s">
        <v>59</v>
      </c>
    </row>
    <row r="2063" spans="1:17" x14ac:dyDescent="0.3">
      <c r="A2063" s="1405">
        <v>2017</v>
      </c>
      <c r="B2063" s="1406" t="s">
        <v>559</v>
      </c>
      <c r="C2063" s="1406" t="s">
        <v>711</v>
      </c>
      <c r="D2063" s="1407">
        <v>795.5636633663371</v>
      </c>
      <c r="E2063" s="1406" t="s">
        <v>626</v>
      </c>
      <c r="F2063" s="1408" t="s">
        <v>625</v>
      </c>
      <c r="O2063" s="1383" t="s">
        <v>626</v>
      </c>
      <c r="Q2063" s="1383" t="s">
        <v>59</v>
      </c>
    </row>
    <row r="2064" spans="1:17" x14ac:dyDescent="0.3">
      <c r="A2064" s="1405">
        <v>2017</v>
      </c>
      <c r="B2064" s="1406" t="s">
        <v>559</v>
      </c>
      <c r="C2064" s="1406" t="s">
        <v>712</v>
      </c>
      <c r="D2064" s="1407">
        <v>794.98781788917006</v>
      </c>
      <c r="E2064" s="1406" t="s">
        <v>626</v>
      </c>
      <c r="F2064" s="1408" t="s">
        <v>625</v>
      </c>
      <c r="O2064" s="1383" t="s">
        <v>626</v>
      </c>
      <c r="Q2064" s="1383" t="s">
        <v>59</v>
      </c>
    </row>
    <row r="2065" spans="1:17" x14ac:dyDescent="0.3">
      <c r="A2065" s="1405">
        <v>2017</v>
      </c>
      <c r="B2065" s="1406" t="s">
        <v>559</v>
      </c>
      <c r="C2065" s="1406" t="s">
        <v>527</v>
      </c>
      <c r="D2065" s="1407">
        <v>912.41267716535401</v>
      </c>
      <c r="E2065" s="1406" t="s">
        <v>519</v>
      </c>
      <c r="F2065" s="1408" t="s">
        <v>628</v>
      </c>
      <c r="O2065" s="1383" t="s">
        <v>519</v>
      </c>
      <c r="Q2065" s="1383" t="s">
        <v>58</v>
      </c>
    </row>
    <row r="2066" spans="1:17" x14ac:dyDescent="0.3">
      <c r="A2066" s="1405">
        <v>2017</v>
      </c>
      <c r="B2066" s="1406" t="s">
        <v>559</v>
      </c>
      <c r="C2066" s="1406" t="s">
        <v>528</v>
      </c>
      <c r="D2066" s="1407">
        <v>785.45986737400506</v>
      </c>
      <c r="E2066" s="1406" t="s">
        <v>519</v>
      </c>
      <c r="F2066" s="1408" t="s">
        <v>628</v>
      </c>
      <c r="O2066" s="1383" t="s">
        <v>519</v>
      </c>
      <c r="Q2066" s="1383" t="s">
        <v>58</v>
      </c>
    </row>
    <row r="2067" spans="1:17" x14ac:dyDescent="0.3">
      <c r="A2067" s="1405">
        <v>2017</v>
      </c>
      <c r="B2067" s="1406" t="s">
        <v>559</v>
      </c>
      <c r="C2067" s="1406" t="s">
        <v>530</v>
      </c>
      <c r="D2067" s="1407">
        <v>733.5588554216871</v>
      </c>
      <c r="E2067" s="1406" t="s">
        <v>519</v>
      </c>
      <c r="F2067" s="1408" t="s">
        <v>628</v>
      </c>
      <c r="O2067" s="1383" t="s">
        <v>519</v>
      </c>
      <c r="Q2067" s="1383" t="s">
        <v>58</v>
      </c>
    </row>
    <row r="2068" spans="1:17" x14ac:dyDescent="0.3">
      <c r="A2068" s="1405">
        <v>2017</v>
      </c>
      <c r="B2068" s="1406" t="s">
        <v>559</v>
      </c>
      <c r="C2068" s="1406" t="s">
        <v>534</v>
      </c>
      <c r="D2068" s="1407">
        <v>732.25775568181803</v>
      </c>
      <c r="E2068" s="1406" t="s">
        <v>519</v>
      </c>
      <c r="F2068" s="1408" t="s">
        <v>628</v>
      </c>
      <c r="O2068" s="1383" t="s">
        <v>519</v>
      </c>
      <c r="Q2068" s="1383" t="s">
        <v>58</v>
      </c>
    </row>
    <row r="2069" spans="1:17" x14ac:dyDescent="0.3">
      <c r="A2069" s="1405">
        <v>2017</v>
      </c>
      <c r="B2069" s="1406" t="s">
        <v>559</v>
      </c>
      <c r="C2069" s="1406" t="s">
        <v>538</v>
      </c>
      <c r="D2069" s="1407">
        <v>757.24024320457806</v>
      </c>
      <c r="E2069" s="1406" t="s">
        <v>519</v>
      </c>
      <c r="F2069" s="1408" t="s">
        <v>628</v>
      </c>
      <c r="O2069" s="1383" t="s">
        <v>519</v>
      </c>
      <c r="Q2069" s="1383" t="s">
        <v>58</v>
      </c>
    </row>
    <row r="2070" spans="1:17" x14ac:dyDescent="0.3">
      <c r="A2070" s="1405">
        <v>2017</v>
      </c>
      <c r="B2070" s="1406" t="s">
        <v>559</v>
      </c>
      <c r="C2070" s="1406" t="s">
        <v>539</v>
      </c>
      <c r="D2070" s="1407">
        <v>814.80123872026297</v>
      </c>
      <c r="E2070" s="1406" t="s">
        <v>519</v>
      </c>
      <c r="F2070" s="1408" t="s">
        <v>628</v>
      </c>
      <c r="O2070" s="1383" t="s">
        <v>519</v>
      </c>
      <c r="Q2070" s="1383" t="s">
        <v>58</v>
      </c>
    </row>
    <row r="2071" spans="1:17" x14ac:dyDescent="0.3">
      <c r="A2071" s="1405">
        <v>2017</v>
      </c>
      <c r="B2071" s="1406" t="s">
        <v>559</v>
      </c>
      <c r="C2071" s="1406" t="s">
        <v>723</v>
      </c>
      <c r="D2071" s="1407">
        <v>845.62509232567197</v>
      </c>
      <c r="E2071" s="1406" t="s">
        <v>598</v>
      </c>
      <c r="F2071" s="1408" t="s">
        <v>599</v>
      </c>
      <c r="O2071" s="1383" t="s">
        <v>598</v>
      </c>
      <c r="Q2071" s="1383" t="s">
        <v>61</v>
      </c>
    </row>
    <row r="2072" spans="1:17" x14ac:dyDescent="0.3">
      <c r="A2072" s="1405">
        <v>2017</v>
      </c>
      <c r="B2072" s="1406" t="s">
        <v>559</v>
      </c>
      <c r="C2072" s="1406" t="s">
        <v>724</v>
      </c>
      <c r="D2072" s="1407">
        <v>870.39189521345395</v>
      </c>
      <c r="E2072" s="1406" t="s">
        <v>598</v>
      </c>
      <c r="F2072" s="1408" t="s">
        <v>599</v>
      </c>
      <c r="O2072" s="1383" t="s">
        <v>598</v>
      </c>
      <c r="Q2072" s="1383" t="s">
        <v>61</v>
      </c>
    </row>
    <row r="2073" spans="1:17" x14ac:dyDescent="0.3">
      <c r="A2073" s="1405">
        <v>2017</v>
      </c>
      <c r="B2073" s="1406" t="s">
        <v>559</v>
      </c>
      <c r="C2073" s="1406" t="s">
        <v>725</v>
      </c>
      <c r="D2073" s="1407">
        <v>834.323336978312</v>
      </c>
      <c r="E2073" s="1406" t="s">
        <v>598</v>
      </c>
      <c r="F2073" s="1408" t="s">
        <v>599</v>
      </c>
      <c r="O2073" s="1383" t="s">
        <v>598</v>
      </c>
      <c r="Q2073" s="1383" t="s">
        <v>61</v>
      </c>
    </row>
    <row r="2074" spans="1:17" x14ac:dyDescent="0.3">
      <c r="A2074" s="1405">
        <v>2017</v>
      </c>
      <c r="B2074" s="1406" t="s">
        <v>559</v>
      </c>
      <c r="C2074" s="1406" t="s">
        <v>726</v>
      </c>
      <c r="D2074" s="1407">
        <v>956.89736013562606</v>
      </c>
      <c r="E2074" s="1406" t="s">
        <v>598</v>
      </c>
      <c r="F2074" s="1408" t="s">
        <v>599</v>
      </c>
      <c r="O2074" s="1383" t="s">
        <v>598</v>
      </c>
      <c r="Q2074" s="1383" t="s">
        <v>61</v>
      </c>
    </row>
    <row r="2075" spans="1:17" x14ac:dyDescent="0.3">
      <c r="A2075" s="1405">
        <v>2017</v>
      </c>
      <c r="B2075" s="1406" t="s">
        <v>559</v>
      </c>
      <c r="C2075" s="1406" t="s">
        <v>727</v>
      </c>
      <c r="D2075" s="1407">
        <v>901.59467592592603</v>
      </c>
      <c r="E2075" s="1406" t="s">
        <v>598</v>
      </c>
      <c r="F2075" s="1408" t="s">
        <v>599</v>
      </c>
      <c r="O2075" s="1383" t="s">
        <v>598</v>
      </c>
      <c r="Q2075" s="1383" t="s">
        <v>61</v>
      </c>
    </row>
    <row r="2076" spans="1:17" x14ac:dyDescent="0.3">
      <c r="A2076" s="1405">
        <v>2017</v>
      </c>
      <c r="B2076" s="1406" t="s">
        <v>559</v>
      </c>
      <c r="C2076" s="1406" t="s">
        <v>728</v>
      </c>
      <c r="D2076" s="1407">
        <v>870.52327135758912</v>
      </c>
      <c r="E2076" s="1406" t="s">
        <v>598</v>
      </c>
      <c r="F2076" s="1408" t="s">
        <v>599</v>
      </c>
      <c r="O2076" s="1383" t="s">
        <v>598</v>
      </c>
      <c r="Q2076" s="1383" t="s">
        <v>61</v>
      </c>
    </row>
    <row r="2077" spans="1:17" x14ac:dyDescent="0.3">
      <c r="A2077" s="1405">
        <v>2017</v>
      </c>
      <c r="B2077" s="1406" t="s">
        <v>559</v>
      </c>
      <c r="C2077" s="1406" t="s">
        <v>730</v>
      </c>
      <c r="D2077" s="1407">
        <v>746.2235072231141</v>
      </c>
      <c r="E2077" s="1406" t="s">
        <v>598</v>
      </c>
      <c r="F2077" s="1408" t="s">
        <v>599</v>
      </c>
      <c r="O2077" s="1383" t="s">
        <v>598</v>
      </c>
      <c r="Q2077" s="1383" t="s">
        <v>61</v>
      </c>
    </row>
    <row r="2078" spans="1:17" x14ac:dyDescent="0.3">
      <c r="A2078" s="1405">
        <v>2017</v>
      </c>
      <c r="B2078" s="1406" t="s">
        <v>559</v>
      </c>
      <c r="C2078" s="1406" t="s">
        <v>731</v>
      </c>
      <c r="D2078" s="1407">
        <v>829.60563721097014</v>
      </c>
      <c r="E2078" s="1406" t="s">
        <v>598</v>
      </c>
      <c r="F2078" s="1408" t="s">
        <v>599</v>
      </c>
      <c r="O2078" s="1383" t="s">
        <v>598</v>
      </c>
      <c r="Q2078" s="1383" t="s">
        <v>61</v>
      </c>
    </row>
    <row r="2079" spans="1:17" x14ac:dyDescent="0.3">
      <c r="A2079" s="1405">
        <v>2017</v>
      </c>
      <c r="B2079" s="1406" t="s">
        <v>559</v>
      </c>
      <c r="C2079" s="1406" t="s">
        <v>732</v>
      </c>
      <c r="D2079" s="1407">
        <v>837.47780382010501</v>
      </c>
      <c r="E2079" s="1406" t="s">
        <v>598</v>
      </c>
      <c r="F2079" s="1408" t="s">
        <v>599</v>
      </c>
      <c r="O2079" s="1383" t="s">
        <v>598</v>
      </c>
      <c r="Q2079" s="1383" t="s">
        <v>61</v>
      </c>
    </row>
    <row r="2080" spans="1:17" x14ac:dyDescent="0.3">
      <c r="A2080" s="1405">
        <v>2017</v>
      </c>
      <c r="B2080" s="1406" t="s">
        <v>559</v>
      </c>
      <c r="C2080" s="1406" t="s">
        <v>733</v>
      </c>
      <c r="D2080" s="1407">
        <v>818.01122641509403</v>
      </c>
      <c r="E2080" s="1406" t="s">
        <v>598</v>
      </c>
      <c r="F2080" s="1408" t="s">
        <v>599</v>
      </c>
      <c r="O2080" s="1383" t="s">
        <v>598</v>
      </c>
      <c r="Q2080" s="1383" t="s">
        <v>61</v>
      </c>
    </row>
    <row r="2081" spans="1:17" x14ac:dyDescent="0.3">
      <c r="A2081" s="1405">
        <v>2017</v>
      </c>
      <c r="B2081" s="1406" t="s">
        <v>559</v>
      </c>
      <c r="C2081" s="1406" t="s">
        <v>734</v>
      </c>
      <c r="D2081" s="1407">
        <v>796.73609375000001</v>
      </c>
      <c r="E2081" s="1406" t="s">
        <v>598</v>
      </c>
      <c r="F2081" s="1408" t="s">
        <v>599</v>
      </c>
      <c r="O2081" s="1383" t="s">
        <v>598</v>
      </c>
      <c r="Q2081" s="1383" t="s">
        <v>61</v>
      </c>
    </row>
    <row r="2082" spans="1:17" x14ac:dyDescent="0.3">
      <c r="A2082" s="1405">
        <v>2017</v>
      </c>
      <c r="B2082" s="1406" t="s">
        <v>559</v>
      </c>
      <c r="C2082" s="1406" t="s">
        <v>729</v>
      </c>
      <c r="D2082" s="1407">
        <v>797.62082897862206</v>
      </c>
      <c r="E2082" s="1406" t="s">
        <v>598</v>
      </c>
      <c r="F2082" s="1408" t="s">
        <v>599</v>
      </c>
      <c r="O2082" s="1383" t="s">
        <v>598</v>
      </c>
      <c r="Q2082" s="1383" t="s">
        <v>61</v>
      </c>
    </row>
    <row r="2083" spans="1:17" x14ac:dyDescent="0.3">
      <c r="A2083" s="1405">
        <v>2017</v>
      </c>
      <c r="B2083" s="1406" t="s">
        <v>559</v>
      </c>
      <c r="C2083" s="1406" t="s">
        <v>748</v>
      </c>
      <c r="D2083" s="1407">
        <v>680.387235421166</v>
      </c>
      <c r="E2083" s="1406" t="s">
        <v>614</v>
      </c>
      <c r="F2083" s="1408" t="s">
        <v>613</v>
      </c>
      <c r="O2083" s="1383" t="s">
        <v>614</v>
      </c>
      <c r="Q2083" s="1383" t="s">
        <v>60</v>
      </c>
    </row>
    <row r="2084" spans="1:17" x14ac:dyDescent="0.3">
      <c r="A2084" s="1405">
        <v>2017</v>
      </c>
      <c r="B2084" s="1406" t="s">
        <v>559</v>
      </c>
      <c r="C2084" s="1406" t="s">
        <v>735</v>
      </c>
      <c r="D2084" s="1407">
        <v>840.69100794585108</v>
      </c>
      <c r="E2084" s="1406" t="s">
        <v>614</v>
      </c>
      <c r="F2084" s="1408" t="s">
        <v>613</v>
      </c>
      <c r="O2084" s="1383" t="s">
        <v>614</v>
      </c>
      <c r="Q2084" s="1383" t="s">
        <v>60</v>
      </c>
    </row>
    <row r="2085" spans="1:17" x14ac:dyDescent="0.3">
      <c r="A2085" s="1405">
        <v>2017</v>
      </c>
      <c r="B2085" s="1406" t="s">
        <v>559</v>
      </c>
      <c r="C2085" s="1406" t="s">
        <v>736</v>
      </c>
      <c r="D2085" s="1407">
        <v>901.02996522411104</v>
      </c>
      <c r="E2085" s="1406" t="s">
        <v>614</v>
      </c>
      <c r="F2085" s="1408" t="s">
        <v>613</v>
      </c>
      <c r="O2085" s="1383" t="s">
        <v>614</v>
      </c>
      <c r="Q2085" s="1383" t="s">
        <v>60</v>
      </c>
    </row>
    <row r="2086" spans="1:17" x14ac:dyDescent="0.3">
      <c r="A2086" s="1405">
        <v>2017</v>
      </c>
      <c r="B2086" s="1406" t="s">
        <v>559</v>
      </c>
      <c r="C2086" s="1406" t="s">
        <v>737</v>
      </c>
      <c r="D2086" s="1407">
        <v>771.76627712031609</v>
      </c>
      <c r="E2086" s="1406" t="s">
        <v>614</v>
      </c>
      <c r="F2086" s="1408" t="s">
        <v>613</v>
      </c>
      <c r="O2086" s="1383" t="s">
        <v>614</v>
      </c>
      <c r="Q2086" s="1383" t="s">
        <v>60</v>
      </c>
    </row>
    <row r="2087" spans="1:17" x14ac:dyDescent="0.3">
      <c r="A2087" s="1405">
        <v>2017</v>
      </c>
      <c r="B2087" s="1406" t="s">
        <v>559</v>
      </c>
      <c r="C2087" s="1406" t="s">
        <v>738</v>
      </c>
      <c r="D2087" s="1407">
        <v>883.72564507087407</v>
      </c>
      <c r="E2087" s="1406" t="s">
        <v>614</v>
      </c>
      <c r="F2087" s="1408" t="s">
        <v>613</v>
      </c>
      <c r="O2087" s="1383" t="s">
        <v>614</v>
      </c>
      <c r="Q2087" s="1383" t="s">
        <v>60</v>
      </c>
    </row>
    <row r="2088" spans="1:17" x14ac:dyDescent="0.3">
      <c r="A2088" s="1405">
        <v>2017</v>
      </c>
      <c r="B2088" s="1406" t="s">
        <v>559</v>
      </c>
      <c r="C2088" s="1406" t="s">
        <v>749</v>
      </c>
      <c r="D2088" s="1407">
        <v>667.77307535641501</v>
      </c>
      <c r="E2088" s="1406" t="s">
        <v>614</v>
      </c>
      <c r="F2088" s="1408" t="s">
        <v>613</v>
      </c>
      <c r="O2088" s="1383" t="s">
        <v>614</v>
      </c>
      <c r="Q2088" s="1383" t="s">
        <v>60</v>
      </c>
    </row>
    <row r="2089" spans="1:17" x14ac:dyDescent="0.3">
      <c r="A2089" s="1405">
        <v>2017</v>
      </c>
      <c r="B2089" s="1406" t="s">
        <v>559</v>
      </c>
      <c r="C2089" s="1406" t="s">
        <v>750</v>
      </c>
      <c r="D2089" s="1407">
        <v>789.0182711864411</v>
      </c>
      <c r="E2089" s="1406" t="s">
        <v>614</v>
      </c>
      <c r="F2089" s="1408" t="s">
        <v>613</v>
      </c>
      <c r="O2089" s="1383" t="s">
        <v>614</v>
      </c>
      <c r="Q2089" s="1383" t="s">
        <v>60</v>
      </c>
    </row>
    <row r="2090" spans="1:17" x14ac:dyDescent="0.3">
      <c r="A2090" s="1405">
        <v>2017</v>
      </c>
      <c r="B2090" s="1406" t="s">
        <v>559</v>
      </c>
      <c r="C2090" s="1406" t="s">
        <v>739</v>
      </c>
      <c r="D2090" s="1407">
        <v>774.23667058132708</v>
      </c>
      <c r="E2090" s="1406" t="s">
        <v>614</v>
      </c>
      <c r="F2090" s="1408" t="s">
        <v>613</v>
      </c>
      <c r="O2090" s="1383" t="s">
        <v>614</v>
      </c>
      <c r="Q2090" s="1383" t="s">
        <v>60</v>
      </c>
    </row>
    <row r="2091" spans="1:17" x14ac:dyDescent="0.3">
      <c r="A2091" s="1405">
        <v>2017</v>
      </c>
      <c r="B2091" s="1406" t="s">
        <v>559</v>
      </c>
      <c r="C2091" s="1406" t="s">
        <v>751</v>
      </c>
      <c r="D2091" s="1407">
        <v>717.6638920454551</v>
      </c>
      <c r="E2091" s="1406" t="s">
        <v>614</v>
      </c>
      <c r="F2091" s="1408" t="s">
        <v>613</v>
      </c>
      <c r="O2091" s="1383" t="s">
        <v>614</v>
      </c>
      <c r="Q2091" s="1383" t="s">
        <v>60</v>
      </c>
    </row>
    <row r="2092" spans="1:17" x14ac:dyDescent="0.3">
      <c r="A2092" s="1405">
        <v>2017</v>
      </c>
      <c r="B2092" s="1406" t="s">
        <v>559</v>
      </c>
      <c r="C2092" s="1406" t="s">
        <v>740</v>
      </c>
      <c r="D2092" s="1407">
        <v>737.03068939103809</v>
      </c>
      <c r="E2092" s="1406" t="s">
        <v>614</v>
      </c>
      <c r="F2092" s="1408" t="s">
        <v>613</v>
      </c>
      <c r="O2092" s="1383" t="s">
        <v>614</v>
      </c>
      <c r="Q2092" s="1383" t="s">
        <v>60</v>
      </c>
    </row>
    <row r="2093" spans="1:17" x14ac:dyDescent="0.3">
      <c r="A2093" s="1405">
        <v>2017</v>
      </c>
      <c r="B2093" s="1406" t="s">
        <v>559</v>
      </c>
      <c r="C2093" s="1406" t="s">
        <v>752</v>
      </c>
      <c r="D2093" s="1407">
        <v>710.89921827411206</v>
      </c>
      <c r="E2093" s="1406" t="s">
        <v>614</v>
      </c>
      <c r="F2093" s="1408" t="s">
        <v>613</v>
      </c>
      <c r="O2093" s="1383" t="s">
        <v>614</v>
      </c>
      <c r="Q2093" s="1383" t="s">
        <v>60</v>
      </c>
    </row>
    <row r="2094" spans="1:17" x14ac:dyDescent="0.3">
      <c r="A2094" s="1405">
        <v>2017</v>
      </c>
      <c r="B2094" s="1406" t="s">
        <v>559</v>
      </c>
      <c r="C2094" s="1406" t="s">
        <v>753</v>
      </c>
      <c r="D2094" s="1407">
        <v>690.70809338521406</v>
      </c>
      <c r="E2094" s="1406" t="s">
        <v>614</v>
      </c>
      <c r="F2094" s="1408" t="s">
        <v>613</v>
      </c>
      <c r="O2094" s="1383" t="s">
        <v>614</v>
      </c>
      <c r="Q2094" s="1383" t="s">
        <v>60</v>
      </c>
    </row>
    <row r="2095" spans="1:17" x14ac:dyDescent="0.3">
      <c r="A2095" s="1405">
        <v>2017</v>
      </c>
      <c r="B2095" s="1406" t="s">
        <v>559</v>
      </c>
      <c r="C2095" s="1406" t="s">
        <v>741</v>
      </c>
      <c r="D2095" s="1407">
        <v>773.84913660555901</v>
      </c>
      <c r="E2095" s="1406" t="s">
        <v>614</v>
      </c>
      <c r="F2095" s="1408" t="s">
        <v>613</v>
      </c>
      <c r="O2095" s="1383" t="s">
        <v>614</v>
      </c>
      <c r="Q2095" s="1383" t="s">
        <v>60</v>
      </c>
    </row>
    <row r="2096" spans="1:17" x14ac:dyDescent="0.3">
      <c r="A2096" s="1405">
        <v>2017</v>
      </c>
      <c r="B2096" s="1406" t="s">
        <v>559</v>
      </c>
      <c r="C2096" s="1406" t="s">
        <v>754</v>
      </c>
      <c r="D2096" s="1407">
        <v>716.66504966887408</v>
      </c>
      <c r="E2096" s="1406" t="s">
        <v>614</v>
      </c>
      <c r="F2096" s="1408" t="s">
        <v>613</v>
      </c>
      <c r="O2096" s="1383" t="s">
        <v>614</v>
      </c>
      <c r="Q2096" s="1383" t="s">
        <v>60</v>
      </c>
    </row>
    <row r="2097" spans="1:17" x14ac:dyDescent="0.3">
      <c r="A2097" s="1405">
        <v>2017</v>
      </c>
      <c r="B2097" s="1406" t="s">
        <v>559</v>
      </c>
      <c r="C2097" s="1406" t="s">
        <v>742</v>
      </c>
      <c r="D2097" s="1407">
        <v>753.30762711864395</v>
      </c>
      <c r="E2097" s="1406" t="s">
        <v>614</v>
      </c>
      <c r="F2097" s="1408" t="s">
        <v>613</v>
      </c>
      <c r="O2097" s="1383" t="s">
        <v>614</v>
      </c>
      <c r="Q2097" s="1383" t="s">
        <v>60</v>
      </c>
    </row>
    <row r="2098" spans="1:17" x14ac:dyDescent="0.3">
      <c r="A2098" s="1405">
        <v>2017</v>
      </c>
      <c r="B2098" s="1406" t="s">
        <v>559</v>
      </c>
      <c r="C2098" s="1406" t="s">
        <v>755</v>
      </c>
      <c r="D2098" s="1407">
        <v>706.31747248716101</v>
      </c>
      <c r="E2098" s="1406" t="s">
        <v>614</v>
      </c>
      <c r="F2098" s="1408" t="s">
        <v>613</v>
      </c>
      <c r="O2098" s="1383" t="s">
        <v>614</v>
      </c>
      <c r="Q2098" s="1383" t="s">
        <v>60</v>
      </c>
    </row>
    <row r="2099" spans="1:17" x14ac:dyDescent="0.3">
      <c r="A2099" s="1405">
        <v>2017</v>
      </c>
      <c r="B2099" s="1406" t="s">
        <v>559</v>
      </c>
      <c r="C2099" s="1406" t="s">
        <v>756</v>
      </c>
      <c r="D2099" s="1407">
        <v>705.74031180400902</v>
      </c>
      <c r="E2099" s="1406" t="s">
        <v>614</v>
      </c>
      <c r="F2099" s="1408" t="s">
        <v>613</v>
      </c>
      <c r="O2099" s="1383" t="s">
        <v>614</v>
      </c>
      <c r="Q2099" s="1383" t="s">
        <v>60</v>
      </c>
    </row>
    <row r="2100" spans="1:17" x14ac:dyDescent="0.3">
      <c r="A2100" s="1405">
        <v>2017</v>
      </c>
      <c r="B2100" s="1406" t="s">
        <v>559</v>
      </c>
      <c r="C2100" s="1406" t="s">
        <v>766</v>
      </c>
      <c r="D2100" s="1407">
        <v>800.57049292337706</v>
      </c>
      <c r="E2100" s="1406" t="s">
        <v>645</v>
      </c>
      <c r="F2100" s="1408" t="s">
        <v>644</v>
      </c>
      <c r="O2100" s="1383" t="s">
        <v>645</v>
      </c>
      <c r="Q2100" s="1383" t="s">
        <v>76</v>
      </c>
    </row>
    <row r="2101" spans="1:17" x14ac:dyDescent="0.3">
      <c r="A2101" s="1405">
        <v>2017</v>
      </c>
      <c r="B2101" s="1406" t="s">
        <v>559</v>
      </c>
      <c r="C2101" s="1406" t="s">
        <v>757</v>
      </c>
      <c r="D2101" s="1407">
        <v>669.665277246654</v>
      </c>
      <c r="E2101" s="1406" t="s">
        <v>626</v>
      </c>
      <c r="F2101" s="1408" t="s">
        <v>625</v>
      </c>
      <c r="O2101" s="1383" t="s">
        <v>626</v>
      </c>
      <c r="Q2101" s="1383" t="s">
        <v>59</v>
      </c>
    </row>
    <row r="2102" spans="1:17" x14ac:dyDescent="0.3">
      <c r="A2102" s="1405">
        <v>2017</v>
      </c>
      <c r="B2102" s="1406" t="s">
        <v>559</v>
      </c>
      <c r="C2102" s="1406" t="s">
        <v>758</v>
      </c>
      <c r="D2102" s="1407">
        <v>706.41599458728012</v>
      </c>
      <c r="E2102" s="1406" t="s">
        <v>626</v>
      </c>
      <c r="F2102" s="1408" t="s">
        <v>625</v>
      </c>
      <c r="O2102" s="1383" t="s">
        <v>626</v>
      </c>
      <c r="Q2102" s="1383" t="s">
        <v>59</v>
      </c>
    </row>
    <row r="2103" spans="1:17" x14ac:dyDescent="0.3">
      <c r="A2103" s="1405">
        <v>2017</v>
      </c>
      <c r="B2103" s="1406" t="s">
        <v>559</v>
      </c>
      <c r="C2103" s="1406" t="s">
        <v>743</v>
      </c>
      <c r="D2103" s="1407">
        <v>831.51023230802309</v>
      </c>
      <c r="E2103" s="1406" t="s">
        <v>626</v>
      </c>
      <c r="F2103" s="1408" t="s">
        <v>625</v>
      </c>
      <c r="O2103" s="1383" t="s">
        <v>626</v>
      </c>
      <c r="Q2103" s="1383" t="s">
        <v>59</v>
      </c>
    </row>
    <row r="2104" spans="1:17" x14ac:dyDescent="0.3">
      <c r="A2104" s="1405">
        <v>2017</v>
      </c>
      <c r="B2104" s="1406" t="s">
        <v>559</v>
      </c>
      <c r="C2104" s="1406" t="s">
        <v>759</v>
      </c>
      <c r="D2104" s="1407">
        <v>735.94088524590211</v>
      </c>
      <c r="E2104" s="1406" t="s">
        <v>626</v>
      </c>
      <c r="F2104" s="1408" t="s">
        <v>625</v>
      </c>
      <c r="O2104" s="1383" t="s">
        <v>626</v>
      </c>
      <c r="Q2104" s="1383" t="s">
        <v>59</v>
      </c>
    </row>
    <row r="2105" spans="1:17" x14ac:dyDescent="0.3">
      <c r="A2105" s="1405">
        <v>2017</v>
      </c>
      <c r="B2105" s="1406" t="s">
        <v>559</v>
      </c>
      <c r="C2105" s="1406" t="s">
        <v>760</v>
      </c>
      <c r="D2105" s="1407">
        <v>714.47614173228305</v>
      </c>
      <c r="E2105" s="1406" t="s">
        <v>626</v>
      </c>
      <c r="F2105" s="1408" t="s">
        <v>625</v>
      </c>
      <c r="O2105" s="1383" t="s">
        <v>626</v>
      </c>
      <c r="Q2105" s="1383" t="s">
        <v>59</v>
      </c>
    </row>
    <row r="2106" spans="1:17" x14ac:dyDescent="0.3">
      <c r="A2106" s="1405">
        <v>2017</v>
      </c>
      <c r="B2106" s="1406" t="s">
        <v>559</v>
      </c>
      <c r="C2106" s="1406" t="s">
        <v>744</v>
      </c>
      <c r="D2106" s="1407">
        <v>866.52888980333205</v>
      </c>
      <c r="E2106" s="1406" t="s">
        <v>626</v>
      </c>
      <c r="F2106" s="1408" t="s">
        <v>625</v>
      </c>
      <c r="O2106" s="1383" t="s">
        <v>626</v>
      </c>
      <c r="Q2106" s="1383" t="s">
        <v>59</v>
      </c>
    </row>
    <row r="2107" spans="1:17" x14ac:dyDescent="0.3">
      <c r="A2107" s="1405">
        <v>2017</v>
      </c>
      <c r="B2107" s="1406" t="s">
        <v>559</v>
      </c>
      <c r="C2107" s="1406" t="s">
        <v>745</v>
      </c>
      <c r="D2107" s="1407">
        <v>1024.75165562914</v>
      </c>
      <c r="E2107" s="1406" t="s">
        <v>626</v>
      </c>
      <c r="F2107" s="1408" t="s">
        <v>625</v>
      </c>
      <c r="O2107" s="1383" t="s">
        <v>626</v>
      </c>
      <c r="Q2107" s="1383" t="s">
        <v>59</v>
      </c>
    </row>
    <row r="2108" spans="1:17" x14ac:dyDescent="0.3">
      <c r="A2108" s="1405">
        <v>2017</v>
      </c>
      <c r="B2108" s="1406" t="s">
        <v>559</v>
      </c>
      <c r="C2108" s="1406" t="s">
        <v>761</v>
      </c>
      <c r="D2108" s="1407">
        <v>704.124924078091</v>
      </c>
      <c r="E2108" s="1406" t="s">
        <v>626</v>
      </c>
      <c r="F2108" s="1408" t="s">
        <v>625</v>
      </c>
      <c r="O2108" s="1383" t="s">
        <v>626</v>
      </c>
      <c r="Q2108" s="1383" t="s">
        <v>59</v>
      </c>
    </row>
    <row r="2109" spans="1:17" x14ac:dyDescent="0.3">
      <c r="A2109" s="1405">
        <v>2017</v>
      </c>
      <c r="B2109" s="1406" t="s">
        <v>559</v>
      </c>
      <c r="C2109" s="1406" t="s">
        <v>746</v>
      </c>
      <c r="D2109" s="1407">
        <v>781.09981017463906</v>
      </c>
      <c r="E2109" s="1406" t="s">
        <v>626</v>
      </c>
      <c r="F2109" s="1408" t="s">
        <v>625</v>
      </c>
      <c r="O2109" s="1383" t="s">
        <v>626</v>
      </c>
      <c r="Q2109" s="1383" t="s">
        <v>59</v>
      </c>
    </row>
    <row r="2110" spans="1:17" x14ac:dyDescent="0.3">
      <c r="A2110" s="1405">
        <v>2017</v>
      </c>
      <c r="B2110" s="1406" t="s">
        <v>559</v>
      </c>
      <c r="C2110" s="1406" t="s">
        <v>747</v>
      </c>
      <c r="D2110" s="1407">
        <v>806.31265353663707</v>
      </c>
      <c r="E2110" s="1406" t="s">
        <v>626</v>
      </c>
      <c r="F2110" s="1408" t="s">
        <v>625</v>
      </c>
      <c r="O2110" s="1383" t="s">
        <v>626</v>
      </c>
      <c r="Q2110" s="1383" t="s">
        <v>59</v>
      </c>
    </row>
    <row r="2111" spans="1:17" x14ac:dyDescent="0.3">
      <c r="A2111" s="1405">
        <v>2017</v>
      </c>
      <c r="B2111" s="1406" t="s">
        <v>559</v>
      </c>
      <c r="C2111" s="1406" t="s">
        <v>762</v>
      </c>
      <c r="D2111" s="1407">
        <v>657.12607866507699</v>
      </c>
      <c r="E2111" s="1406" t="s">
        <v>623</v>
      </c>
      <c r="F2111" s="1408" t="s">
        <v>622</v>
      </c>
      <c r="O2111" s="1383" t="s">
        <v>623</v>
      </c>
      <c r="Q2111" s="1383" t="s">
        <v>75</v>
      </c>
    </row>
    <row r="2112" spans="1:17" x14ac:dyDescent="0.3">
      <c r="A2112" s="1405">
        <v>2017</v>
      </c>
      <c r="B2112" s="1406" t="s">
        <v>559</v>
      </c>
      <c r="C2112" s="1406" t="s">
        <v>763</v>
      </c>
      <c r="D2112" s="1407">
        <v>744.03144625773814</v>
      </c>
      <c r="E2112" s="1406" t="s">
        <v>645</v>
      </c>
      <c r="F2112" s="1408" t="s">
        <v>644</v>
      </c>
      <c r="O2112" s="1383" t="s">
        <v>645</v>
      </c>
      <c r="Q2112" s="1383" t="s">
        <v>76</v>
      </c>
    </row>
    <row r="2113" spans="1:17" x14ac:dyDescent="0.3">
      <c r="A2113" s="1405">
        <v>2017</v>
      </c>
      <c r="B2113" s="1406" t="s">
        <v>559</v>
      </c>
      <c r="C2113" s="1406" t="s">
        <v>764</v>
      </c>
      <c r="D2113" s="1407">
        <v>668.88998244587503</v>
      </c>
      <c r="E2113" s="1406" t="s">
        <v>645</v>
      </c>
      <c r="F2113" s="1408" t="s">
        <v>644</v>
      </c>
      <c r="O2113" s="1383" t="s">
        <v>645</v>
      </c>
      <c r="Q2113" s="1383" t="s">
        <v>76</v>
      </c>
    </row>
    <row r="2114" spans="1:17" x14ac:dyDescent="0.3">
      <c r="A2114" s="1405">
        <v>2017</v>
      </c>
      <c r="B2114" s="1406" t="s">
        <v>559</v>
      </c>
      <c r="C2114" s="1406" t="s">
        <v>765</v>
      </c>
      <c r="D2114" s="1407">
        <v>789.76871654373008</v>
      </c>
      <c r="E2114" s="1406" t="s">
        <v>645</v>
      </c>
      <c r="F2114" s="1408" t="s">
        <v>644</v>
      </c>
      <c r="O2114" s="1383" t="s">
        <v>645</v>
      </c>
      <c r="Q2114" s="1383" t="s">
        <v>76</v>
      </c>
    </row>
    <row r="2115" spans="1:17" x14ac:dyDescent="0.3">
      <c r="A2115" s="1405">
        <v>2017</v>
      </c>
      <c r="B2115" s="1406" t="s">
        <v>559</v>
      </c>
      <c r="C2115" s="1406" t="s">
        <v>767</v>
      </c>
      <c r="D2115" s="1407">
        <v>824.97990256225205</v>
      </c>
      <c r="E2115" s="1406" t="s">
        <v>645</v>
      </c>
      <c r="F2115" s="1408" t="s">
        <v>644</v>
      </c>
      <c r="O2115" s="1383" t="s">
        <v>645</v>
      </c>
      <c r="Q2115" s="1383" t="s">
        <v>76</v>
      </c>
    </row>
    <row r="2116" spans="1:17" x14ac:dyDescent="0.3">
      <c r="A2116" s="1405">
        <v>2017</v>
      </c>
      <c r="B2116" s="1406" t="s">
        <v>559</v>
      </c>
      <c r="C2116" s="1406" t="s">
        <v>768</v>
      </c>
      <c r="D2116" s="1407">
        <v>870.62189911983808</v>
      </c>
      <c r="E2116" s="1406" t="s">
        <v>645</v>
      </c>
      <c r="F2116" s="1408" t="s">
        <v>644</v>
      </c>
      <c r="O2116" s="1383" t="s">
        <v>645</v>
      </c>
      <c r="Q2116" s="1383" t="s">
        <v>76</v>
      </c>
    </row>
    <row r="2117" spans="1:17" x14ac:dyDescent="0.3">
      <c r="A2117" s="1405">
        <v>2017</v>
      </c>
      <c r="B2117" s="1406" t="s">
        <v>559</v>
      </c>
      <c r="C2117" s="1406" t="s">
        <v>769</v>
      </c>
      <c r="D2117" s="1407">
        <v>714.36893018018009</v>
      </c>
      <c r="E2117" s="1406" t="s">
        <v>645</v>
      </c>
      <c r="F2117" s="1408" t="s">
        <v>644</v>
      </c>
      <c r="O2117" s="1383" t="s">
        <v>645</v>
      </c>
      <c r="Q2117" s="1383" t="s">
        <v>76</v>
      </c>
    </row>
    <row r="2118" spans="1:17" x14ac:dyDescent="0.3">
      <c r="A2118" s="1405">
        <v>2017</v>
      </c>
      <c r="B2118" s="1406" t="s">
        <v>559</v>
      </c>
      <c r="C2118" s="1406" t="s">
        <v>770</v>
      </c>
      <c r="D2118" s="1407">
        <v>733.85342190016104</v>
      </c>
      <c r="E2118" s="1406" t="s">
        <v>645</v>
      </c>
      <c r="F2118" s="1408" t="s">
        <v>644</v>
      </c>
      <c r="O2118" s="1383" t="s">
        <v>645</v>
      </c>
      <c r="Q2118" s="1383" t="s">
        <v>76</v>
      </c>
    </row>
    <row r="2119" spans="1:17" x14ac:dyDescent="0.3">
      <c r="A2119" s="1405">
        <v>2017</v>
      </c>
      <c r="B2119" s="1406" t="s">
        <v>559</v>
      </c>
      <c r="C2119" s="1406" t="s">
        <v>771</v>
      </c>
      <c r="D2119" s="1407">
        <v>679.46541966426912</v>
      </c>
      <c r="E2119" s="1406" t="s">
        <v>645</v>
      </c>
      <c r="F2119" s="1408" t="s">
        <v>644</v>
      </c>
      <c r="O2119" s="1383" t="s">
        <v>645</v>
      </c>
      <c r="Q2119" s="1383" t="s">
        <v>76</v>
      </c>
    </row>
    <row r="2120" spans="1:17" x14ac:dyDescent="0.3">
      <c r="A2120" s="1405">
        <v>2017</v>
      </c>
      <c r="B2120" s="1406" t="s">
        <v>559</v>
      </c>
      <c r="C2120" s="1406" t="s">
        <v>772</v>
      </c>
      <c r="D2120" s="1407">
        <v>641.97633640553011</v>
      </c>
      <c r="E2120" s="1406" t="s">
        <v>645</v>
      </c>
      <c r="F2120" s="1408" t="s">
        <v>644</v>
      </c>
      <c r="O2120" s="1383" t="s">
        <v>645</v>
      </c>
      <c r="Q2120" s="1383" t="s">
        <v>76</v>
      </c>
    </row>
    <row r="2121" spans="1:17" x14ac:dyDescent="0.3">
      <c r="A2121" s="1405">
        <v>2017</v>
      </c>
      <c r="B2121" s="1406" t="s">
        <v>559</v>
      </c>
      <c r="C2121" s="1406" t="s">
        <v>773</v>
      </c>
      <c r="D2121" s="1407">
        <v>815.96262663398704</v>
      </c>
      <c r="E2121" s="1406" t="s">
        <v>645</v>
      </c>
      <c r="F2121" s="1408" t="s">
        <v>644</v>
      </c>
      <c r="O2121" s="1383" t="s">
        <v>645</v>
      </c>
      <c r="Q2121" s="1383" t="s">
        <v>76</v>
      </c>
    </row>
    <row r="2122" spans="1:17" x14ac:dyDescent="0.3">
      <c r="A2122" s="1405">
        <v>2017</v>
      </c>
      <c r="B2122" s="1406" t="s">
        <v>559</v>
      </c>
      <c r="C2122" s="1406" t="s">
        <v>774</v>
      </c>
      <c r="D2122" s="1407">
        <v>664.11349785407708</v>
      </c>
      <c r="E2122" s="1406" t="s">
        <v>645</v>
      </c>
      <c r="F2122" s="1408" t="s">
        <v>644</v>
      </c>
      <c r="O2122" s="1383" t="s">
        <v>645</v>
      </c>
      <c r="Q2122" s="1383" t="s">
        <v>76</v>
      </c>
    </row>
    <row r="2123" spans="1:17" x14ac:dyDescent="0.3">
      <c r="A2123" s="1405">
        <v>2017</v>
      </c>
      <c r="B2123" s="1406" t="s">
        <v>559</v>
      </c>
      <c r="C2123" s="1406" t="s">
        <v>775</v>
      </c>
      <c r="D2123" s="1407">
        <v>792.57925792436106</v>
      </c>
      <c r="E2123" s="1406" t="s">
        <v>645</v>
      </c>
      <c r="F2123" s="1408" t="s">
        <v>644</v>
      </c>
      <c r="O2123" s="1383" t="s">
        <v>645</v>
      </c>
      <c r="Q2123" s="1383" t="s">
        <v>76</v>
      </c>
    </row>
    <row r="2124" spans="1:17" x14ac:dyDescent="0.3">
      <c r="A2124" s="1405">
        <v>2017</v>
      </c>
      <c r="B2124" s="1406" t="s">
        <v>559</v>
      </c>
      <c r="C2124" s="1406" t="s">
        <v>776</v>
      </c>
      <c r="D2124" s="1407">
        <v>724.38064779874207</v>
      </c>
      <c r="E2124" s="1406" t="s">
        <v>645</v>
      </c>
      <c r="F2124" s="1408" t="s">
        <v>644</v>
      </c>
      <c r="O2124" s="1383" t="s">
        <v>645</v>
      </c>
      <c r="Q2124" s="1383" t="s">
        <v>76</v>
      </c>
    </row>
    <row r="2125" spans="1:17" x14ac:dyDescent="0.3">
      <c r="A2125" s="1405">
        <v>2017</v>
      </c>
      <c r="B2125" s="1406" t="s">
        <v>559</v>
      </c>
      <c r="C2125" s="1406" t="s">
        <v>794</v>
      </c>
      <c r="D2125" s="1407">
        <v>783.59102902923701</v>
      </c>
      <c r="E2125" s="1406" t="s">
        <v>611</v>
      </c>
      <c r="F2125" s="1408" t="s">
        <v>610</v>
      </c>
      <c r="O2125" s="1383" t="s">
        <v>611</v>
      </c>
      <c r="Q2125" s="1383" t="s">
        <v>74</v>
      </c>
    </row>
    <row r="2126" spans="1:17" x14ac:dyDescent="0.3">
      <c r="A2126" s="1405">
        <v>2017</v>
      </c>
      <c r="B2126" s="1406" t="s">
        <v>559</v>
      </c>
      <c r="C2126" s="1406" t="s">
        <v>795</v>
      </c>
      <c r="D2126" s="1407">
        <v>724.72253763440915</v>
      </c>
      <c r="E2126" s="1406" t="s">
        <v>611</v>
      </c>
      <c r="F2126" s="1408" t="s">
        <v>610</v>
      </c>
      <c r="O2126" s="1383" t="s">
        <v>611</v>
      </c>
      <c r="Q2126" s="1383" t="s">
        <v>74</v>
      </c>
    </row>
    <row r="2127" spans="1:17" x14ac:dyDescent="0.3">
      <c r="A2127" s="1405">
        <v>2017</v>
      </c>
      <c r="B2127" s="1406" t="s">
        <v>559</v>
      </c>
      <c r="C2127" s="1406" t="s">
        <v>777</v>
      </c>
      <c r="D2127" s="1407">
        <v>742.67338919925498</v>
      </c>
      <c r="E2127" s="1406" t="s">
        <v>611</v>
      </c>
      <c r="F2127" s="1408" t="s">
        <v>610</v>
      </c>
      <c r="O2127" s="1383" t="s">
        <v>611</v>
      </c>
      <c r="Q2127" s="1383" t="s">
        <v>74</v>
      </c>
    </row>
    <row r="2128" spans="1:17" x14ac:dyDescent="0.3">
      <c r="A2128" s="1405">
        <v>2017</v>
      </c>
      <c r="B2128" s="1406" t="s">
        <v>559</v>
      </c>
      <c r="C2128" s="1406" t="s">
        <v>796</v>
      </c>
      <c r="D2128" s="1407">
        <v>714.11063291139214</v>
      </c>
      <c r="E2128" s="1406" t="s">
        <v>611</v>
      </c>
      <c r="F2128" s="1408" t="s">
        <v>610</v>
      </c>
      <c r="O2128" s="1383" t="s">
        <v>611</v>
      </c>
      <c r="Q2128" s="1383" t="s">
        <v>74</v>
      </c>
    </row>
    <row r="2129" spans="1:17" x14ac:dyDescent="0.3">
      <c r="A2129" s="1405">
        <v>2017</v>
      </c>
      <c r="B2129" s="1406" t="s">
        <v>559</v>
      </c>
      <c r="C2129" s="1406" t="s">
        <v>778</v>
      </c>
      <c r="D2129" s="1407">
        <v>737.99438578680201</v>
      </c>
      <c r="E2129" s="1406" t="s">
        <v>611</v>
      </c>
      <c r="F2129" s="1408" t="s">
        <v>610</v>
      </c>
      <c r="O2129" s="1383" t="s">
        <v>611</v>
      </c>
      <c r="Q2129" s="1383" t="s">
        <v>74</v>
      </c>
    </row>
    <row r="2130" spans="1:17" x14ac:dyDescent="0.3">
      <c r="A2130" s="1405">
        <v>2017</v>
      </c>
      <c r="B2130" s="1406" t="s">
        <v>559</v>
      </c>
      <c r="C2130" s="1406" t="s">
        <v>797</v>
      </c>
      <c r="D2130" s="1407">
        <v>877.23807843137308</v>
      </c>
      <c r="E2130" s="1406" t="s">
        <v>611</v>
      </c>
      <c r="F2130" s="1408" t="s">
        <v>610</v>
      </c>
      <c r="O2130" s="1383" t="s">
        <v>611</v>
      </c>
      <c r="Q2130" s="1383" t="s">
        <v>74</v>
      </c>
    </row>
    <row r="2131" spans="1:17" x14ac:dyDescent="0.3">
      <c r="A2131" s="1405">
        <v>2017</v>
      </c>
      <c r="B2131" s="1406" t="s">
        <v>559</v>
      </c>
      <c r="C2131" s="1406" t="s">
        <v>779</v>
      </c>
      <c r="D2131" s="1407">
        <v>723.61614385614405</v>
      </c>
      <c r="E2131" s="1406" t="s">
        <v>611</v>
      </c>
      <c r="F2131" s="1408" t="s">
        <v>610</v>
      </c>
      <c r="O2131" s="1383" t="s">
        <v>611</v>
      </c>
      <c r="Q2131" s="1383" t="s">
        <v>74</v>
      </c>
    </row>
    <row r="2132" spans="1:17" x14ac:dyDescent="0.3">
      <c r="A2132" s="1405">
        <v>2017</v>
      </c>
      <c r="B2132" s="1406" t="s">
        <v>559</v>
      </c>
      <c r="C2132" s="1406" t="s">
        <v>780</v>
      </c>
      <c r="D2132" s="1407">
        <v>679.01374999999996</v>
      </c>
      <c r="E2132" s="1406" t="s">
        <v>611</v>
      </c>
      <c r="F2132" s="1408" t="s">
        <v>610</v>
      </c>
      <c r="O2132" s="1383" t="s">
        <v>611</v>
      </c>
      <c r="Q2132" s="1383" t="s">
        <v>74</v>
      </c>
    </row>
    <row r="2133" spans="1:17" x14ac:dyDescent="0.3">
      <c r="A2133" s="1405">
        <v>2017</v>
      </c>
      <c r="B2133" s="1406" t="s">
        <v>559</v>
      </c>
      <c r="C2133" s="1406" t="s">
        <v>713</v>
      </c>
      <c r="D2133" s="1407">
        <v>866.08751234132615</v>
      </c>
      <c r="E2133" s="1406" t="s">
        <v>635</v>
      </c>
      <c r="F2133" s="1408" t="s">
        <v>634</v>
      </c>
      <c r="O2133" s="1383" t="s">
        <v>635</v>
      </c>
      <c r="Q2133" s="1383" t="s">
        <v>78</v>
      </c>
    </row>
    <row r="2134" spans="1:17" x14ac:dyDescent="0.3">
      <c r="A2134" s="1405">
        <v>2017</v>
      </c>
      <c r="B2134" s="1406" t="s">
        <v>559</v>
      </c>
      <c r="C2134" s="1406" t="s">
        <v>714</v>
      </c>
      <c r="D2134" s="1407">
        <v>852.88105641592904</v>
      </c>
      <c r="E2134" s="1406" t="s">
        <v>635</v>
      </c>
      <c r="F2134" s="1408" t="s">
        <v>634</v>
      </c>
      <c r="O2134" s="1383" t="s">
        <v>635</v>
      </c>
      <c r="Q2134" s="1383" t="s">
        <v>78</v>
      </c>
    </row>
    <row r="2135" spans="1:17" x14ac:dyDescent="0.3">
      <c r="A2135" s="1405">
        <v>2017</v>
      </c>
      <c r="B2135" s="1406" t="s">
        <v>559</v>
      </c>
      <c r="C2135" s="1406" t="s">
        <v>715</v>
      </c>
      <c r="D2135" s="1407">
        <v>989.34040000000005</v>
      </c>
      <c r="E2135" s="1406" t="s">
        <v>635</v>
      </c>
      <c r="F2135" s="1408" t="s">
        <v>634</v>
      </c>
      <c r="O2135" s="1383" t="s">
        <v>635</v>
      </c>
      <c r="Q2135" s="1383" t="s">
        <v>78</v>
      </c>
    </row>
    <row r="2136" spans="1:17" x14ac:dyDescent="0.3">
      <c r="A2136" s="1405">
        <v>2017</v>
      </c>
      <c r="B2136" s="1406" t="s">
        <v>559</v>
      </c>
      <c r="C2136" s="1406" t="s">
        <v>716</v>
      </c>
      <c r="D2136" s="1407">
        <v>850.8484624189241</v>
      </c>
      <c r="E2136" s="1406" t="s">
        <v>635</v>
      </c>
      <c r="F2136" s="1408" t="s">
        <v>634</v>
      </c>
      <c r="O2136" s="1383" t="s">
        <v>635</v>
      </c>
      <c r="Q2136" s="1383" t="s">
        <v>78</v>
      </c>
    </row>
    <row r="2137" spans="1:17" x14ac:dyDescent="0.3">
      <c r="A2137" s="1405">
        <v>2017</v>
      </c>
      <c r="B2137" s="1406" t="s">
        <v>559</v>
      </c>
      <c r="C2137" s="1406" t="s">
        <v>717</v>
      </c>
      <c r="D2137" s="1407">
        <v>732.53552777777804</v>
      </c>
      <c r="E2137" s="1406" t="s">
        <v>635</v>
      </c>
      <c r="F2137" s="1408" t="s">
        <v>634</v>
      </c>
      <c r="O2137" s="1383" t="s">
        <v>635</v>
      </c>
      <c r="Q2137" s="1383" t="s">
        <v>78</v>
      </c>
    </row>
    <row r="2138" spans="1:17" x14ac:dyDescent="0.3">
      <c r="A2138" s="1405">
        <v>2017</v>
      </c>
      <c r="B2138" s="1406" t="s">
        <v>559</v>
      </c>
      <c r="C2138" s="1406" t="s">
        <v>781</v>
      </c>
      <c r="D2138" s="1407">
        <v>702.4449085365851</v>
      </c>
      <c r="E2138" s="1406" t="s">
        <v>635</v>
      </c>
      <c r="F2138" s="1408" t="s">
        <v>634</v>
      </c>
      <c r="O2138" s="1383" t="s">
        <v>635</v>
      </c>
      <c r="Q2138" s="1383" t="s">
        <v>78</v>
      </c>
    </row>
    <row r="2139" spans="1:17" x14ac:dyDescent="0.3">
      <c r="A2139" s="1405">
        <v>2017</v>
      </c>
      <c r="B2139" s="1406" t="s">
        <v>559</v>
      </c>
      <c r="C2139" s="1406" t="s">
        <v>718</v>
      </c>
      <c r="D2139" s="1407">
        <v>683.83555555555608</v>
      </c>
      <c r="E2139" s="1406" t="s">
        <v>635</v>
      </c>
      <c r="F2139" s="1408" t="s">
        <v>634</v>
      </c>
      <c r="O2139" s="1383" t="s">
        <v>635</v>
      </c>
      <c r="Q2139" s="1383" t="s">
        <v>78</v>
      </c>
    </row>
    <row r="2140" spans="1:17" x14ac:dyDescent="0.3">
      <c r="A2140" s="1405">
        <v>2017</v>
      </c>
      <c r="B2140" s="1406" t="s">
        <v>559</v>
      </c>
      <c r="C2140" s="1406" t="s">
        <v>719</v>
      </c>
      <c r="D2140" s="1407">
        <v>807.90761575954502</v>
      </c>
      <c r="E2140" s="1406" t="s">
        <v>635</v>
      </c>
      <c r="F2140" s="1408" t="s">
        <v>634</v>
      </c>
      <c r="O2140" s="1383" t="s">
        <v>635</v>
      </c>
      <c r="Q2140" s="1383" t="s">
        <v>78</v>
      </c>
    </row>
    <row r="2141" spans="1:17" x14ac:dyDescent="0.3">
      <c r="A2141" s="1405">
        <v>2017</v>
      </c>
      <c r="B2141" s="1406" t="s">
        <v>559</v>
      </c>
      <c r="C2141" s="1406" t="s">
        <v>720</v>
      </c>
      <c r="D2141" s="1407">
        <v>851.81712043420907</v>
      </c>
      <c r="E2141" s="1406" t="s">
        <v>635</v>
      </c>
      <c r="F2141" s="1408" t="s">
        <v>634</v>
      </c>
      <c r="O2141" s="1383" t="s">
        <v>635</v>
      </c>
      <c r="Q2141" s="1383" t="s">
        <v>78</v>
      </c>
    </row>
    <row r="2142" spans="1:17" x14ac:dyDescent="0.3">
      <c r="A2142" s="1405">
        <v>2017</v>
      </c>
      <c r="B2142" s="1406" t="s">
        <v>559</v>
      </c>
      <c r="C2142" s="1406" t="s">
        <v>721</v>
      </c>
      <c r="D2142" s="1407">
        <v>729.24547568710409</v>
      </c>
      <c r="E2142" s="1406" t="s">
        <v>635</v>
      </c>
      <c r="F2142" s="1408" t="s">
        <v>634</v>
      </c>
      <c r="O2142" s="1383" t="s">
        <v>635</v>
      </c>
      <c r="Q2142" s="1383" t="s">
        <v>78</v>
      </c>
    </row>
    <row r="2143" spans="1:17" x14ac:dyDescent="0.3">
      <c r="A2143" s="1405">
        <v>2017</v>
      </c>
      <c r="B2143" s="1406" t="s">
        <v>559</v>
      </c>
      <c r="C2143" s="1406" t="s">
        <v>722</v>
      </c>
      <c r="D2143" s="1407">
        <v>792.90466881364807</v>
      </c>
      <c r="E2143" s="1406" t="s">
        <v>635</v>
      </c>
      <c r="F2143" s="1408" t="s">
        <v>634</v>
      </c>
      <c r="O2143" s="1383" t="s">
        <v>635</v>
      </c>
      <c r="Q2143" s="1383" t="s">
        <v>78</v>
      </c>
    </row>
    <row r="2144" spans="1:17" x14ac:dyDescent="0.3">
      <c r="A2144" s="1405">
        <v>2017</v>
      </c>
      <c r="B2144" s="1406" t="s">
        <v>559</v>
      </c>
      <c r="C2144" s="1406" t="s">
        <v>704</v>
      </c>
      <c r="D2144" s="1407">
        <v>684.41648333333308</v>
      </c>
      <c r="E2144" s="1406" t="s">
        <v>611</v>
      </c>
      <c r="F2144" s="1408" t="s">
        <v>610</v>
      </c>
      <c r="O2144" s="1383" t="s">
        <v>611</v>
      </c>
      <c r="Q2144" s="1383" t="s">
        <v>74</v>
      </c>
    </row>
    <row r="2145" spans="1:17" x14ac:dyDescent="0.3">
      <c r="A2145" s="1405">
        <v>2017</v>
      </c>
      <c r="B2145" s="1406" t="s">
        <v>559</v>
      </c>
      <c r="C2145" s="1406" t="s">
        <v>705</v>
      </c>
      <c r="D2145" s="1407">
        <v>779.85276516096803</v>
      </c>
      <c r="E2145" s="1406" t="s">
        <v>611</v>
      </c>
      <c r="F2145" s="1408" t="s">
        <v>610</v>
      </c>
      <c r="O2145" s="1383" t="s">
        <v>611</v>
      </c>
      <c r="Q2145" s="1383" t="s">
        <v>74</v>
      </c>
    </row>
    <row r="2146" spans="1:17" x14ac:dyDescent="0.3">
      <c r="A2146" s="1405">
        <v>2017</v>
      </c>
      <c r="B2146" s="1406" t="s">
        <v>559</v>
      </c>
      <c r="C2146" s="1406" t="s">
        <v>706</v>
      </c>
      <c r="D2146" s="1407">
        <v>747.46731876444608</v>
      </c>
      <c r="E2146" s="1406" t="s">
        <v>611</v>
      </c>
      <c r="F2146" s="1408" t="s">
        <v>610</v>
      </c>
      <c r="O2146" s="1383" t="s">
        <v>611</v>
      </c>
      <c r="Q2146" s="1383" t="s">
        <v>74</v>
      </c>
    </row>
    <row r="2147" spans="1:17" x14ac:dyDescent="0.3">
      <c r="A2147" s="1405">
        <v>2017</v>
      </c>
      <c r="B2147" s="1406" t="s">
        <v>559</v>
      </c>
      <c r="C2147" s="1406" t="s">
        <v>785</v>
      </c>
      <c r="D2147" s="1407">
        <v>688.34832232496706</v>
      </c>
      <c r="E2147" s="1406" t="s">
        <v>623</v>
      </c>
      <c r="F2147" s="1408" t="s">
        <v>622</v>
      </c>
      <c r="O2147" s="1383" t="s">
        <v>623</v>
      </c>
      <c r="Q2147" s="1383" t="s">
        <v>75</v>
      </c>
    </row>
    <row r="2148" spans="1:17" x14ac:dyDescent="0.3">
      <c r="A2148" s="1405">
        <v>2017</v>
      </c>
      <c r="B2148" s="1406" t="s">
        <v>559</v>
      </c>
      <c r="C2148" s="1406" t="s">
        <v>786</v>
      </c>
      <c r="D2148" s="1407">
        <v>661.66506508875705</v>
      </c>
      <c r="E2148" s="1406" t="s">
        <v>623</v>
      </c>
      <c r="F2148" s="1408" t="s">
        <v>622</v>
      </c>
      <c r="O2148" s="1383" t="s">
        <v>623</v>
      </c>
      <c r="Q2148" s="1383" t="s">
        <v>75</v>
      </c>
    </row>
    <row r="2149" spans="1:17" x14ac:dyDescent="0.3">
      <c r="A2149" s="1405">
        <v>2017</v>
      </c>
      <c r="B2149" s="1406" t="s">
        <v>559</v>
      </c>
      <c r="C2149" s="1406" t="s">
        <v>787</v>
      </c>
      <c r="D2149" s="1407">
        <v>689.893074265976</v>
      </c>
      <c r="E2149" s="1406" t="s">
        <v>623</v>
      </c>
      <c r="F2149" s="1408" t="s">
        <v>622</v>
      </c>
      <c r="O2149" s="1383" t="s">
        <v>623</v>
      </c>
      <c r="Q2149" s="1383" t="s">
        <v>75</v>
      </c>
    </row>
    <row r="2150" spans="1:17" x14ac:dyDescent="0.3">
      <c r="A2150" s="1405">
        <v>2017</v>
      </c>
      <c r="B2150" s="1406" t="s">
        <v>559</v>
      </c>
      <c r="C2150" s="1406" t="s">
        <v>782</v>
      </c>
      <c r="D2150" s="1407">
        <v>641.45896907216513</v>
      </c>
      <c r="E2150" s="1406" t="s">
        <v>623</v>
      </c>
      <c r="F2150" s="1408" t="s">
        <v>622</v>
      </c>
      <c r="O2150" s="1383" t="s">
        <v>623</v>
      </c>
      <c r="Q2150" s="1383" t="s">
        <v>75</v>
      </c>
    </row>
    <row r="2151" spans="1:17" x14ac:dyDescent="0.3">
      <c r="A2151" s="1405">
        <v>2017</v>
      </c>
      <c r="B2151" s="1406" t="s">
        <v>559</v>
      </c>
      <c r="C2151" s="1406" t="s">
        <v>783</v>
      </c>
      <c r="D2151" s="1407">
        <v>704.14003280839904</v>
      </c>
      <c r="E2151" s="1406" t="s">
        <v>623</v>
      </c>
      <c r="F2151" s="1408" t="s">
        <v>622</v>
      </c>
      <c r="O2151" s="1383" t="s">
        <v>623</v>
      </c>
      <c r="Q2151" s="1383" t="s">
        <v>75</v>
      </c>
    </row>
    <row r="2152" spans="1:17" x14ac:dyDescent="0.3">
      <c r="A2152" s="1405">
        <v>2017</v>
      </c>
      <c r="B2152" s="1406" t="s">
        <v>559</v>
      </c>
      <c r="C2152" s="1406" t="s">
        <v>788</v>
      </c>
      <c r="D2152" s="1407">
        <v>807.00735228994301</v>
      </c>
      <c r="E2152" s="1406" t="s">
        <v>623</v>
      </c>
      <c r="F2152" s="1408" t="s">
        <v>622</v>
      </c>
      <c r="O2152" s="1383" t="s">
        <v>623</v>
      </c>
      <c r="Q2152" s="1383" t="s">
        <v>75</v>
      </c>
    </row>
    <row r="2153" spans="1:17" x14ac:dyDescent="0.3">
      <c r="A2153" s="1405">
        <v>2017</v>
      </c>
      <c r="B2153" s="1406" t="s">
        <v>559</v>
      </c>
      <c r="C2153" s="1406" t="s">
        <v>789</v>
      </c>
      <c r="D2153" s="1407">
        <v>690.35788177339896</v>
      </c>
      <c r="E2153" s="1406" t="s">
        <v>623</v>
      </c>
      <c r="F2153" s="1408" t="s">
        <v>622</v>
      </c>
      <c r="O2153" s="1383" t="s">
        <v>623</v>
      </c>
      <c r="Q2153" s="1383" t="s">
        <v>75</v>
      </c>
    </row>
    <row r="2154" spans="1:17" x14ac:dyDescent="0.3">
      <c r="A2154" s="1405">
        <v>2017</v>
      </c>
      <c r="B2154" s="1406" t="s">
        <v>559</v>
      </c>
      <c r="C2154" s="1406" t="s">
        <v>790</v>
      </c>
      <c r="D2154" s="1407">
        <v>689.16402135231294</v>
      </c>
      <c r="E2154" s="1406" t="s">
        <v>623</v>
      </c>
      <c r="F2154" s="1408" t="s">
        <v>622</v>
      </c>
      <c r="O2154" s="1383" t="s">
        <v>623</v>
      </c>
      <c r="Q2154" s="1383" t="s">
        <v>75</v>
      </c>
    </row>
    <row r="2155" spans="1:17" x14ac:dyDescent="0.3">
      <c r="A2155" s="1405">
        <v>2017</v>
      </c>
      <c r="B2155" s="1406" t="s">
        <v>559</v>
      </c>
      <c r="C2155" s="1406" t="s">
        <v>791</v>
      </c>
      <c r="D2155" s="1407">
        <v>683.61588025022309</v>
      </c>
      <c r="E2155" s="1406" t="s">
        <v>623</v>
      </c>
      <c r="F2155" s="1408" t="s">
        <v>622</v>
      </c>
      <c r="O2155" s="1383" t="s">
        <v>623</v>
      </c>
      <c r="Q2155" s="1383" t="s">
        <v>75</v>
      </c>
    </row>
    <row r="2156" spans="1:17" x14ac:dyDescent="0.3">
      <c r="A2156" s="1405">
        <v>2017</v>
      </c>
      <c r="B2156" s="1406" t="s">
        <v>559</v>
      </c>
      <c r="C2156" s="1406" t="s">
        <v>792</v>
      </c>
      <c r="D2156" s="1407">
        <v>694.02091024020194</v>
      </c>
      <c r="E2156" s="1406" t="s">
        <v>623</v>
      </c>
      <c r="F2156" s="1408" t="s">
        <v>622</v>
      </c>
      <c r="O2156" s="1383" t="s">
        <v>623</v>
      </c>
      <c r="Q2156" s="1383" t="s">
        <v>75</v>
      </c>
    </row>
    <row r="2157" spans="1:17" x14ac:dyDescent="0.3">
      <c r="A2157" s="1405">
        <v>2017</v>
      </c>
      <c r="B2157" s="1406" t="s">
        <v>559</v>
      </c>
      <c r="C2157" s="1406" t="s">
        <v>784</v>
      </c>
      <c r="D2157" s="1407">
        <v>737.55464528069103</v>
      </c>
      <c r="E2157" s="1406" t="s">
        <v>623</v>
      </c>
      <c r="F2157" s="1408" t="s">
        <v>622</v>
      </c>
      <c r="O2157" s="1383" t="s">
        <v>623</v>
      </c>
      <c r="Q2157" s="1383" t="s">
        <v>75</v>
      </c>
    </row>
    <row r="2158" spans="1:17" x14ac:dyDescent="0.3">
      <c r="A2158" s="1405">
        <v>2017</v>
      </c>
      <c r="B2158" s="1406" t="s">
        <v>559</v>
      </c>
      <c r="C2158" s="1406" t="s">
        <v>793</v>
      </c>
      <c r="D2158" s="1407">
        <v>740.35110344827615</v>
      </c>
      <c r="E2158" s="1406" t="s">
        <v>623</v>
      </c>
      <c r="F2158" s="1408" t="s">
        <v>622</v>
      </c>
      <c r="O2158" s="1383" t="s">
        <v>623</v>
      </c>
      <c r="Q2158" s="1383" t="s">
        <v>75</v>
      </c>
    </row>
    <row r="2159" spans="1:17" x14ac:dyDescent="0.3">
      <c r="A2159" s="1405">
        <v>2017</v>
      </c>
      <c r="B2159" s="1406" t="s">
        <v>559</v>
      </c>
      <c r="C2159" s="1406" t="s">
        <v>531</v>
      </c>
      <c r="D2159" s="1407">
        <v>976.85608061008702</v>
      </c>
      <c r="E2159" s="1406" t="s">
        <v>519</v>
      </c>
      <c r="F2159" s="1408" t="s">
        <v>628</v>
      </c>
      <c r="O2159" s="1383" t="s">
        <v>519</v>
      </c>
      <c r="Q2159" s="1383" t="s">
        <v>58</v>
      </c>
    </row>
    <row r="2160" spans="1:17" x14ac:dyDescent="0.3">
      <c r="A2160" s="1405">
        <v>2017</v>
      </c>
      <c r="B2160" s="1406" t="s">
        <v>559</v>
      </c>
      <c r="C2160" s="1406" t="s">
        <v>532</v>
      </c>
      <c r="D2160" s="1407">
        <v>1293.54393015968</v>
      </c>
      <c r="E2160" s="1406" t="s">
        <v>519</v>
      </c>
      <c r="F2160" s="1408" t="s">
        <v>628</v>
      </c>
      <c r="O2160" s="1383" t="s">
        <v>519</v>
      </c>
      <c r="Q2160" s="1383" t="s">
        <v>58</v>
      </c>
    </row>
    <row r="2161" spans="1:17" x14ac:dyDescent="0.3">
      <c r="A2161" s="1405">
        <v>2017</v>
      </c>
      <c r="B2161" s="1406" t="s">
        <v>559</v>
      </c>
      <c r="C2161" s="1406" t="s">
        <v>533</v>
      </c>
      <c r="D2161" s="1407">
        <v>957.39406860433405</v>
      </c>
      <c r="E2161" s="1406" t="s">
        <v>519</v>
      </c>
      <c r="F2161" s="1408" t="s">
        <v>628</v>
      </c>
      <c r="O2161" s="1383" t="s">
        <v>519</v>
      </c>
      <c r="Q2161" s="1383" t="s">
        <v>58</v>
      </c>
    </row>
    <row r="2162" spans="1:17" x14ac:dyDescent="0.3">
      <c r="A2162" s="1405">
        <v>2017</v>
      </c>
      <c r="B2162" s="1406" t="s">
        <v>559</v>
      </c>
      <c r="C2162" s="1406" t="s">
        <v>535</v>
      </c>
      <c r="D2162" s="1407">
        <v>769.95291688045199</v>
      </c>
      <c r="E2162" s="1406" t="s">
        <v>519</v>
      </c>
      <c r="F2162" s="1408" t="s">
        <v>628</v>
      </c>
      <c r="O2162" s="1383" t="s">
        <v>519</v>
      </c>
      <c r="Q2162" s="1383" t="s">
        <v>58</v>
      </c>
    </row>
    <row r="2163" spans="1:17" x14ac:dyDescent="0.3">
      <c r="A2163" s="1405">
        <v>2017</v>
      </c>
      <c r="B2163" s="1406" t="s">
        <v>559</v>
      </c>
      <c r="C2163" s="1406" t="s">
        <v>536</v>
      </c>
      <c r="D2163" s="1407">
        <v>1448.1680346258802</v>
      </c>
      <c r="E2163" s="1406" t="s">
        <v>519</v>
      </c>
      <c r="F2163" s="1408" t="s">
        <v>628</v>
      </c>
      <c r="O2163" s="1383" t="s">
        <v>519</v>
      </c>
      <c r="Q2163" s="1383" t="s">
        <v>58</v>
      </c>
    </row>
    <row r="2164" spans="1:17" x14ac:dyDescent="0.3">
      <c r="A2164" s="1405">
        <v>2017</v>
      </c>
      <c r="B2164" s="1406" t="s">
        <v>559</v>
      </c>
      <c r="C2164" s="1406" t="s">
        <v>537</v>
      </c>
      <c r="D2164" s="1407">
        <v>990.01951072412794</v>
      </c>
      <c r="E2164" s="1406" t="s">
        <v>519</v>
      </c>
      <c r="F2164" s="1408" t="s">
        <v>628</v>
      </c>
      <c r="O2164" s="1383" t="s">
        <v>519</v>
      </c>
      <c r="Q2164" s="1383" t="s">
        <v>58</v>
      </c>
    </row>
    <row r="2165" spans="1:17" x14ac:dyDescent="0.3">
      <c r="A2165" s="1405">
        <v>2017</v>
      </c>
      <c r="B2165" s="1406" t="s">
        <v>559</v>
      </c>
      <c r="C2165" s="1406" t="s">
        <v>540</v>
      </c>
      <c r="D2165" s="1407">
        <v>994.00965843086317</v>
      </c>
      <c r="E2165" s="1406" t="s">
        <v>519</v>
      </c>
      <c r="F2165" s="1408" t="s">
        <v>628</v>
      </c>
      <c r="O2165" s="1383" t="s">
        <v>519</v>
      </c>
      <c r="Q2165" s="1383" t="s">
        <v>58</v>
      </c>
    </row>
    <row r="2166" spans="1:17" x14ac:dyDescent="0.3">
      <c r="A2166" s="1405">
        <v>2017</v>
      </c>
      <c r="B2166" s="1406" t="s">
        <v>559</v>
      </c>
      <c r="C2166" s="1406" t="s">
        <v>541</v>
      </c>
      <c r="D2166" s="1407">
        <v>1170.3660626527301</v>
      </c>
      <c r="E2166" s="1406" t="s">
        <v>519</v>
      </c>
      <c r="F2166" s="1408" t="s">
        <v>628</v>
      </c>
      <c r="O2166" s="1383" t="s">
        <v>519</v>
      </c>
      <c r="Q2166" s="1383" t="s">
        <v>58</v>
      </c>
    </row>
    <row r="2167" spans="1:17" x14ac:dyDescent="0.3">
      <c r="A2167" s="1405">
        <v>2017</v>
      </c>
      <c r="B2167" s="1406" t="s">
        <v>559</v>
      </c>
      <c r="C2167" s="1406" t="s">
        <v>542</v>
      </c>
      <c r="D2167" s="1407">
        <v>776.70789036544909</v>
      </c>
      <c r="E2167" s="1406" t="s">
        <v>519</v>
      </c>
      <c r="F2167" s="1408" t="s">
        <v>628</v>
      </c>
      <c r="O2167" s="1383" t="s">
        <v>519</v>
      </c>
      <c r="Q2167" s="1383" t="s">
        <v>58</v>
      </c>
    </row>
    <row r="2168" spans="1:17" x14ac:dyDescent="0.3">
      <c r="A2168" s="1405">
        <v>2017</v>
      </c>
      <c r="B2168" s="1406" t="s">
        <v>559</v>
      </c>
      <c r="C2168" s="1406" t="s">
        <v>798</v>
      </c>
      <c r="D2168" s="1407">
        <v>2133.5492784090898</v>
      </c>
      <c r="E2168" s="1406" t="s">
        <v>638</v>
      </c>
      <c r="F2168" s="1408" t="s">
        <v>637</v>
      </c>
      <c r="O2168" s="1383" t="s">
        <v>638</v>
      </c>
      <c r="Q2168" s="1383" t="s">
        <v>57</v>
      </c>
    </row>
    <row r="2169" spans="1:17" x14ac:dyDescent="0.3">
      <c r="A2169" s="1405">
        <v>2017</v>
      </c>
      <c r="B2169" s="1406" t="s">
        <v>559</v>
      </c>
      <c r="C2169" s="1406" t="s">
        <v>799</v>
      </c>
      <c r="D2169" s="1407">
        <v>927.87751877696712</v>
      </c>
      <c r="E2169" s="1406" t="s">
        <v>638</v>
      </c>
      <c r="F2169" s="1408" t="s">
        <v>637</v>
      </c>
      <c r="O2169" s="1383" t="s">
        <v>638</v>
      </c>
      <c r="Q2169" s="1383" t="s">
        <v>57</v>
      </c>
    </row>
    <row r="2170" spans="1:17" x14ac:dyDescent="0.3">
      <c r="A2170" s="1405">
        <v>2017</v>
      </c>
      <c r="B2170" s="1406" t="s">
        <v>559</v>
      </c>
      <c r="C2170" s="1406" t="s">
        <v>800</v>
      </c>
      <c r="D2170" s="1407">
        <v>875.37448021626903</v>
      </c>
      <c r="E2170" s="1406" t="s">
        <v>638</v>
      </c>
      <c r="F2170" s="1408" t="s">
        <v>637</v>
      </c>
      <c r="O2170" s="1383" t="s">
        <v>638</v>
      </c>
      <c r="Q2170" s="1383" t="s">
        <v>57</v>
      </c>
    </row>
    <row r="2171" spans="1:17" x14ac:dyDescent="0.3">
      <c r="A2171" s="1405">
        <v>2017</v>
      </c>
      <c r="B2171" s="1406" t="s">
        <v>559</v>
      </c>
      <c r="C2171" s="1406" t="s">
        <v>801</v>
      </c>
      <c r="D2171" s="1407">
        <v>809.75656184486411</v>
      </c>
      <c r="E2171" s="1406" t="s">
        <v>638</v>
      </c>
      <c r="F2171" s="1408" t="s">
        <v>637</v>
      </c>
      <c r="O2171" s="1383" t="s">
        <v>638</v>
      </c>
      <c r="Q2171" s="1383" t="s">
        <v>57</v>
      </c>
    </row>
    <row r="2172" spans="1:17" x14ac:dyDescent="0.3">
      <c r="A2172" s="1405">
        <v>2017</v>
      </c>
      <c r="B2172" s="1406" t="s">
        <v>559</v>
      </c>
      <c r="C2172" s="1406" t="s">
        <v>802</v>
      </c>
      <c r="D2172" s="1407">
        <v>817.83117841409705</v>
      </c>
      <c r="E2172" s="1406" t="s">
        <v>638</v>
      </c>
      <c r="F2172" s="1408" t="s">
        <v>637</v>
      </c>
      <c r="O2172" s="1383" t="s">
        <v>638</v>
      </c>
      <c r="Q2172" s="1383" t="s">
        <v>57</v>
      </c>
    </row>
    <row r="2173" spans="1:17" x14ac:dyDescent="0.3">
      <c r="A2173" s="1405">
        <v>2017</v>
      </c>
      <c r="B2173" s="1406" t="s">
        <v>559</v>
      </c>
      <c r="C2173" s="1406" t="s">
        <v>803</v>
      </c>
      <c r="D2173" s="1407">
        <v>1054.4969601545802</v>
      </c>
      <c r="E2173" s="1406" t="s">
        <v>638</v>
      </c>
      <c r="F2173" s="1408" t="s">
        <v>637</v>
      </c>
      <c r="O2173" s="1383" t="s">
        <v>638</v>
      </c>
      <c r="Q2173" s="1383" t="s">
        <v>57</v>
      </c>
    </row>
    <row r="2174" spans="1:17" x14ac:dyDescent="0.3">
      <c r="A2174" s="1405">
        <v>2017</v>
      </c>
      <c r="B2174" s="1406" t="s">
        <v>559</v>
      </c>
      <c r="C2174" s="1406" t="s">
        <v>804</v>
      </c>
      <c r="D2174" s="1407">
        <v>1034.6388851351398</v>
      </c>
      <c r="E2174" s="1406" t="s">
        <v>638</v>
      </c>
      <c r="F2174" s="1408" t="s">
        <v>637</v>
      </c>
      <c r="O2174" s="1383" t="s">
        <v>638</v>
      </c>
      <c r="Q2174" s="1383" t="s">
        <v>57</v>
      </c>
    </row>
    <row r="2175" spans="1:17" x14ac:dyDescent="0.3">
      <c r="A2175" s="1405">
        <v>2017</v>
      </c>
      <c r="B2175" s="1406" t="s">
        <v>559</v>
      </c>
      <c r="C2175" s="1406" t="s">
        <v>805</v>
      </c>
      <c r="D2175" s="1407">
        <v>786.83238170704101</v>
      </c>
      <c r="E2175" s="1406" t="s">
        <v>638</v>
      </c>
      <c r="F2175" s="1408" t="s">
        <v>637</v>
      </c>
      <c r="O2175" s="1383" t="s">
        <v>638</v>
      </c>
      <c r="Q2175" s="1383" t="s">
        <v>57</v>
      </c>
    </row>
    <row r="2176" spans="1:17" x14ac:dyDescent="0.3">
      <c r="A2176" s="1405">
        <v>2017</v>
      </c>
      <c r="B2176" s="1406" t="s">
        <v>559</v>
      </c>
      <c r="C2176" s="1406" t="s">
        <v>806</v>
      </c>
      <c r="D2176" s="1407">
        <v>957.2796992683451</v>
      </c>
      <c r="E2176" s="1406" t="s">
        <v>638</v>
      </c>
      <c r="F2176" s="1408" t="s">
        <v>637</v>
      </c>
      <c r="O2176" s="1383" t="s">
        <v>638</v>
      </c>
      <c r="Q2176" s="1383" t="s">
        <v>57</v>
      </c>
    </row>
    <row r="2177" spans="1:17" x14ac:dyDescent="0.3">
      <c r="A2177" s="1405">
        <v>2017</v>
      </c>
      <c r="B2177" s="1406" t="s">
        <v>559</v>
      </c>
      <c r="C2177" s="1406" t="s">
        <v>807</v>
      </c>
      <c r="D2177" s="1407">
        <v>723.54420072589608</v>
      </c>
      <c r="E2177" s="1406" t="s">
        <v>604</v>
      </c>
      <c r="F2177" s="1408" t="s">
        <v>603</v>
      </c>
      <c r="O2177" s="1383" t="s">
        <v>604</v>
      </c>
      <c r="Q2177" s="1383" t="s">
        <v>54</v>
      </c>
    </row>
    <row r="2178" spans="1:17" x14ac:dyDescent="0.3">
      <c r="A2178" s="1405">
        <v>2017</v>
      </c>
      <c r="B2178" s="1406" t="s">
        <v>559</v>
      </c>
      <c r="C2178" s="1406" t="s">
        <v>808</v>
      </c>
      <c r="D2178" s="1407">
        <v>792.77282229965215</v>
      </c>
      <c r="E2178" s="1406" t="s">
        <v>638</v>
      </c>
      <c r="F2178" s="1408" t="s">
        <v>637</v>
      </c>
      <c r="O2178" s="1383" t="s">
        <v>638</v>
      </c>
      <c r="Q2178" s="1383" t="s">
        <v>57</v>
      </c>
    </row>
    <row r="2179" spans="1:17" x14ac:dyDescent="0.3">
      <c r="A2179" s="1405">
        <v>2017</v>
      </c>
      <c r="B2179" s="1406" t="s">
        <v>559</v>
      </c>
      <c r="C2179" s="1406" t="s">
        <v>809</v>
      </c>
      <c r="D2179" s="1407">
        <v>766.62918251927999</v>
      </c>
      <c r="E2179" s="1406" t="s">
        <v>638</v>
      </c>
      <c r="F2179" s="1408" t="s">
        <v>637</v>
      </c>
      <c r="O2179" s="1383" t="s">
        <v>638</v>
      </c>
      <c r="Q2179" s="1383" t="s">
        <v>57</v>
      </c>
    </row>
    <row r="2180" spans="1:17" x14ac:dyDescent="0.3">
      <c r="A2180" s="1405">
        <v>2017</v>
      </c>
      <c r="B2180" s="1406" t="s">
        <v>559</v>
      </c>
      <c r="C2180" s="1406" t="s">
        <v>810</v>
      </c>
      <c r="D2180" s="1407">
        <v>807.04489974648504</v>
      </c>
      <c r="E2180" s="1406" t="s">
        <v>638</v>
      </c>
      <c r="F2180" s="1408" t="s">
        <v>637</v>
      </c>
      <c r="O2180" s="1383" t="s">
        <v>638</v>
      </c>
      <c r="Q2180" s="1383" t="s">
        <v>57</v>
      </c>
    </row>
    <row r="2181" spans="1:17" x14ac:dyDescent="0.3">
      <c r="A2181" s="1405">
        <v>2017</v>
      </c>
      <c r="B2181" s="1406" t="s">
        <v>559</v>
      </c>
      <c r="C2181" s="1406" t="s">
        <v>811</v>
      </c>
      <c r="D2181" s="1407">
        <v>1242.5916688227701</v>
      </c>
      <c r="E2181" s="1406" t="s">
        <v>638</v>
      </c>
      <c r="F2181" s="1408" t="s">
        <v>637</v>
      </c>
      <c r="O2181" s="1383" t="s">
        <v>638</v>
      </c>
      <c r="Q2181" s="1383" t="s">
        <v>57</v>
      </c>
    </row>
    <row r="2182" spans="1:17" x14ac:dyDescent="0.3">
      <c r="A2182" s="1405">
        <v>2017</v>
      </c>
      <c r="B2182" s="1406" t="s">
        <v>559</v>
      </c>
      <c r="C2182" s="1406" t="s">
        <v>841</v>
      </c>
      <c r="D2182" s="1407">
        <v>814.17424688561709</v>
      </c>
      <c r="E2182" s="1406" t="s">
        <v>604</v>
      </c>
      <c r="F2182" s="1408" t="s">
        <v>603</v>
      </c>
      <c r="O2182" s="1383" t="s">
        <v>604</v>
      </c>
      <c r="Q2182" s="1383" t="s">
        <v>54</v>
      </c>
    </row>
    <row r="2183" spans="1:17" x14ac:dyDescent="0.3">
      <c r="A2183" s="1405">
        <v>2017</v>
      </c>
      <c r="B2183" s="1406" t="s">
        <v>559</v>
      </c>
      <c r="C2183" s="1406" t="s">
        <v>842</v>
      </c>
      <c r="D2183" s="1407">
        <v>710.33170639899606</v>
      </c>
      <c r="E2183" s="1406" t="s">
        <v>604</v>
      </c>
      <c r="F2183" s="1408" t="s">
        <v>603</v>
      </c>
      <c r="O2183" s="1383" t="s">
        <v>604</v>
      </c>
      <c r="Q2183" s="1383" t="s">
        <v>54</v>
      </c>
    </row>
    <row r="2184" spans="1:17" x14ac:dyDescent="0.3">
      <c r="A2184" s="1405">
        <v>2017</v>
      </c>
      <c r="B2184" s="1406" t="s">
        <v>559</v>
      </c>
      <c r="C2184" s="1406" t="s">
        <v>843</v>
      </c>
      <c r="D2184" s="1407">
        <v>759.88670103092807</v>
      </c>
      <c r="E2184" s="1406" t="s">
        <v>604</v>
      </c>
      <c r="F2184" s="1408" t="s">
        <v>603</v>
      </c>
      <c r="O2184" s="1383" t="s">
        <v>604</v>
      </c>
      <c r="Q2184" s="1383" t="s">
        <v>54</v>
      </c>
    </row>
    <row r="2185" spans="1:17" x14ac:dyDescent="0.3">
      <c r="A2185" s="1405">
        <v>2017</v>
      </c>
      <c r="B2185" s="1406" t="s">
        <v>559</v>
      </c>
      <c r="C2185" s="1406" t="s">
        <v>844</v>
      </c>
      <c r="D2185" s="1407">
        <v>658.27848314606706</v>
      </c>
      <c r="E2185" s="1406" t="s">
        <v>604</v>
      </c>
      <c r="F2185" s="1408" t="s">
        <v>603</v>
      </c>
      <c r="O2185" s="1383" t="s">
        <v>604</v>
      </c>
      <c r="Q2185" s="1383" t="s">
        <v>54</v>
      </c>
    </row>
    <row r="2186" spans="1:17" x14ac:dyDescent="0.3">
      <c r="A2186" s="1405">
        <v>2017</v>
      </c>
      <c r="B2186" s="1406" t="s">
        <v>559</v>
      </c>
      <c r="C2186" s="1406" t="s">
        <v>845</v>
      </c>
      <c r="D2186" s="1407">
        <v>850.40204891142309</v>
      </c>
      <c r="E2186" s="1406" t="s">
        <v>604</v>
      </c>
      <c r="F2186" s="1408" t="s">
        <v>603</v>
      </c>
      <c r="O2186" s="1383" t="s">
        <v>604</v>
      </c>
      <c r="Q2186" s="1383" t="s">
        <v>54</v>
      </c>
    </row>
    <row r="2187" spans="1:17" x14ac:dyDescent="0.3">
      <c r="A2187" s="1405">
        <v>2017</v>
      </c>
      <c r="B2187" s="1406" t="s">
        <v>559</v>
      </c>
      <c r="C2187" s="1406" t="s">
        <v>846</v>
      </c>
      <c r="D2187" s="1407">
        <v>1115.8697868784</v>
      </c>
      <c r="E2187" s="1406" t="s">
        <v>604</v>
      </c>
      <c r="F2187" s="1408" t="s">
        <v>603</v>
      </c>
      <c r="O2187" s="1383" t="s">
        <v>604</v>
      </c>
      <c r="Q2187" s="1383" t="s">
        <v>54</v>
      </c>
    </row>
    <row r="2188" spans="1:17" x14ac:dyDescent="0.3">
      <c r="A2188" s="1405">
        <v>2017</v>
      </c>
      <c r="B2188" s="1406" t="s">
        <v>559</v>
      </c>
      <c r="C2188" s="1406" t="s">
        <v>847</v>
      </c>
      <c r="D2188" s="1407">
        <v>742.92241935483901</v>
      </c>
      <c r="E2188" s="1406" t="s">
        <v>604</v>
      </c>
      <c r="F2188" s="1408" t="s">
        <v>603</v>
      </c>
      <c r="O2188" s="1383" t="s">
        <v>604</v>
      </c>
      <c r="Q2188" s="1383" t="s">
        <v>54</v>
      </c>
    </row>
    <row r="2189" spans="1:17" x14ac:dyDescent="0.3">
      <c r="A2189" s="1405">
        <v>2017</v>
      </c>
      <c r="B2189" s="1406" t="s">
        <v>559</v>
      </c>
      <c r="C2189" s="1406" t="s">
        <v>848</v>
      </c>
      <c r="D2189" s="1407">
        <v>744.80657471264408</v>
      </c>
      <c r="E2189" s="1406" t="s">
        <v>604</v>
      </c>
      <c r="F2189" s="1408" t="s">
        <v>603</v>
      </c>
      <c r="O2189" s="1383" t="s">
        <v>604</v>
      </c>
      <c r="Q2189" s="1383" t="s">
        <v>54</v>
      </c>
    </row>
    <row r="2190" spans="1:17" x14ac:dyDescent="0.3">
      <c r="A2190" s="1405">
        <v>2017</v>
      </c>
      <c r="B2190" s="1406" t="s">
        <v>559</v>
      </c>
      <c r="C2190" s="1406" t="s">
        <v>849</v>
      </c>
      <c r="D2190" s="1407">
        <v>686.580718789407</v>
      </c>
      <c r="E2190" s="1406" t="s">
        <v>604</v>
      </c>
      <c r="F2190" s="1408" t="s">
        <v>603</v>
      </c>
      <c r="O2190" s="1383" t="s">
        <v>604</v>
      </c>
      <c r="Q2190" s="1383" t="s">
        <v>54</v>
      </c>
    </row>
    <row r="2191" spans="1:17" x14ac:dyDescent="0.3">
      <c r="A2191" s="1405">
        <v>2017</v>
      </c>
      <c r="B2191" s="1406" t="s">
        <v>559</v>
      </c>
      <c r="C2191" s="1406" t="s">
        <v>850</v>
      </c>
      <c r="D2191" s="1407">
        <v>752.38010185740006</v>
      </c>
      <c r="E2191" s="1406" t="s">
        <v>604</v>
      </c>
      <c r="F2191" s="1408" t="s">
        <v>603</v>
      </c>
      <c r="O2191" s="1383" t="s">
        <v>604</v>
      </c>
      <c r="Q2191" s="1383" t="s">
        <v>54</v>
      </c>
    </row>
    <row r="2192" spans="1:17" x14ac:dyDescent="0.3">
      <c r="A2192" s="1405">
        <v>2017</v>
      </c>
      <c r="B2192" s="1406" t="s">
        <v>559</v>
      </c>
      <c r="C2192" s="1406" t="s">
        <v>851</v>
      </c>
      <c r="D2192" s="1407">
        <v>672.14701234567906</v>
      </c>
      <c r="E2192" s="1406" t="s">
        <v>604</v>
      </c>
      <c r="F2192" s="1408" t="s">
        <v>603</v>
      </c>
      <c r="O2192" s="1383" t="s">
        <v>604</v>
      </c>
      <c r="Q2192" s="1383" t="s">
        <v>54</v>
      </c>
    </row>
    <row r="2193" spans="1:17" x14ac:dyDescent="0.3">
      <c r="A2193" s="1405">
        <v>2017</v>
      </c>
      <c r="B2193" s="1406" t="s">
        <v>559</v>
      </c>
      <c r="C2193" s="1406" t="s">
        <v>852</v>
      </c>
      <c r="D2193" s="1407">
        <v>704.33928104575205</v>
      </c>
      <c r="E2193" s="1406" t="s">
        <v>604</v>
      </c>
      <c r="F2193" s="1408" t="s">
        <v>603</v>
      </c>
      <c r="O2193" s="1383" t="s">
        <v>604</v>
      </c>
      <c r="Q2193" s="1383" t="s">
        <v>54</v>
      </c>
    </row>
    <row r="2194" spans="1:17" x14ac:dyDescent="0.3">
      <c r="A2194" s="1405">
        <v>2017</v>
      </c>
      <c r="B2194" s="1406" t="s">
        <v>559</v>
      </c>
      <c r="C2194" s="1406" t="s">
        <v>853</v>
      </c>
      <c r="D2194" s="1407">
        <v>741.68951255539105</v>
      </c>
      <c r="E2194" s="1406" t="s">
        <v>604</v>
      </c>
      <c r="F2194" s="1408" t="s">
        <v>603</v>
      </c>
      <c r="O2194" s="1383" t="s">
        <v>604</v>
      </c>
      <c r="Q2194" s="1383" t="s">
        <v>54</v>
      </c>
    </row>
    <row r="2195" spans="1:17" x14ac:dyDescent="0.3">
      <c r="A2195" s="1405">
        <v>2017</v>
      </c>
      <c r="B2195" s="1406" t="s">
        <v>559</v>
      </c>
      <c r="C2195" s="1406" t="s">
        <v>529</v>
      </c>
      <c r="D2195" s="1407">
        <v>824.27855552610708</v>
      </c>
      <c r="E2195" s="1406" t="s">
        <v>519</v>
      </c>
      <c r="F2195" s="1408" t="s">
        <v>628</v>
      </c>
      <c r="O2195" s="1383" t="s">
        <v>519</v>
      </c>
      <c r="Q2195" s="1383" t="s">
        <v>58</v>
      </c>
    </row>
    <row r="2196" spans="1:17" x14ac:dyDescent="0.3">
      <c r="A2196" s="1405">
        <v>2017</v>
      </c>
      <c r="B2196" s="1406" t="s">
        <v>559</v>
      </c>
      <c r="C2196" s="1406" t="s">
        <v>854</v>
      </c>
      <c r="D2196" s="1407">
        <v>769.736084238236</v>
      </c>
      <c r="E2196" s="1406" t="s">
        <v>635</v>
      </c>
      <c r="F2196" s="1408" t="s">
        <v>634</v>
      </c>
      <c r="O2196" s="1383" t="s">
        <v>635</v>
      </c>
      <c r="Q2196" s="1383" t="s">
        <v>78</v>
      </c>
    </row>
    <row r="2197" spans="1:17" x14ac:dyDescent="0.3">
      <c r="A2197" s="1405">
        <v>2017</v>
      </c>
      <c r="B2197" s="1406" t="s">
        <v>559</v>
      </c>
      <c r="C2197" s="1406" t="s">
        <v>855</v>
      </c>
      <c r="D2197" s="1407">
        <v>746.24792394655708</v>
      </c>
      <c r="E2197" s="1406" t="s">
        <v>635</v>
      </c>
      <c r="F2197" s="1408" t="s">
        <v>634</v>
      </c>
      <c r="O2197" s="1383" t="s">
        <v>635</v>
      </c>
      <c r="Q2197" s="1383" t="s">
        <v>78</v>
      </c>
    </row>
    <row r="2198" spans="1:17" x14ac:dyDescent="0.3">
      <c r="A2198" s="1405">
        <v>2017</v>
      </c>
      <c r="B2198" s="1406" t="s">
        <v>559</v>
      </c>
      <c r="C2198" s="1406" t="s">
        <v>856</v>
      </c>
      <c r="D2198" s="1407">
        <v>868.29635674583108</v>
      </c>
      <c r="E2198" s="1406" t="s">
        <v>635</v>
      </c>
      <c r="F2198" s="1408" t="s">
        <v>634</v>
      </c>
      <c r="O2198" s="1383" t="s">
        <v>635</v>
      </c>
      <c r="Q2198" s="1383" t="s">
        <v>78</v>
      </c>
    </row>
    <row r="2199" spans="1:17" x14ac:dyDescent="0.3">
      <c r="A2199" s="1405">
        <v>2017</v>
      </c>
      <c r="B2199" s="1406" t="s">
        <v>559</v>
      </c>
      <c r="C2199" s="1406" t="s">
        <v>857</v>
      </c>
      <c r="D2199" s="1407">
        <v>833.59114798906717</v>
      </c>
      <c r="E2199" s="1406" t="s">
        <v>635</v>
      </c>
      <c r="F2199" s="1408" t="s">
        <v>634</v>
      </c>
      <c r="O2199" s="1383" t="s">
        <v>635</v>
      </c>
      <c r="Q2199" s="1383" t="s">
        <v>78</v>
      </c>
    </row>
    <row r="2200" spans="1:17" x14ac:dyDescent="0.3">
      <c r="A2200" s="1405">
        <v>2017</v>
      </c>
      <c r="B2200" s="1406" t="s">
        <v>559</v>
      </c>
      <c r="C2200" s="1406" t="s">
        <v>858</v>
      </c>
      <c r="D2200" s="1407">
        <v>793.30030638852702</v>
      </c>
      <c r="E2200" s="1406" t="s">
        <v>635</v>
      </c>
      <c r="F2200" s="1408" t="s">
        <v>634</v>
      </c>
      <c r="O2200" s="1383" t="s">
        <v>635</v>
      </c>
      <c r="Q2200" s="1383" t="s">
        <v>78</v>
      </c>
    </row>
    <row r="2201" spans="1:17" x14ac:dyDescent="0.3">
      <c r="A2201" s="1405">
        <v>2017</v>
      </c>
      <c r="B2201" s="1406" t="s">
        <v>559</v>
      </c>
      <c r="C2201" s="1406" t="s">
        <v>859</v>
      </c>
      <c r="D2201" s="1407">
        <v>824.66625902012902</v>
      </c>
      <c r="E2201" s="1406" t="s">
        <v>635</v>
      </c>
      <c r="F2201" s="1408" t="s">
        <v>634</v>
      </c>
      <c r="O2201" s="1383" t="s">
        <v>635</v>
      </c>
      <c r="Q2201" s="1383" t="s">
        <v>78</v>
      </c>
    </row>
    <row r="2202" spans="1:17" x14ac:dyDescent="0.3">
      <c r="A2202" s="1405">
        <v>2017</v>
      </c>
      <c r="B2202" s="1406" t="s">
        <v>559</v>
      </c>
      <c r="C2202" s="1406" t="s">
        <v>860</v>
      </c>
      <c r="D2202" s="1407">
        <v>746.47780856423208</v>
      </c>
      <c r="E2202" s="1406" t="s">
        <v>635</v>
      </c>
      <c r="F2202" s="1408" t="s">
        <v>634</v>
      </c>
      <c r="O2202" s="1383" t="s">
        <v>635</v>
      </c>
      <c r="Q2202" s="1383" t="s">
        <v>78</v>
      </c>
    </row>
    <row r="2203" spans="1:17" x14ac:dyDescent="0.3">
      <c r="A2203" s="1405">
        <v>2017</v>
      </c>
      <c r="B2203" s="1406" t="s">
        <v>559</v>
      </c>
      <c r="C2203" s="1406" t="s">
        <v>861</v>
      </c>
      <c r="D2203" s="1407">
        <v>814.80387755102004</v>
      </c>
      <c r="E2203" s="1406" t="s">
        <v>635</v>
      </c>
      <c r="F2203" s="1408" t="s">
        <v>634</v>
      </c>
      <c r="O2203" s="1383" t="s">
        <v>635</v>
      </c>
      <c r="Q2203" s="1383" t="s">
        <v>78</v>
      </c>
    </row>
    <row r="2204" spans="1:17" x14ac:dyDescent="0.3">
      <c r="A2204" s="1405">
        <v>2017</v>
      </c>
      <c r="B2204" s="1406" t="s">
        <v>559</v>
      </c>
      <c r="C2204" s="1406" t="s">
        <v>862</v>
      </c>
      <c r="D2204" s="1407">
        <v>771.13986183719203</v>
      </c>
      <c r="E2204" s="1406" t="s">
        <v>635</v>
      </c>
      <c r="F2204" s="1408" t="s">
        <v>634</v>
      </c>
      <c r="O2204" s="1383" t="s">
        <v>635</v>
      </c>
      <c r="Q2204" s="1383" t="s">
        <v>78</v>
      </c>
    </row>
    <row r="2205" spans="1:17" x14ac:dyDescent="0.3">
      <c r="A2205" s="1405">
        <v>2017</v>
      </c>
      <c r="B2205" s="1406" t="s">
        <v>559</v>
      </c>
      <c r="C2205" s="1406" t="s">
        <v>863</v>
      </c>
      <c r="D2205" s="1407">
        <v>841.67491467873913</v>
      </c>
      <c r="E2205" s="1406" t="s">
        <v>635</v>
      </c>
      <c r="F2205" s="1408" t="s">
        <v>634</v>
      </c>
      <c r="O2205" s="1383" t="s">
        <v>635</v>
      </c>
      <c r="Q2205" s="1383" t="s">
        <v>78</v>
      </c>
    </row>
    <row r="2206" spans="1:17" x14ac:dyDescent="0.3">
      <c r="A2206" s="1405">
        <v>2017</v>
      </c>
      <c r="B2206" s="1406" t="s">
        <v>559</v>
      </c>
      <c r="C2206" s="1406" t="s">
        <v>813</v>
      </c>
      <c r="D2206" s="1407">
        <v>722.67493765585994</v>
      </c>
      <c r="E2206" s="1406" t="s">
        <v>631</v>
      </c>
      <c r="F2206" s="1408" t="s">
        <v>630</v>
      </c>
      <c r="O2206" s="1383" t="s">
        <v>631</v>
      </c>
      <c r="Q2206" s="1383" t="s">
        <v>56</v>
      </c>
    </row>
    <row r="2207" spans="1:17" x14ac:dyDescent="0.3">
      <c r="A2207" s="1405">
        <v>2017</v>
      </c>
      <c r="B2207" s="1406" t="s">
        <v>559</v>
      </c>
      <c r="C2207" s="1406" t="s">
        <v>814</v>
      </c>
      <c r="D2207" s="1407">
        <v>713.32378016085806</v>
      </c>
      <c r="E2207" s="1406" t="s">
        <v>631</v>
      </c>
      <c r="F2207" s="1408" t="s">
        <v>630</v>
      </c>
      <c r="O2207" s="1383" t="s">
        <v>631</v>
      </c>
      <c r="Q2207" s="1383" t="s">
        <v>56</v>
      </c>
    </row>
    <row r="2208" spans="1:17" x14ac:dyDescent="0.3">
      <c r="A2208" s="1405">
        <v>2017</v>
      </c>
      <c r="B2208" s="1406" t="s">
        <v>559</v>
      </c>
      <c r="C2208" s="1406" t="s">
        <v>815</v>
      </c>
      <c r="D2208" s="1407">
        <v>717.31953727506402</v>
      </c>
      <c r="E2208" s="1406" t="s">
        <v>631</v>
      </c>
      <c r="F2208" s="1408" t="s">
        <v>630</v>
      </c>
      <c r="O2208" s="1383" t="s">
        <v>631</v>
      </c>
      <c r="Q2208" s="1383" t="s">
        <v>56</v>
      </c>
    </row>
    <row r="2209" spans="1:17" x14ac:dyDescent="0.3">
      <c r="A2209" s="1405">
        <v>2017</v>
      </c>
      <c r="B2209" s="1406" t="s">
        <v>559</v>
      </c>
      <c r="C2209" s="1406" t="s">
        <v>816</v>
      </c>
      <c r="D2209" s="1407">
        <v>1022.3031712658801</v>
      </c>
      <c r="E2209" s="1406" t="s">
        <v>631</v>
      </c>
      <c r="F2209" s="1408" t="s">
        <v>630</v>
      </c>
      <c r="O2209" s="1383" t="s">
        <v>631</v>
      </c>
      <c r="Q2209" s="1383" t="s">
        <v>56</v>
      </c>
    </row>
    <row r="2210" spans="1:17" x14ac:dyDescent="0.3">
      <c r="A2210" s="1405">
        <v>2017</v>
      </c>
      <c r="B2210" s="1406" t="s">
        <v>559</v>
      </c>
      <c r="C2210" s="1406" t="s">
        <v>817</v>
      </c>
      <c r="D2210" s="1407">
        <v>717.71092077087803</v>
      </c>
      <c r="E2210" s="1406" t="s">
        <v>631</v>
      </c>
      <c r="F2210" s="1408" t="s">
        <v>630</v>
      </c>
      <c r="O2210" s="1383" t="s">
        <v>631</v>
      </c>
      <c r="Q2210" s="1383" t="s">
        <v>56</v>
      </c>
    </row>
    <row r="2211" spans="1:17" x14ac:dyDescent="0.3">
      <c r="A2211" s="1405">
        <v>2017</v>
      </c>
      <c r="B2211" s="1406" t="s">
        <v>559</v>
      </c>
      <c r="C2211" s="1406" t="s">
        <v>818</v>
      </c>
      <c r="D2211" s="1407">
        <v>668.060278422274</v>
      </c>
      <c r="E2211" s="1406" t="s">
        <v>631</v>
      </c>
      <c r="F2211" s="1408" t="s">
        <v>630</v>
      </c>
      <c r="O2211" s="1383" t="s">
        <v>631</v>
      </c>
      <c r="Q2211" s="1383" t="s">
        <v>56</v>
      </c>
    </row>
    <row r="2212" spans="1:17" x14ac:dyDescent="0.3">
      <c r="A2212" s="1405">
        <v>2017</v>
      </c>
      <c r="B2212" s="1406" t="s">
        <v>559</v>
      </c>
      <c r="C2212" s="1406" t="s">
        <v>819</v>
      </c>
      <c r="D2212" s="1407">
        <v>719.98468603874403</v>
      </c>
      <c r="E2212" s="1406" t="s">
        <v>631</v>
      </c>
      <c r="F2212" s="1408" t="s">
        <v>630</v>
      </c>
      <c r="O2212" s="1383" t="s">
        <v>631</v>
      </c>
      <c r="Q2212" s="1383" t="s">
        <v>56</v>
      </c>
    </row>
    <row r="2213" spans="1:17" x14ac:dyDescent="0.3">
      <c r="A2213" s="1405">
        <v>2017</v>
      </c>
      <c r="B2213" s="1406" t="s">
        <v>559</v>
      </c>
      <c r="C2213" s="1406" t="s">
        <v>820</v>
      </c>
      <c r="D2213" s="1407">
        <v>726.68955607476607</v>
      </c>
      <c r="E2213" s="1406" t="s">
        <v>631</v>
      </c>
      <c r="F2213" s="1408" t="s">
        <v>630</v>
      </c>
      <c r="O2213" s="1383" t="s">
        <v>631</v>
      </c>
      <c r="Q2213" s="1383" t="s">
        <v>56</v>
      </c>
    </row>
    <row r="2214" spans="1:17" x14ac:dyDescent="0.3">
      <c r="A2214" s="1405">
        <v>2017</v>
      </c>
      <c r="B2214" s="1406" t="s">
        <v>559</v>
      </c>
      <c r="C2214" s="1406" t="s">
        <v>821</v>
      </c>
      <c r="D2214" s="1407">
        <v>701.49694968553501</v>
      </c>
      <c r="E2214" s="1406" t="s">
        <v>631</v>
      </c>
      <c r="F2214" s="1408" t="s">
        <v>630</v>
      </c>
      <c r="O2214" s="1383" t="s">
        <v>631</v>
      </c>
      <c r="Q2214" s="1383" t="s">
        <v>56</v>
      </c>
    </row>
    <row r="2215" spans="1:17" x14ac:dyDescent="0.3">
      <c r="A2215" s="1405">
        <v>2017</v>
      </c>
      <c r="B2215" s="1406" t="s">
        <v>559</v>
      </c>
      <c r="C2215" s="1406" t="s">
        <v>822</v>
      </c>
      <c r="D2215" s="1407">
        <v>671.709155405405</v>
      </c>
      <c r="E2215" s="1406" t="s">
        <v>631</v>
      </c>
      <c r="F2215" s="1408" t="s">
        <v>630</v>
      </c>
      <c r="O2215" s="1383" t="s">
        <v>631</v>
      </c>
      <c r="Q2215" s="1383" t="s">
        <v>56</v>
      </c>
    </row>
    <row r="2216" spans="1:17" x14ac:dyDescent="0.3">
      <c r="A2216" s="1405">
        <v>2017</v>
      </c>
      <c r="B2216" s="1406" t="s">
        <v>559</v>
      </c>
      <c r="C2216" s="1406" t="s">
        <v>823</v>
      </c>
      <c r="D2216" s="1407">
        <v>786.10465783664506</v>
      </c>
      <c r="E2216" s="1406" t="s">
        <v>631</v>
      </c>
      <c r="F2216" s="1408" t="s">
        <v>630</v>
      </c>
      <c r="O2216" s="1383" t="s">
        <v>631</v>
      </c>
      <c r="Q2216" s="1383" t="s">
        <v>56</v>
      </c>
    </row>
    <row r="2217" spans="1:17" x14ac:dyDescent="0.3">
      <c r="A2217" s="1405">
        <v>2017</v>
      </c>
      <c r="B2217" s="1406" t="s">
        <v>559</v>
      </c>
      <c r="C2217" s="1406" t="s">
        <v>824</v>
      </c>
      <c r="D2217" s="1407">
        <v>678.07364568082005</v>
      </c>
      <c r="E2217" s="1406" t="s">
        <v>631</v>
      </c>
      <c r="F2217" s="1408" t="s">
        <v>630</v>
      </c>
      <c r="O2217" s="1383" t="s">
        <v>631</v>
      </c>
      <c r="Q2217" s="1383" t="s">
        <v>56</v>
      </c>
    </row>
    <row r="2218" spans="1:17" x14ac:dyDescent="0.3">
      <c r="A2218" s="1405">
        <v>2017</v>
      </c>
      <c r="B2218" s="1406" t="s">
        <v>559</v>
      </c>
      <c r="C2218" s="1406" t="s">
        <v>825</v>
      </c>
      <c r="D2218" s="1407">
        <v>786.39607235142103</v>
      </c>
      <c r="E2218" s="1406" t="s">
        <v>631</v>
      </c>
      <c r="F2218" s="1408" t="s">
        <v>630</v>
      </c>
      <c r="O2218" s="1383" t="s">
        <v>631</v>
      </c>
      <c r="Q2218" s="1383" t="s">
        <v>56</v>
      </c>
    </row>
    <row r="2219" spans="1:17" x14ac:dyDescent="0.3">
      <c r="A2219" s="1405">
        <v>2017</v>
      </c>
      <c r="B2219" s="1406" t="s">
        <v>559</v>
      </c>
      <c r="C2219" s="1406" t="s">
        <v>826</v>
      </c>
      <c r="D2219" s="1407">
        <v>794.96745405405397</v>
      </c>
      <c r="E2219" s="1406" t="s">
        <v>631</v>
      </c>
      <c r="F2219" s="1408" t="s">
        <v>630</v>
      </c>
      <c r="O2219" s="1383" t="s">
        <v>631</v>
      </c>
      <c r="Q2219" s="1383" t="s">
        <v>56</v>
      </c>
    </row>
    <row r="2220" spans="1:17" x14ac:dyDescent="0.3">
      <c r="A2220" s="1405">
        <v>2017</v>
      </c>
      <c r="B2220" s="1406" t="s">
        <v>559</v>
      </c>
      <c r="C2220" s="1406" t="s">
        <v>840</v>
      </c>
      <c r="D2220" s="1407">
        <v>686.13831610044303</v>
      </c>
      <c r="E2220" s="1406" t="s">
        <v>631</v>
      </c>
      <c r="F2220" s="1408" t="s">
        <v>630</v>
      </c>
      <c r="O2220" s="1383" t="s">
        <v>631</v>
      </c>
      <c r="Q2220" s="1383" t="s">
        <v>56</v>
      </c>
    </row>
    <row r="2221" spans="1:17" x14ac:dyDescent="0.3">
      <c r="A2221" s="1405">
        <v>2017</v>
      </c>
      <c r="B2221" s="1406" t="s">
        <v>559</v>
      </c>
      <c r="C2221" s="1406" t="s">
        <v>827</v>
      </c>
      <c r="D2221" s="1407">
        <v>675.31326086956506</v>
      </c>
      <c r="E2221" s="1406" t="s">
        <v>617</v>
      </c>
      <c r="F2221" s="1408" t="s">
        <v>616</v>
      </c>
      <c r="O2221" s="1383" t="s">
        <v>617</v>
      </c>
      <c r="Q2221" s="1383" t="s">
        <v>55</v>
      </c>
    </row>
    <row r="2222" spans="1:17" x14ac:dyDescent="0.3">
      <c r="A2222" s="1405">
        <v>2017</v>
      </c>
      <c r="B2222" s="1406" t="s">
        <v>559</v>
      </c>
      <c r="C2222" s="1406" t="s">
        <v>828</v>
      </c>
      <c r="D2222" s="1407">
        <v>784.53193726937309</v>
      </c>
      <c r="E2222" s="1406" t="s">
        <v>617</v>
      </c>
      <c r="F2222" s="1408" t="s">
        <v>616</v>
      </c>
      <c r="O2222" s="1383" t="s">
        <v>617</v>
      </c>
      <c r="Q2222" s="1383" t="s">
        <v>55</v>
      </c>
    </row>
    <row r="2223" spans="1:17" x14ac:dyDescent="0.3">
      <c r="A2223" s="1405">
        <v>2017</v>
      </c>
      <c r="B2223" s="1406" t="s">
        <v>559</v>
      </c>
      <c r="C2223" s="1406" t="s">
        <v>829</v>
      </c>
      <c r="D2223" s="1407">
        <v>755.73137130801706</v>
      </c>
      <c r="E2223" s="1406" t="s">
        <v>617</v>
      </c>
      <c r="F2223" s="1408" t="s">
        <v>616</v>
      </c>
      <c r="O2223" s="1383" t="s">
        <v>617</v>
      </c>
      <c r="Q2223" s="1383" t="s">
        <v>55</v>
      </c>
    </row>
    <row r="2224" spans="1:17" x14ac:dyDescent="0.3">
      <c r="A2224" s="1405">
        <v>2017</v>
      </c>
      <c r="B2224" s="1406" t="s">
        <v>559</v>
      </c>
      <c r="C2224" s="1406" t="s">
        <v>830</v>
      </c>
      <c r="D2224" s="1407">
        <v>755.70190258118203</v>
      </c>
      <c r="E2224" s="1406" t="s">
        <v>617</v>
      </c>
      <c r="F2224" s="1408" t="s">
        <v>616</v>
      </c>
      <c r="O2224" s="1383" t="s">
        <v>617</v>
      </c>
      <c r="Q2224" s="1383" t="s">
        <v>55</v>
      </c>
    </row>
    <row r="2225" spans="1:17" x14ac:dyDescent="0.3">
      <c r="A2225" s="1405">
        <v>2017</v>
      </c>
      <c r="B2225" s="1406" t="s">
        <v>559</v>
      </c>
      <c r="C2225" s="1406" t="s">
        <v>831</v>
      </c>
      <c r="D2225" s="1407">
        <v>883.92244224948206</v>
      </c>
      <c r="E2225" s="1406" t="s">
        <v>617</v>
      </c>
      <c r="F2225" s="1408" t="s">
        <v>616</v>
      </c>
      <c r="O2225" s="1383" t="s">
        <v>617</v>
      </c>
      <c r="Q2225" s="1383" t="s">
        <v>55</v>
      </c>
    </row>
    <row r="2226" spans="1:17" x14ac:dyDescent="0.3">
      <c r="A2226" s="1405">
        <v>2017</v>
      </c>
      <c r="B2226" s="1406" t="s">
        <v>559</v>
      </c>
      <c r="C2226" s="1406" t="s">
        <v>832</v>
      </c>
      <c r="D2226" s="1407">
        <v>770.19929577464802</v>
      </c>
      <c r="E2226" s="1406" t="s">
        <v>617</v>
      </c>
      <c r="F2226" s="1408" t="s">
        <v>616</v>
      </c>
      <c r="O2226" s="1383" t="s">
        <v>617</v>
      </c>
      <c r="Q2226" s="1383" t="s">
        <v>55</v>
      </c>
    </row>
    <row r="2227" spans="1:17" x14ac:dyDescent="0.3">
      <c r="A2227" s="1405">
        <v>2017</v>
      </c>
      <c r="B2227" s="1406" t="s">
        <v>559</v>
      </c>
      <c r="C2227" s="1406" t="s">
        <v>812</v>
      </c>
      <c r="D2227" s="1407">
        <v>715.13311334289801</v>
      </c>
      <c r="E2227" s="1406" t="s">
        <v>617</v>
      </c>
      <c r="F2227" s="1408" t="s">
        <v>616</v>
      </c>
      <c r="O2227" s="1383" t="s">
        <v>617</v>
      </c>
      <c r="Q2227" s="1383" t="s">
        <v>55</v>
      </c>
    </row>
    <row r="2228" spans="1:17" x14ac:dyDescent="0.3">
      <c r="A2228" s="1405">
        <v>2017</v>
      </c>
      <c r="B2228" s="1406" t="s">
        <v>559</v>
      </c>
      <c r="C2228" s="1406" t="s">
        <v>833</v>
      </c>
      <c r="D2228" s="1407">
        <v>699.27991902834003</v>
      </c>
      <c r="E2228" s="1406" t="s">
        <v>617</v>
      </c>
      <c r="F2228" s="1408" t="s">
        <v>616</v>
      </c>
      <c r="O2228" s="1383" t="s">
        <v>617</v>
      </c>
      <c r="Q2228" s="1383" t="s">
        <v>55</v>
      </c>
    </row>
    <row r="2229" spans="1:17" x14ac:dyDescent="0.3">
      <c r="A2229" s="1405">
        <v>2017</v>
      </c>
      <c r="B2229" s="1406" t="s">
        <v>559</v>
      </c>
      <c r="C2229" s="1406" t="s">
        <v>834</v>
      </c>
      <c r="D2229" s="1407">
        <v>732.85290322580613</v>
      </c>
      <c r="E2229" s="1406" t="s">
        <v>617</v>
      </c>
      <c r="F2229" s="1408" t="s">
        <v>616</v>
      </c>
      <c r="O2229" s="1383" t="s">
        <v>617</v>
      </c>
      <c r="Q2229" s="1383" t="s">
        <v>55</v>
      </c>
    </row>
    <row r="2230" spans="1:17" x14ac:dyDescent="0.3">
      <c r="A2230" s="1405">
        <v>2017</v>
      </c>
      <c r="B2230" s="1406" t="s">
        <v>559</v>
      </c>
      <c r="C2230" s="1406" t="s">
        <v>835</v>
      </c>
      <c r="D2230" s="1407">
        <v>725.38808803301208</v>
      </c>
      <c r="E2230" s="1406" t="s">
        <v>617</v>
      </c>
      <c r="F2230" s="1408" t="s">
        <v>616</v>
      </c>
      <c r="O2230" s="1383" t="s">
        <v>617</v>
      </c>
      <c r="Q2230" s="1383" t="s">
        <v>55</v>
      </c>
    </row>
    <row r="2231" spans="1:17" x14ac:dyDescent="0.3">
      <c r="A2231" s="1405">
        <v>2017</v>
      </c>
      <c r="B2231" s="1406" t="s">
        <v>559</v>
      </c>
      <c r="C2231" s="1406" t="s">
        <v>836</v>
      </c>
      <c r="D2231" s="1407">
        <v>765.824268370607</v>
      </c>
      <c r="E2231" s="1406" t="s">
        <v>617</v>
      </c>
      <c r="F2231" s="1408" t="s">
        <v>616</v>
      </c>
      <c r="O2231" s="1383" t="s">
        <v>617</v>
      </c>
      <c r="Q2231" s="1383" t="s">
        <v>55</v>
      </c>
    </row>
    <row r="2232" spans="1:17" x14ac:dyDescent="0.3">
      <c r="A2232" s="1405">
        <v>2017</v>
      </c>
      <c r="B2232" s="1406" t="s">
        <v>559</v>
      </c>
      <c r="C2232" s="1406" t="s">
        <v>837</v>
      </c>
      <c r="D2232" s="1407">
        <v>818.0137271805271</v>
      </c>
      <c r="E2232" s="1406" t="s">
        <v>617</v>
      </c>
      <c r="F2232" s="1408" t="s">
        <v>616</v>
      </c>
      <c r="O2232" s="1383" t="s">
        <v>617</v>
      </c>
      <c r="Q2232" s="1383" t="s">
        <v>55</v>
      </c>
    </row>
    <row r="2233" spans="1:17" x14ac:dyDescent="0.3">
      <c r="A2233" s="1405">
        <v>2017</v>
      </c>
      <c r="B2233" s="1406" t="s">
        <v>559</v>
      </c>
      <c r="C2233" s="1406" t="s">
        <v>838</v>
      </c>
      <c r="D2233" s="1407">
        <v>733.64858096828004</v>
      </c>
      <c r="E2233" s="1406" t="s">
        <v>617</v>
      </c>
      <c r="F2233" s="1408" t="s">
        <v>616</v>
      </c>
      <c r="O2233" s="1383" t="s">
        <v>617</v>
      </c>
      <c r="Q2233" s="1383" t="s">
        <v>55</v>
      </c>
    </row>
    <row r="2234" spans="1:17" x14ac:dyDescent="0.3">
      <c r="A2234" s="1405">
        <v>2017</v>
      </c>
      <c r="B2234" s="1406" t="s">
        <v>559</v>
      </c>
      <c r="C2234" s="1406" t="s">
        <v>839</v>
      </c>
      <c r="D2234" s="1407">
        <v>836.51671177266599</v>
      </c>
      <c r="E2234" s="1406" t="s">
        <v>617</v>
      </c>
      <c r="F2234" s="1408" t="s">
        <v>616</v>
      </c>
      <c r="O2234" s="1383" t="s">
        <v>617</v>
      </c>
      <c r="Q2234" s="1383" t="s">
        <v>55</v>
      </c>
    </row>
    <row r="2235" spans="1:17" x14ac:dyDescent="0.3">
      <c r="A2235" s="1405">
        <v>2010</v>
      </c>
      <c r="B2235" s="1406" t="s">
        <v>521</v>
      </c>
      <c r="C2235" s="1406" t="s">
        <v>560</v>
      </c>
      <c r="D2235" s="1407">
        <v>757.73264315642507</v>
      </c>
      <c r="E2235" s="1406" t="s">
        <v>561</v>
      </c>
      <c r="F2235" s="1408" t="s">
        <v>562</v>
      </c>
      <c r="O2235" s="1383" t="s">
        <v>561</v>
      </c>
      <c r="Q2235" s="1383" t="s">
        <v>64</v>
      </c>
    </row>
    <row r="2236" spans="1:17" x14ac:dyDescent="0.3">
      <c r="A2236" s="1405">
        <v>2010</v>
      </c>
      <c r="B2236" s="1406" t="s">
        <v>521</v>
      </c>
      <c r="C2236" s="1406" t="s">
        <v>567</v>
      </c>
      <c r="D2236" s="1407">
        <v>911.42074259681101</v>
      </c>
      <c r="E2236" s="1406" t="s">
        <v>561</v>
      </c>
      <c r="F2236" s="1408" t="s">
        <v>562</v>
      </c>
      <c r="O2236" s="1383" t="s">
        <v>561</v>
      </c>
      <c r="Q2236" s="1383" t="s">
        <v>64</v>
      </c>
    </row>
    <row r="2237" spans="1:17" x14ac:dyDescent="0.3">
      <c r="A2237" s="1405">
        <v>2010</v>
      </c>
      <c r="B2237" s="1406" t="s">
        <v>521</v>
      </c>
      <c r="C2237" s="1406" t="s">
        <v>568</v>
      </c>
      <c r="D2237" s="1407">
        <v>766.25922500000001</v>
      </c>
      <c r="E2237" s="1406" t="s">
        <v>561</v>
      </c>
      <c r="F2237" s="1408" t="s">
        <v>562</v>
      </c>
      <c r="O2237" s="1383" t="s">
        <v>561</v>
      </c>
      <c r="Q2237" s="1383" t="s">
        <v>64</v>
      </c>
    </row>
    <row r="2238" spans="1:17" x14ac:dyDescent="0.3">
      <c r="A2238" s="1405">
        <v>2010</v>
      </c>
      <c r="B2238" s="1406" t="s">
        <v>521</v>
      </c>
      <c r="C2238" s="1406" t="s">
        <v>569</v>
      </c>
      <c r="D2238" s="1407">
        <v>769.32737357259407</v>
      </c>
      <c r="E2238" s="1406" t="s">
        <v>561</v>
      </c>
      <c r="F2238" s="1408" t="s">
        <v>562</v>
      </c>
      <c r="O2238" s="1383" t="s">
        <v>561</v>
      </c>
      <c r="Q2238" s="1383" t="s">
        <v>64</v>
      </c>
    </row>
    <row r="2239" spans="1:17" x14ac:dyDescent="0.3">
      <c r="A2239" s="1405">
        <v>2010</v>
      </c>
      <c r="B2239" s="1406" t="s">
        <v>521</v>
      </c>
      <c r="C2239" s="1406" t="s">
        <v>570</v>
      </c>
      <c r="D2239" s="1407">
        <v>731.14539015606204</v>
      </c>
      <c r="E2239" s="1406" t="s">
        <v>561</v>
      </c>
      <c r="F2239" s="1408" t="s">
        <v>562</v>
      </c>
      <c r="O2239" s="1383" t="s">
        <v>561</v>
      </c>
      <c r="Q2239" s="1383" t="s">
        <v>64</v>
      </c>
    </row>
    <row r="2240" spans="1:17" x14ac:dyDescent="0.3">
      <c r="A2240" s="1405">
        <v>2010</v>
      </c>
      <c r="B2240" s="1406" t="s">
        <v>521</v>
      </c>
      <c r="C2240" s="1406" t="s">
        <v>571</v>
      </c>
      <c r="D2240" s="1407">
        <v>790.08999186330311</v>
      </c>
      <c r="E2240" s="1406" t="s">
        <v>561</v>
      </c>
      <c r="F2240" s="1408" t="s">
        <v>562</v>
      </c>
      <c r="O2240" s="1383" t="s">
        <v>561</v>
      </c>
      <c r="Q2240" s="1383" t="s">
        <v>64</v>
      </c>
    </row>
    <row r="2241" spans="1:17" x14ac:dyDescent="0.3">
      <c r="A2241" s="1405">
        <v>2010</v>
      </c>
      <c r="B2241" s="1406" t="s">
        <v>521</v>
      </c>
      <c r="C2241" s="1406" t="s">
        <v>572</v>
      </c>
      <c r="D2241" s="1407">
        <v>763.337410547736</v>
      </c>
      <c r="E2241" s="1406" t="s">
        <v>561</v>
      </c>
      <c r="F2241" s="1408" t="s">
        <v>562</v>
      </c>
      <c r="O2241" s="1383" t="s">
        <v>561</v>
      </c>
      <c r="Q2241" s="1383" t="s">
        <v>64</v>
      </c>
    </row>
    <row r="2242" spans="1:17" x14ac:dyDescent="0.3">
      <c r="A2242" s="1405">
        <v>2010</v>
      </c>
      <c r="B2242" s="1406" t="s">
        <v>521</v>
      </c>
      <c r="C2242" s="1406" t="s">
        <v>574</v>
      </c>
      <c r="D2242" s="1407">
        <v>847.73299097848712</v>
      </c>
      <c r="E2242" s="1406" t="s">
        <v>561</v>
      </c>
      <c r="F2242" s="1408" t="s">
        <v>562</v>
      </c>
      <c r="O2242" s="1383" t="s">
        <v>561</v>
      </c>
      <c r="Q2242" s="1383" t="s">
        <v>64</v>
      </c>
    </row>
    <row r="2243" spans="1:17" x14ac:dyDescent="0.3">
      <c r="A2243" s="1405">
        <v>2010</v>
      </c>
      <c r="B2243" s="1406" t="s">
        <v>521</v>
      </c>
      <c r="C2243" s="1406" t="s">
        <v>575</v>
      </c>
      <c r="D2243" s="1407">
        <v>916.72980059880206</v>
      </c>
      <c r="E2243" s="1406" t="s">
        <v>561</v>
      </c>
      <c r="F2243" s="1408" t="s">
        <v>562</v>
      </c>
      <c r="O2243" s="1383" t="s">
        <v>561</v>
      </c>
      <c r="Q2243" s="1383" t="s">
        <v>64</v>
      </c>
    </row>
    <row r="2244" spans="1:17" x14ac:dyDescent="0.3">
      <c r="A2244" s="1405">
        <v>2010</v>
      </c>
      <c r="B2244" s="1406" t="s">
        <v>521</v>
      </c>
      <c r="C2244" s="1406" t="s">
        <v>576</v>
      </c>
      <c r="D2244" s="1407">
        <v>921.68266373801907</v>
      </c>
      <c r="E2244" s="1406" t="s">
        <v>561</v>
      </c>
      <c r="F2244" s="1408" t="s">
        <v>562</v>
      </c>
      <c r="O2244" s="1383" t="s">
        <v>561</v>
      </c>
      <c r="Q2244" s="1383" t="s">
        <v>64</v>
      </c>
    </row>
    <row r="2245" spans="1:17" x14ac:dyDescent="0.3">
      <c r="A2245" s="1405">
        <v>2010</v>
      </c>
      <c r="B2245" s="1406" t="s">
        <v>521</v>
      </c>
      <c r="C2245" s="1406" t="s">
        <v>577</v>
      </c>
      <c r="D2245" s="1407">
        <v>837.03927843137308</v>
      </c>
      <c r="E2245" s="1406" t="s">
        <v>578</v>
      </c>
      <c r="F2245" s="1408" t="s">
        <v>579</v>
      </c>
      <c r="O2245" s="1383" t="s">
        <v>578</v>
      </c>
      <c r="Q2245" s="1383" t="s">
        <v>63</v>
      </c>
    </row>
    <row r="2246" spans="1:17" x14ac:dyDescent="0.3">
      <c r="A2246" s="1405">
        <v>2010</v>
      </c>
      <c r="B2246" s="1406" t="s">
        <v>521</v>
      </c>
      <c r="C2246" s="1406" t="s">
        <v>580</v>
      </c>
      <c r="D2246" s="1407">
        <v>775.83119829309499</v>
      </c>
      <c r="E2246" s="1406" t="s">
        <v>578</v>
      </c>
      <c r="F2246" s="1408" t="s">
        <v>579</v>
      </c>
      <c r="O2246" s="1383" t="s">
        <v>578</v>
      </c>
      <c r="Q2246" s="1383" t="s">
        <v>63</v>
      </c>
    </row>
    <row r="2247" spans="1:17" x14ac:dyDescent="0.3">
      <c r="A2247" s="1405">
        <v>2010</v>
      </c>
      <c r="B2247" s="1406" t="s">
        <v>521</v>
      </c>
      <c r="C2247" s="1406" t="s">
        <v>581</v>
      </c>
      <c r="D2247" s="1407">
        <v>960.01154962395606</v>
      </c>
      <c r="E2247" s="1406" t="s">
        <v>578</v>
      </c>
      <c r="F2247" s="1408" t="s">
        <v>579</v>
      </c>
      <c r="O2247" s="1383" t="s">
        <v>578</v>
      </c>
      <c r="Q2247" s="1383" t="s">
        <v>63</v>
      </c>
    </row>
    <row r="2248" spans="1:17" x14ac:dyDescent="0.3">
      <c r="A2248" s="1405">
        <v>2010</v>
      </c>
      <c r="B2248" s="1406" t="s">
        <v>521</v>
      </c>
      <c r="C2248" s="1406" t="s">
        <v>582</v>
      </c>
      <c r="D2248" s="1407">
        <v>781.27823328452905</v>
      </c>
      <c r="E2248" s="1406" t="s">
        <v>578</v>
      </c>
      <c r="F2248" s="1408" t="s">
        <v>579</v>
      </c>
      <c r="O2248" s="1383" t="s">
        <v>578</v>
      </c>
      <c r="Q2248" s="1383" t="s">
        <v>63</v>
      </c>
    </row>
    <row r="2249" spans="1:17" x14ac:dyDescent="0.3">
      <c r="A2249" s="1405">
        <v>2010</v>
      </c>
      <c r="B2249" s="1406" t="s">
        <v>521</v>
      </c>
      <c r="C2249" s="1406" t="s">
        <v>584</v>
      </c>
      <c r="D2249" s="1407">
        <v>811.69889929742408</v>
      </c>
      <c r="E2249" s="1406" t="s">
        <v>578</v>
      </c>
      <c r="F2249" s="1408" t="s">
        <v>579</v>
      </c>
      <c r="O2249" s="1383" t="s">
        <v>578</v>
      </c>
      <c r="Q2249" s="1383" t="s">
        <v>63</v>
      </c>
    </row>
    <row r="2250" spans="1:17" x14ac:dyDescent="0.3">
      <c r="A2250" s="1405">
        <v>2010</v>
      </c>
      <c r="B2250" s="1406" t="s">
        <v>521</v>
      </c>
      <c r="C2250" s="1406" t="s">
        <v>585</v>
      </c>
      <c r="D2250" s="1407">
        <v>749.85531176746406</v>
      </c>
      <c r="E2250" s="1406" t="s">
        <v>578</v>
      </c>
      <c r="F2250" s="1408" t="s">
        <v>579</v>
      </c>
      <c r="O2250" s="1383" t="s">
        <v>578</v>
      </c>
      <c r="Q2250" s="1383" t="s">
        <v>63</v>
      </c>
    </row>
    <row r="2251" spans="1:17" x14ac:dyDescent="0.3">
      <c r="A2251" s="1405">
        <v>2010</v>
      </c>
      <c r="B2251" s="1406" t="s">
        <v>521</v>
      </c>
      <c r="C2251" s="1406" t="s">
        <v>586</v>
      </c>
      <c r="D2251" s="1407">
        <v>707.57831261726108</v>
      </c>
      <c r="E2251" s="1406" t="s">
        <v>578</v>
      </c>
      <c r="F2251" s="1408" t="s">
        <v>579</v>
      </c>
      <c r="O2251" s="1383" t="s">
        <v>578</v>
      </c>
      <c r="Q2251" s="1383" t="s">
        <v>63</v>
      </c>
    </row>
    <row r="2252" spans="1:17" x14ac:dyDescent="0.3">
      <c r="A2252" s="1405">
        <v>2010</v>
      </c>
      <c r="B2252" s="1406" t="s">
        <v>521</v>
      </c>
      <c r="C2252" s="1406" t="s">
        <v>587</v>
      </c>
      <c r="D2252" s="1407">
        <v>805.58726420912808</v>
      </c>
      <c r="E2252" s="1406" t="s">
        <v>578</v>
      </c>
      <c r="F2252" s="1408" t="s">
        <v>579</v>
      </c>
      <c r="O2252" s="1383" t="s">
        <v>578</v>
      </c>
      <c r="Q2252" s="1383" t="s">
        <v>63</v>
      </c>
    </row>
    <row r="2253" spans="1:17" x14ac:dyDescent="0.3">
      <c r="A2253" s="1405">
        <v>2010</v>
      </c>
      <c r="B2253" s="1406" t="s">
        <v>521</v>
      </c>
      <c r="C2253" s="1406" t="s">
        <v>588</v>
      </c>
      <c r="D2253" s="1407">
        <v>738.83418938307</v>
      </c>
      <c r="E2253" s="1406" t="s">
        <v>578</v>
      </c>
      <c r="F2253" s="1408" t="s">
        <v>579</v>
      </c>
      <c r="O2253" s="1383" t="s">
        <v>578</v>
      </c>
      <c r="Q2253" s="1383" t="s">
        <v>63</v>
      </c>
    </row>
    <row r="2254" spans="1:17" x14ac:dyDescent="0.3">
      <c r="A2254" s="1405">
        <v>2010</v>
      </c>
      <c r="B2254" s="1406" t="s">
        <v>521</v>
      </c>
      <c r="C2254" s="1406" t="s">
        <v>589</v>
      </c>
      <c r="D2254" s="1407">
        <v>762.58344292237393</v>
      </c>
      <c r="E2254" s="1406" t="s">
        <v>578</v>
      </c>
      <c r="F2254" s="1408" t="s">
        <v>579</v>
      </c>
      <c r="O2254" s="1383" t="s">
        <v>578</v>
      </c>
      <c r="Q2254" s="1383" t="s">
        <v>63</v>
      </c>
    </row>
    <row r="2255" spans="1:17" x14ac:dyDescent="0.3">
      <c r="A2255" s="1405">
        <v>2010</v>
      </c>
      <c r="B2255" s="1406" t="s">
        <v>521</v>
      </c>
      <c r="C2255" s="1406" t="s">
        <v>591</v>
      </c>
      <c r="D2255" s="1407">
        <v>918.76008213729904</v>
      </c>
      <c r="E2255" s="1406" t="s">
        <v>578</v>
      </c>
      <c r="F2255" s="1408" t="s">
        <v>579</v>
      </c>
      <c r="O2255" s="1383" t="s">
        <v>578</v>
      </c>
      <c r="Q2255" s="1383" t="s">
        <v>63</v>
      </c>
    </row>
    <row r="2256" spans="1:17" x14ac:dyDescent="0.3">
      <c r="A2256" s="1405">
        <v>2010</v>
      </c>
      <c r="B2256" s="1406" t="s">
        <v>521</v>
      </c>
      <c r="C2256" s="1406" t="s">
        <v>592</v>
      </c>
      <c r="D2256" s="1407">
        <v>684.86046008869209</v>
      </c>
      <c r="E2256" s="1406" t="s">
        <v>578</v>
      </c>
      <c r="F2256" s="1408" t="s">
        <v>579</v>
      </c>
      <c r="O2256" s="1383" t="s">
        <v>578</v>
      </c>
      <c r="Q2256" s="1383" t="s">
        <v>63</v>
      </c>
    </row>
    <row r="2257" spans="1:17" x14ac:dyDescent="0.3">
      <c r="A2257" s="1405">
        <v>2010</v>
      </c>
      <c r="B2257" s="1406" t="s">
        <v>521</v>
      </c>
      <c r="C2257" s="1406" t="s">
        <v>593</v>
      </c>
      <c r="D2257" s="1407">
        <v>830.66278547854813</v>
      </c>
      <c r="E2257" s="1406" t="s">
        <v>594</v>
      </c>
      <c r="F2257" s="1408" t="s">
        <v>595</v>
      </c>
      <c r="O2257" s="1383" t="s">
        <v>594</v>
      </c>
      <c r="Q2257" s="1383" t="s">
        <v>62</v>
      </c>
    </row>
    <row r="2258" spans="1:17" x14ac:dyDescent="0.3">
      <c r="A2258" s="1405">
        <v>2010</v>
      </c>
      <c r="B2258" s="1406" t="s">
        <v>521</v>
      </c>
      <c r="C2258" s="1406" t="s">
        <v>596</v>
      </c>
      <c r="D2258" s="1407">
        <v>950.19131837738212</v>
      </c>
      <c r="E2258" s="1406" t="s">
        <v>594</v>
      </c>
      <c r="F2258" s="1408" t="s">
        <v>595</v>
      </c>
      <c r="O2258" s="1383" t="s">
        <v>594</v>
      </c>
      <c r="Q2258" s="1383" t="s">
        <v>62</v>
      </c>
    </row>
    <row r="2259" spans="1:17" x14ac:dyDescent="0.3">
      <c r="A2259" s="1405">
        <v>2010</v>
      </c>
      <c r="B2259" s="1406" t="s">
        <v>521</v>
      </c>
      <c r="C2259" s="1406" t="s">
        <v>597</v>
      </c>
      <c r="D2259" s="1407">
        <v>855.00126619026412</v>
      </c>
      <c r="E2259" s="1406" t="s">
        <v>598</v>
      </c>
      <c r="F2259" s="1408" t="s">
        <v>599</v>
      </c>
      <c r="O2259" s="1383" t="s">
        <v>598</v>
      </c>
      <c r="Q2259" s="1383" t="s">
        <v>61</v>
      </c>
    </row>
    <row r="2260" spans="1:17" x14ac:dyDescent="0.3">
      <c r="A2260" s="1405">
        <v>2010</v>
      </c>
      <c r="B2260" s="1406" t="s">
        <v>521</v>
      </c>
      <c r="C2260" s="1406" t="s">
        <v>600</v>
      </c>
      <c r="D2260" s="1407">
        <v>868.34348004276615</v>
      </c>
      <c r="E2260" s="1406" t="s">
        <v>594</v>
      </c>
      <c r="F2260" s="1408" t="s">
        <v>595</v>
      </c>
      <c r="O2260" s="1383" t="s">
        <v>594</v>
      </c>
      <c r="Q2260" s="1383" t="s">
        <v>62</v>
      </c>
    </row>
    <row r="2261" spans="1:17" x14ac:dyDescent="0.3">
      <c r="A2261" s="1405">
        <v>2010</v>
      </c>
      <c r="B2261" s="1406" t="s">
        <v>521</v>
      </c>
      <c r="C2261" s="1406" t="s">
        <v>601</v>
      </c>
      <c r="D2261" s="1407">
        <v>1116.92795990627</v>
      </c>
      <c r="E2261" s="1406" t="s">
        <v>594</v>
      </c>
      <c r="F2261" s="1408" t="s">
        <v>595</v>
      </c>
      <c r="O2261" s="1383" t="s">
        <v>594</v>
      </c>
      <c r="Q2261" s="1383" t="s">
        <v>62</v>
      </c>
    </row>
    <row r="2262" spans="1:17" x14ac:dyDescent="0.3">
      <c r="A2262" s="1405">
        <v>2010</v>
      </c>
      <c r="B2262" s="1406" t="s">
        <v>521</v>
      </c>
      <c r="C2262" s="1406" t="s">
        <v>602</v>
      </c>
      <c r="D2262" s="1407">
        <v>1127.0492310031702</v>
      </c>
      <c r="E2262" s="1406" t="s">
        <v>594</v>
      </c>
      <c r="F2262" s="1408" t="s">
        <v>595</v>
      </c>
      <c r="O2262" s="1383" t="s">
        <v>594</v>
      </c>
      <c r="Q2262" s="1383" t="s">
        <v>62</v>
      </c>
    </row>
    <row r="2263" spans="1:17" x14ac:dyDescent="0.3">
      <c r="A2263" s="1405">
        <v>2010</v>
      </c>
      <c r="B2263" s="1406" t="s">
        <v>521</v>
      </c>
      <c r="C2263" s="1406" t="s">
        <v>605</v>
      </c>
      <c r="D2263" s="1407">
        <v>1279.5533664571101</v>
      </c>
      <c r="E2263" s="1406" t="s">
        <v>594</v>
      </c>
      <c r="F2263" s="1408" t="s">
        <v>595</v>
      </c>
      <c r="O2263" s="1383" t="s">
        <v>594</v>
      </c>
      <c r="Q2263" s="1383" t="s">
        <v>62</v>
      </c>
    </row>
    <row r="2264" spans="1:17" x14ac:dyDescent="0.3">
      <c r="A2264" s="1405">
        <v>2010</v>
      </c>
      <c r="B2264" s="1406" t="s">
        <v>521</v>
      </c>
      <c r="C2264" s="1406" t="s">
        <v>606</v>
      </c>
      <c r="D2264" s="1407">
        <v>885.19724126483504</v>
      </c>
      <c r="E2264" s="1406" t="s">
        <v>594</v>
      </c>
      <c r="F2264" s="1408" t="s">
        <v>595</v>
      </c>
      <c r="O2264" s="1383" t="s">
        <v>594</v>
      </c>
      <c r="Q2264" s="1383" t="s">
        <v>62</v>
      </c>
    </row>
    <row r="2265" spans="1:17" x14ac:dyDescent="0.3">
      <c r="A2265" s="1405">
        <v>2010</v>
      </c>
      <c r="B2265" s="1406" t="s">
        <v>521</v>
      </c>
      <c r="C2265" s="1406" t="s">
        <v>609</v>
      </c>
      <c r="D2265" s="1407">
        <v>917.42531652892603</v>
      </c>
      <c r="E2265" s="1406" t="s">
        <v>594</v>
      </c>
      <c r="F2265" s="1408" t="s">
        <v>595</v>
      </c>
      <c r="O2265" s="1383" t="s">
        <v>594</v>
      </c>
      <c r="Q2265" s="1383" t="s">
        <v>62</v>
      </c>
    </row>
    <row r="2266" spans="1:17" x14ac:dyDescent="0.3">
      <c r="A2266" s="1405">
        <v>2010</v>
      </c>
      <c r="B2266" s="1406" t="s">
        <v>521</v>
      </c>
      <c r="C2266" s="1406" t="s">
        <v>612</v>
      </c>
      <c r="D2266" s="1407">
        <v>950.84840490074805</v>
      </c>
      <c r="E2266" s="1406" t="s">
        <v>594</v>
      </c>
      <c r="F2266" s="1408" t="s">
        <v>595</v>
      </c>
      <c r="O2266" s="1383" t="s">
        <v>594</v>
      </c>
      <c r="Q2266" s="1383" t="s">
        <v>62</v>
      </c>
    </row>
    <row r="2267" spans="1:17" x14ac:dyDescent="0.3">
      <c r="A2267" s="1405">
        <v>2010</v>
      </c>
      <c r="B2267" s="1406" t="s">
        <v>521</v>
      </c>
      <c r="C2267" s="1406" t="s">
        <v>615</v>
      </c>
      <c r="D2267" s="1407">
        <v>1032.8914738008498</v>
      </c>
      <c r="E2267" s="1406" t="s">
        <v>594</v>
      </c>
      <c r="F2267" s="1408" t="s">
        <v>595</v>
      </c>
      <c r="O2267" s="1383" t="s">
        <v>594</v>
      </c>
      <c r="Q2267" s="1383" t="s">
        <v>62</v>
      </c>
    </row>
    <row r="2268" spans="1:17" x14ac:dyDescent="0.3">
      <c r="A2268" s="1405">
        <v>2010</v>
      </c>
      <c r="B2268" s="1406" t="s">
        <v>521</v>
      </c>
      <c r="C2268" s="1406" t="s">
        <v>618</v>
      </c>
      <c r="D2268" s="1407">
        <v>720.75634666666701</v>
      </c>
      <c r="E2268" s="1406" t="s">
        <v>598</v>
      </c>
      <c r="F2268" s="1408" t="s">
        <v>599</v>
      </c>
      <c r="O2268" s="1383" t="s">
        <v>598</v>
      </c>
      <c r="Q2268" s="1383" t="s">
        <v>61</v>
      </c>
    </row>
    <row r="2269" spans="1:17" x14ac:dyDescent="0.3">
      <c r="A2269" s="1405">
        <v>2010</v>
      </c>
      <c r="B2269" s="1406" t="s">
        <v>521</v>
      </c>
      <c r="C2269" s="1406" t="s">
        <v>621</v>
      </c>
      <c r="D2269" s="1407">
        <v>706.96111042566304</v>
      </c>
      <c r="E2269" s="1406" t="s">
        <v>578</v>
      </c>
      <c r="F2269" s="1408" t="s">
        <v>579</v>
      </c>
      <c r="O2269" s="1383" t="s">
        <v>578</v>
      </c>
      <c r="Q2269" s="1383" t="s">
        <v>63</v>
      </c>
    </row>
    <row r="2270" spans="1:17" x14ac:dyDescent="0.3">
      <c r="A2270" s="1405">
        <v>2010</v>
      </c>
      <c r="B2270" s="1406" t="s">
        <v>521</v>
      </c>
      <c r="C2270" s="1406" t="s">
        <v>624</v>
      </c>
      <c r="D2270" s="1407">
        <v>703.81426451612901</v>
      </c>
      <c r="E2270" s="1406" t="s">
        <v>578</v>
      </c>
      <c r="F2270" s="1408" t="s">
        <v>579</v>
      </c>
      <c r="O2270" s="1383" t="s">
        <v>578</v>
      </c>
      <c r="Q2270" s="1383" t="s">
        <v>63</v>
      </c>
    </row>
    <row r="2271" spans="1:17" x14ac:dyDescent="0.3">
      <c r="A2271" s="1405">
        <v>2010</v>
      </c>
      <c r="B2271" s="1406" t="s">
        <v>521</v>
      </c>
      <c r="C2271" s="1406" t="s">
        <v>627</v>
      </c>
      <c r="D2271" s="1407">
        <v>851.40166301489899</v>
      </c>
      <c r="E2271" s="1406" t="s">
        <v>594</v>
      </c>
      <c r="F2271" s="1408" t="s">
        <v>595</v>
      </c>
      <c r="O2271" s="1383" t="s">
        <v>594</v>
      </c>
      <c r="Q2271" s="1383" t="s">
        <v>62</v>
      </c>
    </row>
    <row r="2272" spans="1:17" x14ac:dyDescent="0.3">
      <c r="A2272" s="1405">
        <v>2010</v>
      </c>
      <c r="B2272" s="1406" t="s">
        <v>521</v>
      </c>
      <c r="C2272" s="1406" t="s">
        <v>629</v>
      </c>
      <c r="D2272" s="1407">
        <v>745.14805427547401</v>
      </c>
      <c r="E2272" s="1406" t="s">
        <v>594</v>
      </c>
      <c r="F2272" s="1408" t="s">
        <v>595</v>
      </c>
      <c r="O2272" s="1383" t="s">
        <v>594</v>
      </c>
      <c r="Q2272" s="1383" t="s">
        <v>62</v>
      </c>
    </row>
    <row r="2273" spans="1:17" x14ac:dyDescent="0.3">
      <c r="A2273" s="1405">
        <v>2010</v>
      </c>
      <c r="B2273" s="1406" t="s">
        <v>521</v>
      </c>
      <c r="C2273" s="1406" t="s">
        <v>632</v>
      </c>
      <c r="D2273" s="1407">
        <v>691.09635576494611</v>
      </c>
      <c r="E2273" s="1406" t="s">
        <v>594</v>
      </c>
      <c r="F2273" s="1408" t="s">
        <v>595</v>
      </c>
      <c r="O2273" s="1383" t="s">
        <v>594</v>
      </c>
      <c r="Q2273" s="1383" t="s">
        <v>62</v>
      </c>
    </row>
    <row r="2274" spans="1:17" x14ac:dyDescent="0.3">
      <c r="A2274" s="1405">
        <v>2010</v>
      </c>
      <c r="B2274" s="1406" t="s">
        <v>521</v>
      </c>
      <c r="C2274" s="1406" t="s">
        <v>633</v>
      </c>
      <c r="D2274" s="1407">
        <v>692.26659819696511</v>
      </c>
      <c r="E2274" s="1406" t="s">
        <v>594</v>
      </c>
      <c r="F2274" s="1408" t="s">
        <v>595</v>
      </c>
      <c r="O2274" s="1383" t="s">
        <v>594</v>
      </c>
      <c r="Q2274" s="1383" t="s">
        <v>62</v>
      </c>
    </row>
    <row r="2275" spans="1:17" x14ac:dyDescent="0.3">
      <c r="A2275" s="1405">
        <v>2010</v>
      </c>
      <c r="B2275" s="1406" t="s">
        <v>521</v>
      </c>
      <c r="C2275" s="1406" t="s">
        <v>636</v>
      </c>
      <c r="D2275" s="1407">
        <v>728.25145002402701</v>
      </c>
      <c r="E2275" s="1406" t="s">
        <v>594</v>
      </c>
      <c r="F2275" s="1408" t="s">
        <v>595</v>
      </c>
      <c r="O2275" s="1383" t="s">
        <v>594</v>
      </c>
      <c r="Q2275" s="1383" t="s">
        <v>62</v>
      </c>
    </row>
    <row r="2276" spans="1:17" x14ac:dyDescent="0.3">
      <c r="A2276" s="1405">
        <v>2010</v>
      </c>
      <c r="B2276" s="1406" t="s">
        <v>521</v>
      </c>
      <c r="C2276" s="1406" t="s">
        <v>639</v>
      </c>
      <c r="D2276" s="1407">
        <v>691.06868474884504</v>
      </c>
      <c r="E2276" s="1406" t="s">
        <v>594</v>
      </c>
      <c r="F2276" s="1408" t="s">
        <v>595</v>
      </c>
      <c r="O2276" s="1383" t="s">
        <v>594</v>
      </c>
      <c r="Q2276" s="1383" t="s">
        <v>62</v>
      </c>
    </row>
    <row r="2277" spans="1:17" x14ac:dyDescent="0.3">
      <c r="A2277" s="1405">
        <v>2010</v>
      </c>
      <c r="B2277" s="1406" t="s">
        <v>521</v>
      </c>
      <c r="C2277" s="1406" t="s">
        <v>640</v>
      </c>
      <c r="D2277" s="1407">
        <v>784.40355421686706</v>
      </c>
      <c r="E2277" s="1406" t="s">
        <v>594</v>
      </c>
      <c r="F2277" s="1408" t="s">
        <v>595</v>
      </c>
      <c r="O2277" s="1383" t="s">
        <v>594</v>
      </c>
      <c r="Q2277" s="1383" t="s">
        <v>62</v>
      </c>
    </row>
    <row r="2278" spans="1:17" x14ac:dyDescent="0.3">
      <c r="A2278" s="1405">
        <v>2010</v>
      </c>
      <c r="B2278" s="1406" t="s">
        <v>521</v>
      </c>
      <c r="C2278" s="1406" t="s">
        <v>643</v>
      </c>
      <c r="D2278" s="1407">
        <v>817.53424084171706</v>
      </c>
      <c r="E2278" s="1406" t="s">
        <v>594</v>
      </c>
      <c r="F2278" s="1408" t="s">
        <v>595</v>
      </c>
      <c r="O2278" s="1383" t="s">
        <v>594</v>
      </c>
      <c r="Q2278" s="1383" t="s">
        <v>62</v>
      </c>
    </row>
    <row r="2279" spans="1:17" x14ac:dyDescent="0.3">
      <c r="A2279" s="1405">
        <v>2010</v>
      </c>
      <c r="B2279" s="1406" t="s">
        <v>521</v>
      </c>
      <c r="C2279" s="1406" t="s">
        <v>646</v>
      </c>
      <c r="D2279" s="1407">
        <v>703.74562580645215</v>
      </c>
      <c r="E2279" s="1406" t="s">
        <v>642</v>
      </c>
      <c r="F2279" s="1408" t="s">
        <v>641</v>
      </c>
      <c r="O2279" s="1383" t="s">
        <v>642</v>
      </c>
      <c r="Q2279" s="1383" t="s">
        <v>66</v>
      </c>
    </row>
    <row r="2280" spans="1:17" x14ac:dyDescent="0.3">
      <c r="A2280" s="1405">
        <v>2010</v>
      </c>
      <c r="B2280" s="1406" t="s">
        <v>521</v>
      </c>
      <c r="C2280" s="1406" t="s">
        <v>647</v>
      </c>
      <c r="D2280" s="1407">
        <v>829.64449494949508</v>
      </c>
      <c r="E2280" s="1406" t="s">
        <v>642</v>
      </c>
      <c r="F2280" s="1408" t="s">
        <v>641</v>
      </c>
      <c r="O2280" s="1383" t="s">
        <v>642</v>
      </c>
      <c r="Q2280" s="1383" t="s">
        <v>66</v>
      </c>
    </row>
    <row r="2281" spans="1:17" x14ac:dyDescent="0.3">
      <c r="A2281" s="1405">
        <v>2010</v>
      </c>
      <c r="B2281" s="1406" t="s">
        <v>521</v>
      </c>
      <c r="C2281" s="1406" t="s">
        <v>648</v>
      </c>
      <c r="D2281" s="1407">
        <v>711.10472983555201</v>
      </c>
      <c r="E2281" s="1406" t="s">
        <v>645</v>
      </c>
      <c r="F2281" s="1408" t="s">
        <v>644</v>
      </c>
      <c r="O2281" s="1383" t="s">
        <v>645</v>
      </c>
      <c r="Q2281" s="1383" t="s">
        <v>76</v>
      </c>
    </row>
    <row r="2282" spans="1:17" x14ac:dyDescent="0.3">
      <c r="A2282" s="1405">
        <v>2010</v>
      </c>
      <c r="B2282" s="1406" t="s">
        <v>521</v>
      </c>
      <c r="C2282" s="1406" t="s">
        <v>649</v>
      </c>
      <c r="D2282" s="1407">
        <v>733.32556028368811</v>
      </c>
      <c r="E2282" s="1406" t="s">
        <v>645</v>
      </c>
      <c r="F2282" s="1408" t="s">
        <v>644</v>
      </c>
      <c r="O2282" s="1383" t="s">
        <v>645</v>
      </c>
      <c r="Q2282" s="1383" t="s">
        <v>76</v>
      </c>
    </row>
    <row r="2283" spans="1:17" x14ac:dyDescent="0.3">
      <c r="A2283" s="1405">
        <v>2010</v>
      </c>
      <c r="B2283" s="1406" t="s">
        <v>521</v>
      </c>
      <c r="C2283" s="1406" t="s">
        <v>650</v>
      </c>
      <c r="D2283" s="1407">
        <v>735.34900968188106</v>
      </c>
      <c r="E2283" s="1406" t="s">
        <v>598</v>
      </c>
      <c r="F2283" s="1408" t="s">
        <v>599</v>
      </c>
      <c r="O2283" s="1383" t="s">
        <v>598</v>
      </c>
      <c r="Q2283" s="1383" t="s">
        <v>61</v>
      </c>
    </row>
    <row r="2284" spans="1:17" x14ac:dyDescent="0.3">
      <c r="A2284" s="1405">
        <v>2010</v>
      </c>
      <c r="B2284" s="1406" t="s">
        <v>521</v>
      </c>
      <c r="C2284" s="1406" t="s">
        <v>651</v>
      </c>
      <c r="D2284" s="1407">
        <v>918.64984886832008</v>
      </c>
      <c r="E2284" s="1406" t="s">
        <v>598</v>
      </c>
      <c r="F2284" s="1408" t="s">
        <v>599</v>
      </c>
      <c r="O2284" s="1383" t="s">
        <v>598</v>
      </c>
      <c r="Q2284" s="1383" t="s">
        <v>61</v>
      </c>
    </row>
    <row r="2285" spans="1:17" x14ac:dyDescent="0.3">
      <c r="A2285" s="1405">
        <v>2010</v>
      </c>
      <c r="B2285" s="1406" t="s">
        <v>521</v>
      </c>
      <c r="C2285" s="1406" t="s">
        <v>652</v>
      </c>
      <c r="D2285" s="1407">
        <v>913.11700360210614</v>
      </c>
      <c r="E2285" s="1406" t="s">
        <v>598</v>
      </c>
      <c r="F2285" s="1408" t="s">
        <v>599</v>
      </c>
      <c r="O2285" s="1383" t="s">
        <v>598</v>
      </c>
      <c r="Q2285" s="1383" t="s">
        <v>61</v>
      </c>
    </row>
    <row r="2286" spans="1:17" x14ac:dyDescent="0.3">
      <c r="A2286" s="1405">
        <v>2010</v>
      </c>
      <c r="B2286" s="1406" t="s">
        <v>521</v>
      </c>
      <c r="C2286" s="1406" t="s">
        <v>653</v>
      </c>
      <c r="D2286" s="1407">
        <v>870.15376426603711</v>
      </c>
      <c r="E2286" s="1406" t="s">
        <v>598</v>
      </c>
      <c r="F2286" s="1408" t="s">
        <v>599</v>
      </c>
      <c r="O2286" s="1383" t="s">
        <v>598</v>
      </c>
      <c r="Q2286" s="1383" t="s">
        <v>61</v>
      </c>
    </row>
    <row r="2287" spans="1:17" x14ac:dyDescent="0.3">
      <c r="A2287" s="1405">
        <v>2010</v>
      </c>
      <c r="B2287" s="1406" t="s">
        <v>521</v>
      </c>
      <c r="C2287" s="1406" t="s">
        <v>654</v>
      </c>
      <c r="D2287" s="1407">
        <v>966.26481780680604</v>
      </c>
      <c r="E2287" s="1406" t="s">
        <v>598</v>
      </c>
      <c r="F2287" s="1408" t="s">
        <v>599</v>
      </c>
      <c r="O2287" s="1383" t="s">
        <v>598</v>
      </c>
      <c r="Q2287" s="1383" t="s">
        <v>61</v>
      </c>
    </row>
    <row r="2288" spans="1:17" x14ac:dyDescent="0.3">
      <c r="A2288" s="1405">
        <v>2010</v>
      </c>
      <c r="B2288" s="1406" t="s">
        <v>521</v>
      </c>
      <c r="C2288" s="1406" t="s">
        <v>655</v>
      </c>
      <c r="D2288" s="1407">
        <v>750.15711433756803</v>
      </c>
      <c r="E2288" s="1406" t="s">
        <v>608</v>
      </c>
      <c r="F2288" s="1408" t="s">
        <v>607</v>
      </c>
      <c r="O2288" s="1383" t="s">
        <v>608</v>
      </c>
      <c r="Q2288" s="1383" t="s">
        <v>65</v>
      </c>
    </row>
    <row r="2289" spans="1:17" x14ac:dyDescent="0.3">
      <c r="A2289" s="1405">
        <v>2010</v>
      </c>
      <c r="B2289" s="1406" t="s">
        <v>521</v>
      </c>
      <c r="C2289" s="1406" t="s">
        <v>656</v>
      </c>
      <c r="D2289" s="1407">
        <v>670.82413875598104</v>
      </c>
      <c r="E2289" s="1406" t="s">
        <v>608</v>
      </c>
      <c r="F2289" s="1408" t="s">
        <v>607</v>
      </c>
      <c r="O2289" s="1383" t="s">
        <v>608</v>
      </c>
      <c r="Q2289" s="1383" t="s">
        <v>65</v>
      </c>
    </row>
    <row r="2290" spans="1:17" x14ac:dyDescent="0.3">
      <c r="A2290" s="1405">
        <v>2010</v>
      </c>
      <c r="B2290" s="1406" t="s">
        <v>521</v>
      </c>
      <c r="C2290" s="1406" t="s">
        <v>657</v>
      </c>
      <c r="D2290" s="1407">
        <v>1072.3011643835603</v>
      </c>
      <c r="E2290" s="1406" t="s">
        <v>608</v>
      </c>
      <c r="F2290" s="1408" t="s">
        <v>607</v>
      </c>
      <c r="O2290" s="1383" t="s">
        <v>608</v>
      </c>
      <c r="Q2290" s="1383" t="s">
        <v>65</v>
      </c>
    </row>
    <row r="2291" spans="1:17" x14ac:dyDescent="0.3">
      <c r="A2291" s="1405">
        <v>2010</v>
      </c>
      <c r="B2291" s="1406" t="s">
        <v>521</v>
      </c>
      <c r="C2291" s="1406" t="s">
        <v>658</v>
      </c>
      <c r="D2291" s="1407">
        <v>847.83174603174609</v>
      </c>
      <c r="E2291" s="1406" t="s">
        <v>608</v>
      </c>
      <c r="F2291" s="1408" t="s">
        <v>607</v>
      </c>
      <c r="O2291" s="1383" t="s">
        <v>608</v>
      </c>
      <c r="Q2291" s="1383" t="s">
        <v>65</v>
      </c>
    </row>
    <row r="2292" spans="1:17" x14ac:dyDescent="0.3">
      <c r="A2292" s="1405">
        <v>2010</v>
      </c>
      <c r="B2292" s="1406" t="s">
        <v>521</v>
      </c>
      <c r="C2292" s="1406" t="s">
        <v>659</v>
      </c>
      <c r="D2292" s="1407">
        <v>819.46381748071997</v>
      </c>
      <c r="E2292" s="1406" t="s">
        <v>623</v>
      </c>
      <c r="F2292" s="1408" t="s">
        <v>622</v>
      </c>
      <c r="O2292" s="1383" t="s">
        <v>623</v>
      </c>
      <c r="Q2292" s="1383" t="s">
        <v>75</v>
      </c>
    </row>
    <row r="2293" spans="1:17" x14ac:dyDescent="0.3">
      <c r="A2293" s="1405">
        <v>2010</v>
      </c>
      <c r="B2293" s="1406" t="s">
        <v>521</v>
      </c>
      <c r="C2293" s="1406" t="s">
        <v>660</v>
      </c>
      <c r="D2293" s="1407">
        <v>873.84482566248312</v>
      </c>
      <c r="E2293" s="1406" t="s">
        <v>642</v>
      </c>
      <c r="F2293" s="1408" t="s">
        <v>641</v>
      </c>
      <c r="O2293" s="1383" t="s">
        <v>642</v>
      </c>
      <c r="Q2293" s="1383" t="s">
        <v>66</v>
      </c>
    </row>
    <row r="2294" spans="1:17" x14ac:dyDescent="0.3">
      <c r="A2294" s="1405">
        <v>2010</v>
      </c>
      <c r="B2294" s="1406" t="s">
        <v>521</v>
      </c>
      <c r="C2294" s="1406" t="s">
        <v>661</v>
      </c>
      <c r="D2294" s="1407">
        <v>724.99865921787705</v>
      </c>
      <c r="E2294" s="1406" t="s">
        <v>642</v>
      </c>
      <c r="F2294" s="1408" t="s">
        <v>641</v>
      </c>
      <c r="O2294" s="1383" t="s">
        <v>642</v>
      </c>
      <c r="Q2294" s="1383" t="s">
        <v>66</v>
      </c>
    </row>
    <row r="2295" spans="1:17" x14ac:dyDescent="0.3">
      <c r="A2295" s="1405">
        <v>2010</v>
      </c>
      <c r="B2295" s="1406" t="s">
        <v>521</v>
      </c>
      <c r="C2295" s="1406" t="s">
        <v>662</v>
      </c>
      <c r="D2295" s="1407">
        <v>880.22266205704409</v>
      </c>
      <c r="E2295" s="1406" t="s">
        <v>642</v>
      </c>
      <c r="F2295" s="1408" t="s">
        <v>641</v>
      </c>
      <c r="O2295" s="1383" t="s">
        <v>642</v>
      </c>
      <c r="Q2295" s="1383" t="s">
        <v>66</v>
      </c>
    </row>
    <row r="2296" spans="1:17" x14ac:dyDescent="0.3">
      <c r="A2296" s="1405">
        <v>2010</v>
      </c>
      <c r="B2296" s="1406" t="s">
        <v>521</v>
      </c>
      <c r="C2296" s="1406" t="s">
        <v>663</v>
      </c>
      <c r="D2296" s="1407">
        <v>1008.05574626866</v>
      </c>
      <c r="E2296" s="1406" t="s">
        <v>642</v>
      </c>
      <c r="F2296" s="1408" t="s">
        <v>641</v>
      </c>
      <c r="O2296" s="1383" t="s">
        <v>642</v>
      </c>
      <c r="Q2296" s="1383" t="s">
        <v>66</v>
      </c>
    </row>
    <row r="2297" spans="1:17" x14ac:dyDescent="0.3">
      <c r="A2297" s="1405">
        <v>2010</v>
      </c>
      <c r="B2297" s="1406" t="s">
        <v>521</v>
      </c>
      <c r="C2297" s="1406" t="s">
        <v>664</v>
      </c>
      <c r="D2297" s="1407">
        <v>746.71873747494999</v>
      </c>
      <c r="E2297" s="1406" t="s">
        <v>642</v>
      </c>
      <c r="F2297" s="1408" t="s">
        <v>641</v>
      </c>
      <c r="O2297" s="1383" t="s">
        <v>642</v>
      </c>
      <c r="Q2297" s="1383" t="s">
        <v>66</v>
      </c>
    </row>
    <row r="2298" spans="1:17" x14ac:dyDescent="0.3">
      <c r="A2298" s="1405">
        <v>2010</v>
      </c>
      <c r="B2298" s="1406" t="s">
        <v>521</v>
      </c>
      <c r="C2298" s="1406" t="s">
        <v>665</v>
      </c>
      <c r="D2298" s="1407">
        <v>913.011245328511</v>
      </c>
      <c r="E2298" s="1406" t="s">
        <v>642</v>
      </c>
      <c r="F2298" s="1408" t="s">
        <v>641</v>
      </c>
      <c r="O2298" s="1383" t="s">
        <v>642</v>
      </c>
      <c r="Q2298" s="1383" t="s">
        <v>66</v>
      </c>
    </row>
    <row r="2299" spans="1:17" x14ac:dyDescent="0.3">
      <c r="A2299" s="1405">
        <v>2010</v>
      </c>
      <c r="B2299" s="1406" t="s">
        <v>521</v>
      </c>
      <c r="C2299" s="1406" t="s">
        <v>666</v>
      </c>
      <c r="D2299" s="1407">
        <v>733.89827794561904</v>
      </c>
      <c r="E2299" s="1406" t="s">
        <v>645</v>
      </c>
      <c r="F2299" s="1408" t="s">
        <v>644</v>
      </c>
      <c r="O2299" s="1383" t="s">
        <v>645</v>
      </c>
      <c r="Q2299" s="1383" t="s">
        <v>76</v>
      </c>
    </row>
    <row r="2300" spans="1:17" x14ac:dyDescent="0.3">
      <c r="A2300" s="1405">
        <v>2010</v>
      </c>
      <c r="B2300" s="1406" t="s">
        <v>521</v>
      </c>
      <c r="C2300" s="1406" t="s">
        <v>667</v>
      </c>
      <c r="D2300" s="1407">
        <v>810.93781933256605</v>
      </c>
      <c r="E2300" s="1406" t="s">
        <v>645</v>
      </c>
      <c r="F2300" s="1408" t="s">
        <v>644</v>
      </c>
      <c r="O2300" s="1383" t="s">
        <v>645</v>
      </c>
      <c r="Q2300" s="1383" t="s">
        <v>76</v>
      </c>
    </row>
    <row r="2301" spans="1:17" x14ac:dyDescent="0.3">
      <c r="A2301" s="1405">
        <v>2010</v>
      </c>
      <c r="B2301" s="1406" t="s">
        <v>521</v>
      </c>
      <c r="C2301" s="1406" t="s">
        <v>668</v>
      </c>
      <c r="D2301" s="1407">
        <v>717.43427474402699</v>
      </c>
      <c r="E2301" s="1406" t="s">
        <v>645</v>
      </c>
      <c r="F2301" s="1408" t="s">
        <v>644</v>
      </c>
      <c r="O2301" s="1383" t="s">
        <v>645</v>
      </c>
      <c r="Q2301" s="1383" t="s">
        <v>76</v>
      </c>
    </row>
    <row r="2302" spans="1:17" x14ac:dyDescent="0.3">
      <c r="A2302" s="1405">
        <v>2010</v>
      </c>
      <c r="B2302" s="1406" t="s">
        <v>521</v>
      </c>
      <c r="C2302" s="1406" t="s">
        <v>669</v>
      </c>
      <c r="D2302" s="1407">
        <v>738.85628571428606</v>
      </c>
      <c r="E2302" s="1406" t="s">
        <v>645</v>
      </c>
      <c r="F2302" s="1408" t="s">
        <v>644</v>
      </c>
      <c r="O2302" s="1383" t="s">
        <v>645</v>
      </c>
      <c r="Q2302" s="1383" t="s">
        <v>76</v>
      </c>
    </row>
    <row r="2303" spans="1:17" x14ac:dyDescent="0.3">
      <c r="A2303" s="1405">
        <v>2010</v>
      </c>
      <c r="B2303" s="1406" t="s">
        <v>521</v>
      </c>
      <c r="C2303" s="1406" t="s">
        <v>670</v>
      </c>
      <c r="D2303" s="1407">
        <v>759.27273076923098</v>
      </c>
      <c r="E2303" s="1406" t="s">
        <v>645</v>
      </c>
      <c r="F2303" s="1408" t="s">
        <v>644</v>
      </c>
      <c r="O2303" s="1383" t="s">
        <v>645</v>
      </c>
      <c r="Q2303" s="1383" t="s">
        <v>76</v>
      </c>
    </row>
    <row r="2304" spans="1:17" x14ac:dyDescent="0.3">
      <c r="A2304" s="1405">
        <v>2010</v>
      </c>
      <c r="B2304" s="1406" t="s">
        <v>521</v>
      </c>
      <c r="C2304" s="1406" t="s">
        <v>671</v>
      </c>
      <c r="D2304" s="1407">
        <v>699.77075837742507</v>
      </c>
      <c r="E2304" s="1406" t="s">
        <v>645</v>
      </c>
      <c r="F2304" s="1408" t="s">
        <v>644</v>
      </c>
      <c r="O2304" s="1383" t="s">
        <v>645</v>
      </c>
      <c r="Q2304" s="1383" t="s">
        <v>76</v>
      </c>
    </row>
    <row r="2305" spans="1:17" x14ac:dyDescent="0.3">
      <c r="A2305" s="1405">
        <v>2010</v>
      </c>
      <c r="B2305" s="1406" t="s">
        <v>521</v>
      </c>
      <c r="C2305" s="1406" t="s">
        <v>672</v>
      </c>
      <c r="D2305" s="1407">
        <v>803.48472636815904</v>
      </c>
      <c r="E2305" s="1406" t="s">
        <v>645</v>
      </c>
      <c r="F2305" s="1408" t="s">
        <v>644</v>
      </c>
      <c r="O2305" s="1383" t="s">
        <v>645</v>
      </c>
      <c r="Q2305" s="1383" t="s">
        <v>76</v>
      </c>
    </row>
    <row r="2306" spans="1:17" x14ac:dyDescent="0.3">
      <c r="A2306" s="1405">
        <v>2010</v>
      </c>
      <c r="B2306" s="1406" t="s">
        <v>521</v>
      </c>
      <c r="C2306" s="1406" t="s">
        <v>673</v>
      </c>
      <c r="D2306" s="1407">
        <v>719.71848866498704</v>
      </c>
      <c r="E2306" s="1406" t="s">
        <v>645</v>
      </c>
      <c r="F2306" s="1408" t="s">
        <v>644</v>
      </c>
      <c r="O2306" s="1383" t="s">
        <v>645</v>
      </c>
      <c r="Q2306" s="1383" t="s">
        <v>76</v>
      </c>
    </row>
    <row r="2307" spans="1:17" x14ac:dyDescent="0.3">
      <c r="A2307" s="1405">
        <v>2010</v>
      </c>
      <c r="B2307" s="1406" t="s">
        <v>521</v>
      </c>
      <c r="C2307" s="1406" t="s">
        <v>674</v>
      </c>
      <c r="D2307" s="1407">
        <v>757.24352422907509</v>
      </c>
      <c r="E2307" s="1406" t="s">
        <v>608</v>
      </c>
      <c r="F2307" s="1408" t="s">
        <v>607</v>
      </c>
      <c r="O2307" s="1383" t="s">
        <v>608</v>
      </c>
      <c r="Q2307" s="1383" t="s">
        <v>65</v>
      </c>
    </row>
    <row r="2308" spans="1:17" x14ac:dyDescent="0.3">
      <c r="A2308" s="1405">
        <v>2010</v>
      </c>
      <c r="B2308" s="1406" t="s">
        <v>521</v>
      </c>
      <c r="C2308" s="1406" t="s">
        <v>675</v>
      </c>
      <c r="D2308" s="1407">
        <v>841.92411039342312</v>
      </c>
      <c r="E2308" s="1406" t="s">
        <v>608</v>
      </c>
      <c r="F2308" s="1408" t="s">
        <v>607</v>
      </c>
      <c r="O2308" s="1383" t="s">
        <v>608</v>
      </c>
      <c r="Q2308" s="1383" t="s">
        <v>65</v>
      </c>
    </row>
    <row r="2309" spans="1:17" x14ac:dyDescent="0.3">
      <c r="A2309" s="1405">
        <v>2010</v>
      </c>
      <c r="B2309" s="1406" t="s">
        <v>521</v>
      </c>
      <c r="C2309" s="1406" t="s">
        <v>676</v>
      </c>
      <c r="D2309" s="1407">
        <v>778.03815886699499</v>
      </c>
      <c r="E2309" s="1406" t="s">
        <v>608</v>
      </c>
      <c r="F2309" s="1408" t="s">
        <v>607</v>
      </c>
      <c r="O2309" s="1383" t="s">
        <v>608</v>
      </c>
      <c r="Q2309" s="1383" t="s">
        <v>65</v>
      </c>
    </row>
    <row r="2310" spans="1:17" x14ac:dyDescent="0.3">
      <c r="A2310" s="1405">
        <v>2010</v>
      </c>
      <c r="B2310" s="1406" t="s">
        <v>521</v>
      </c>
      <c r="C2310" s="1406" t="s">
        <v>677</v>
      </c>
      <c r="D2310" s="1407">
        <v>812.34887804877997</v>
      </c>
      <c r="E2310" s="1406" t="s">
        <v>608</v>
      </c>
      <c r="F2310" s="1408" t="s">
        <v>607</v>
      </c>
      <c r="O2310" s="1383" t="s">
        <v>608</v>
      </c>
      <c r="Q2310" s="1383" t="s">
        <v>65</v>
      </c>
    </row>
    <row r="2311" spans="1:17" x14ac:dyDescent="0.3">
      <c r="A2311" s="1405">
        <v>2010</v>
      </c>
      <c r="B2311" s="1406" t="s">
        <v>521</v>
      </c>
      <c r="C2311" s="1406" t="s">
        <v>678</v>
      </c>
      <c r="D2311" s="1407">
        <v>830.65152777777803</v>
      </c>
      <c r="E2311" s="1406" t="s">
        <v>608</v>
      </c>
      <c r="F2311" s="1408" t="s">
        <v>607</v>
      </c>
      <c r="O2311" s="1383" t="s">
        <v>608</v>
      </c>
      <c r="Q2311" s="1383" t="s">
        <v>65</v>
      </c>
    </row>
    <row r="2312" spans="1:17" x14ac:dyDescent="0.3">
      <c r="A2312" s="1405">
        <v>2010</v>
      </c>
      <c r="B2312" s="1406" t="s">
        <v>521</v>
      </c>
      <c r="C2312" s="1406" t="s">
        <v>679</v>
      </c>
      <c r="D2312" s="1407">
        <v>835.51650299401206</v>
      </c>
      <c r="E2312" s="1406" t="s">
        <v>608</v>
      </c>
      <c r="F2312" s="1408" t="s">
        <v>607</v>
      </c>
      <c r="O2312" s="1383" t="s">
        <v>608</v>
      </c>
      <c r="Q2312" s="1383" t="s">
        <v>65</v>
      </c>
    </row>
    <row r="2313" spans="1:17" x14ac:dyDescent="0.3">
      <c r="A2313" s="1405">
        <v>2010</v>
      </c>
      <c r="B2313" s="1406" t="s">
        <v>521</v>
      </c>
      <c r="C2313" s="1406" t="s">
        <v>680</v>
      </c>
      <c r="D2313" s="1407">
        <v>696.32237822349612</v>
      </c>
      <c r="E2313" s="1406" t="s">
        <v>608</v>
      </c>
      <c r="F2313" s="1408" t="s">
        <v>607</v>
      </c>
      <c r="O2313" s="1383" t="s">
        <v>608</v>
      </c>
      <c r="Q2313" s="1383" t="s">
        <v>65</v>
      </c>
    </row>
    <row r="2314" spans="1:17" x14ac:dyDescent="0.3">
      <c r="A2314" s="1405">
        <v>2010</v>
      </c>
      <c r="B2314" s="1406" t="s">
        <v>521</v>
      </c>
      <c r="C2314" s="1406" t="s">
        <v>681</v>
      </c>
      <c r="D2314" s="1407">
        <v>719.44091710758403</v>
      </c>
      <c r="E2314" s="1406" t="s">
        <v>608</v>
      </c>
      <c r="F2314" s="1408" t="s">
        <v>607</v>
      </c>
      <c r="O2314" s="1383" t="s">
        <v>608</v>
      </c>
      <c r="Q2314" s="1383" t="s">
        <v>65</v>
      </c>
    </row>
    <row r="2315" spans="1:17" x14ac:dyDescent="0.3">
      <c r="A2315" s="1405">
        <v>2010</v>
      </c>
      <c r="B2315" s="1406" t="s">
        <v>521</v>
      </c>
      <c r="C2315" s="1406" t="s">
        <v>682</v>
      </c>
      <c r="D2315" s="1407">
        <v>702.16414598540109</v>
      </c>
      <c r="E2315" s="1406" t="s">
        <v>642</v>
      </c>
      <c r="F2315" s="1408" t="s">
        <v>641</v>
      </c>
      <c r="O2315" s="1383" t="s">
        <v>642</v>
      </c>
      <c r="Q2315" s="1383" t="s">
        <v>66</v>
      </c>
    </row>
    <row r="2316" spans="1:17" x14ac:dyDescent="0.3">
      <c r="A2316" s="1405">
        <v>2010</v>
      </c>
      <c r="B2316" s="1406" t="s">
        <v>521</v>
      </c>
      <c r="C2316" s="1406" t="s">
        <v>683</v>
      </c>
      <c r="D2316" s="1407">
        <v>817.39330264888201</v>
      </c>
      <c r="E2316" s="1406" t="s">
        <v>642</v>
      </c>
      <c r="F2316" s="1408" t="s">
        <v>641</v>
      </c>
      <c r="O2316" s="1383" t="s">
        <v>642</v>
      </c>
      <c r="Q2316" s="1383" t="s">
        <v>66</v>
      </c>
    </row>
    <row r="2317" spans="1:17" x14ac:dyDescent="0.3">
      <c r="A2317" s="1405">
        <v>2010</v>
      </c>
      <c r="B2317" s="1406" t="s">
        <v>521</v>
      </c>
      <c r="C2317" s="1406" t="s">
        <v>684</v>
      </c>
      <c r="D2317" s="1407">
        <v>748.77773399014802</v>
      </c>
      <c r="E2317" s="1406" t="s">
        <v>642</v>
      </c>
      <c r="F2317" s="1408" t="s">
        <v>641</v>
      </c>
      <c r="O2317" s="1383" t="s">
        <v>642</v>
      </c>
      <c r="Q2317" s="1383" t="s">
        <v>66</v>
      </c>
    </row>
    <row r="2318" spans="1:17" x14ac:dyDescent="0.3">
      <c r="A2318" s="1405">
        <v>2010</v>
      </c>
      <c r="B2318" s="1406" t="s">
        <v>521</v>
      </c>
      <c r="C2318" s="1406" t="s">
        <v>685</v>
      </c>
      <c r="D2318" s="1407">
        <v>740.91945841392601</v>
      </c>
      <c r="E2318" s="1406" t="s">
        <v>642</v>
      </c>
      <c r="F2318" s="1408" t="s">
        <v>641</v>
      </c>
      <c r="O2318" s="1383" t="s">
        <v>642</v>
      </c>
      <c r="Q2318" s="1383" t="s">
        <v>66</v>
      </c>
    </row>
    <row r="2319" spans="1:17" x14ac:dyDescent="0.3">
      <c r="A2319" s="1405">
        <v>2010</v>
      </c>
      <c r="B2319" s="1406" t="s">
        <v>521</v>
      </c>
      <c r="C2319" s="1406" t="s">
        <v>686</v>
      </c>
      <c r="D2319" s="1407">
        <v>714.55761391880696</v>
      </c>
      <c r="E2319" s="1406" t="s">
        <v>642</v>
      </c>
      <c r="F2319" s="1408" t="s">
        <v>641</v>
      </c>
      <c r="O2319" s="1383" t="s">
        <v>642</v>
      </c>
      <c r="Q2319" s="1383" t="s">
        <v>66</v>
      </c>
    </row>
    <row r="2320" spans="1:17" x14ac:dyDescent="0.3">
      <c r="A2320" s="1405">
        <v>2010</v>
      </c>
      <c r="B2320" s="1406" t="s">
        <v>521</v>
      </c>
      <c r="C2320" s="1406" t="s">
        <v>687</v>
      </c>
      <c r="D2320" s="1407">
        <v>740.58733437256399</v>
      </c>
      <c r="E2320" s="1406" t="s">
        <v>642</v>
      </c>
      <c r="F2320" s="1408" t="s">
        <v>641</v>
      </c>
      <c r="O2320" s="1383" t="s">
        <v>642</v>
      </c>
      <c r="Q2320" s="1383" t="s">
        <v>66</v>
      </c>
    </row>
    <row r="2321" spans="1:17" x14ac:dyDescent="0.3">
      <c r="A2321" s="1405">
        <v>2010</v>
      </c>
      <c r="B2321" s="1406" t="s">
        <v>521</v>
      </c>
      <c r="C2321" s="1406" t="s">
        <v>688</v>
      </c>
      <c r="D2321" s="1407">
        <v>901.79914528159907</v>
      </c>
      <c r="E2321" s="1406" t="s">
        <v>620</v>
      </c>
      <c r="F2321" s="1408" t="s">
        <v>619</v>
      </c>
      <c r="O2321" s="1383" t="s">
        <v>620</v>
      </c>
      <c r="Q2321" s="1383" t="s">
        <v>73</v>
      </c>
    </row>
    <row r="2322" spans="1:17" x14ac:dyDescent="0.3">
      <c r="A2322" s="1405">
        <v>2010</v>
      </c>
      <c r="B2322" s="1406" t="s">
        <v>521</v>
      </c>
      <c r="C2322" s="1406" t="s">
        <v>689</v>
      </c>
      <c r="D2322" s="1407">
        <v>740.37606896551711</v>
      </c>
      <c r="E2322" s="1406" t="s">
        <v>620</v>
      </c>
      <c r="F2322" s="1408" t="s">
        <v>619</v>
      </c>
      <c r="O2322" s="1383" t="s">
        <v>620</v>
      </c>
      <c r="Q2322" s="1383" t="s">
        <v>73</v>
      </c>
    </row>
    <row r="2323" spans="1:17" x14ac:dyDescent="0.3">
      <c r="A2323" s="1405">
        <v>2010</v>
      </c>
      <c r="B2323" s="1406" t="s">
        <v>521</v>
      </c>
      <c r="C2323" s="1406" t="s">
        <v>690</v>
      </c>
      <c r="D2323" s="1407">
        <v>740.40397260274005</v>
      </c>
      <c r="E2323" s="1406" t="s">
        <v>620</v>
      </c>
      <c r="F2323" s="1408" t="s">
        <v>619</v>
      </c>
      <c r="O2323" s="1383" t="s">
        <v>620</v>
      </c>
      <c r="Q2323" s="1383" t="s">
        <v>73</v>
      </c>
    </row>
    <row r="2324" spans="1:17" x14ac:dyDescent="0.3">
      <c r="A2324" s="1405">
        <v>2010</v>
      </c>
      <c r="B2324" s="1406" t="s">
        <v>521</v>
      </c>
      <c r="C2324" s="1406" t="s">
        <v>691</v>
      </c>
      <c r="D2324" s="1407">
        <v>814.81548728813607</v>
      </c>
      <c r="E2324" s="1406" t="s">
        <v>620</v>
      </c>
      <c r="F2324" s="1408" t="s">
        <v>619</v>
      </c>
      <c r="O2324" s="1383" t="s">
        <v>620</v>
      </c>
      <c r="Q2324" s="1383" t="s">
        <v>73</v>
      </c>
    </row>
    <row r="2325" spans="1:17" x14ac:dyDescent="0.3">
      <c r="A2325" s="1405">
        <v>2010</v>
      </c>
      <c r="B2325" s="1406" t="s">
        <v>521</v>
      </c>
      <c r="C2325" s="1406" t="s">
        <v>692</v>
      </c>
      <c r="D2325" s="1407">
        <v>1067.6105220833799</v>
      </c>
      <c r="E2325" s="1406" t="s">
        <v>620</v>
      </c>
      <c r="F2325" s="1408" t="s">
        <v>619</v>
      </c>
      <c r="O2325" s="1383" t="s">
        <v>620</v>
      </c>
      <c r="Q2325" s="1383" t="s">
        <v>73</v>
      </c>
    </row>
    <row r="2326" spans="1:17" x14ac:dyDescent="0.3">
      <c r="A2326" s="1405">
        <v>2010</v>
      </c>
      <c r="B2326" s="1406" t="s">
        <v>521</v>
      </c>
      <c r="C2326" s="1406" t="s">
        <v>693</v>
      </c>
      <c r="D2326" s="1407">
        <v>942.9856842725311</v>
      </c>
      <c r="E2326" s="1406" t="s">
        <v>620</v>
      </c>
      <c r="F2326" s="1408" t="s">
        <v>619</v>
      </c>
      <c r="O2326" s="1383" t="s">
        <v>620</v>
      </c>
      <c r="Q2326" s="1383" t="s">
        <v>73</v>
      </c>
    </row>
    <row r="2327" spans="1:17" x14ac:dyDescent="0.3">
      <c r="A2327" s="1405">
        <v>2010</v>
      </c>
      <c r="B2327" s="1406" t="s">
        <v>521</v>
      </c>
      <c r="C2327" s="1406" t="s">
        <v>694</v>
      </c>
      <c r="D2327" s="1407">
        <v>866.31692270992403</v>
      </c>
      <c r="E2327" s="1406" t="s">
        <v>620</v>
      </c>
      <c r="F2327" s="1408" t="s">
        <v>619</v>
      </c>
      <c r="O2327" s="1383" t="s">
        <v>620</v>
      </c>
      <c r="Q2327" s="1383" t="s">
        <v>73</v>
      </c>
    </row>
    <row r="2328" spans="1:17" x14ac:dyDescent="0.3">
      <c r="A2328" s="1405">
        <v>2010</v>
      </c>
      <c r="B2328" s="1406" t="s">
        <v>521</v>
      </c>
      <c r="C2328" s="1406" t="s">
        <v>695</v>
      </c>
      <c r="D2328" s="1407">
        <v>966.13079910738008</v>
      </c>
      <c r="E2328" s="1406" t="s">
        <v>620</v>
      </c>
      <c r="F2328" s="1408" t="s">
        <v>619</v>
      </c>
      <c r="O2328" s="1383" t="s">
        <v>620</v>
      </c>
      <c r="Q2328" s="1383" t="s">
        <v>73</v>
      </c>
    </row>
    <row r="2329" spans="1:17" x14ac:dyDescent="0.3">
      <c r="A2329" s="1405">
        <v>2010</v>
      </c>
      <c r="B2329" s="1406" t="s">
        <v>521</v>
      </c>
      <c r="C2329" s="1406" t="s">
        <v>696</v>
      </c>
      <c r="D2329" s="1407">
        <v>786.66714488636399</v>
      </c>
      <c r="E2329" s="1406" t="s">
        <v>620</v>
      </c>
      <c r="F2329" s="1408" t="s">
        <v>619</v>
      </c>
      <c r="O2329" s="1383" t="s">
        <v>620</v>
      </c>
      <c r="Q2329" s="1383" t="s">
        <v>73</v>
      </c>
    </row>
    <row r="2330" spans="1:17" x14ac:dyDescent="0.3">
      <c r="A2330" s="1405">
        <v>2010</v>
      </c>
      <c r="B2330" s="1406" t="s">
        <v>521</v>
      </c>
      <c r="C2330" s="1406" t="s">
        <v>697</v>
      </c>
      <c r="D2330" s="1407">
        <v>880.76348155533412</v>
      </c>
      <c r="E2330" s="1406" t="s">
        <v>620</v>
      </c>
      <c r="F2330" s="1408" t="s">
        <v>619</v>
      </c>
      <c r="O2330" s="1383" t="s">
        <v>620</v>
      </c>
      <c r="Q2330" s="1383" t="s">
        <v>73</v>
      </c>
    </row>
    <row r="2331" spans="1:17" x14ac:dyDescent="0.3">
      <c r="A2331" s="1405">
        <v>2010</v>
      </c>
      <c r="B2331" s="1406" t="s">
        <v>521</v>
      </c>
      <c r="C2331" s="1406" t="s">
        <v>698</v>
      </c>
      <c r="D2331" s="1407">
        <v>939.26829920079911</v>
      </c>
      <c r="E2331" s="1406" t="s">
        <v>620</v>
      </c>
      <c r="F2331" s="1408" t="s">
        <v>619</v>
      </c>
      <c r="O2331" s="1383" t="s">
        <v>620</v>
      </c>
      <c r="Q2331" s="1383" t="s">
        <v>73</v>
      </c>
    </row>
    <row r="2332" spans="1:17" x14ac:dyDescent="0.3">
      <c r="A2332" s="1405">
        <v>2010</v>
      </c>
      <c r="B2332" s="1406" t="s">
        <v>521</v>
      </c>
      <c r="C2332" s="1406" t="s">
        <v>699</v>
      </c>
      <c r="D2332" s="1407">
        <v>919.26089508437303</v>
      </c>
      <c r="E2332" s="1406" t="s">
        <v>620</v>
      </c>
      <c r="F2332" s="1408" t="s">
        <v>619</v>
      </c>
      <c r="O2332" s="1383" t="s">
        <v>620</v>
      </c>
      <c r="Q2332" s="1383" t="s">
        <v>73</v>
      </c>
    </row>
    <row r="2333" spans="1:17" x14ac:dyDescent="0.3">
      <c r="A2333" s="1405">
        <v>2010</v>
      </c>
      <c r="B2333" s="1406" t="s">
        <v>521</v>
      </c>
      <c r="C2333" s="1406" t="s">
        <v>700</v>
      </c>
      <c r="D2333" s="1407">
        <v>886.76640264731009</v>
      </c>
      <c r="E2333" s="1406" t="s">
        <v>620</v>
      </c>
      <c r="F2333" s="1408" t="s">
        <v>619</v>
      </c>
      <c r="O2333" s="1383" t="s">
        <v>620</v>
      </c>
      <c r="Q2333" s="1383" t="s">
        <v>73</v>
      </c>
    </row>
    <row r="2334" spans="1:17" x14ac:dyDescent="0.3">
      <c r="A2334" s="1405">
        <v>2010</v>
      </c>
      <c r="B2334" s="1406" t="s">
        <v>521</v>
      </c>
      <c r="C2334" s="1406" t="s">
        <v>701</v>
      </c>
      <c r="D2334" s="1407">
        <v>842.66167330677308</v>
      </c>
      <c r="E2334" s="1406" t="s">
        <v>620</v>
      </c>
      <c r="F2334" s="1408" t="s">
        <v>619</v>
      </c>
      <c r="O2334" s="1383" t="s">
        <v>620</v>
      </c>
      <c r="Q2334" s="1383" t="s">
        <v>73</v>
      </c>
    </row>
    <row r="2335" spans="1:17" x14ac:dyDescent="0.3">
      <c r="A2335" s="1405">
        <v>2010</v>
      </c>
      <c r="B2335" s="1406" t="s">
        <v>521</v>
      </c>
      <c r="C2335" s="1406" t="s">
        <v>702</v>
      </c>
      <c r="D2335" s="1407">
        <v>861.25577221742913</v>
      </c>
      <c r="E2335" s="1406" t="s">
        <v>620</v>
      </c>
      <c r="F2335" s="1408" t="s">
        <v>619</v>
      </c>
      <c r="O2335" s="1383" t="s">
        <v>620</v>
      </c>
      <c r="Q2335" s="1383" t="s">
        <v>73</v>
      </c>
    </row>
    <row r="2336" spans="1:17" x14ac:dyDescent="0.3">
      <c r="A2336" s="1405">
        <v>2010</v>
      </c>
      <c r="B2336" s="1406" t="s">
        <v>521</v>
      </c>
      <c r="C2336" s="1406" t="s">
        <v>703</v>
      </c>
      <c r="D2336" s="1407">
        <v>876.39384815995413</v>
      </c>
      <c r="E2336" s="1406" t="s">
        <v>620</v>
      </c>
      <c r="F2336" s="1408" t="s">
        <v>619</v>
      </c>
      <c r="O2336" s="1383" t="s">
        <v>620</v>
      </c>
      <c r="Q2336" s="1383" t="s">
        <v>73</v>
      </c>
    </row>
    <row r="2337" spans="1:17" x14ac:dyDescent="0.3">
      <c r="A2337" s="1405">
        <v>2010</v>
      </c>
      <c r="B2337" s="1406" t="s">
        <v>521</v>
      </c>
      <c r="C2337" s="1406" t="s">
        <v>704</v>
      </c>
      <c r="D2337" s="1407">
        <v>779.61935109289607</v>
      </c>
      <c r="E2337" s="1406" t="s">
        <v>611</v>
      </c>
      <c r="F2337" s="1408" t="s">
        <v>610</v>
      </c>
      <c r="O2337" s="1383" t="s">
        <v>611</v>
      </c>
      <c r="Q2337" s="1383" t="s">
        <v>74</v>
      </c>
    </row>
    <row r="2338" spans="1:17" x14ac:dyDescent="0.3">
      <c r="A2338" s="1405">
        <v>2010</v>
      </c>
      <c r="B2338" s="1406" t="s">
        <v>521</v>
      </c>
      <c r="C2338" s="1406" t="s">
        <v>705</v>
      </c>
      <c r="D2338" s="1407">
        <v>841.62180519784602</v>
      </c>
      <c r="E2338" s="1406" t="s">
        <v>611</v>
      </c>
      <c r="F2338" s="1408" t="s">
        <v>610</v>
      </c>
      <c r="O2338" s="1383" t="s">
        <v>611</v>
      </c>
      <c r="Q2338" s="1383" t="s">
        <v>74</v>
      </c>
    </row>
    <row r="2339" spans="1:17" x14ac:dyDescent="0.3">
      <c r="A2339" s="1405">
        <v>2010</v>
      </c>
      <c r="B2339" s="1406" t="s">
        <v>521</v>
      </c>
      <c r="C2339" s="1406" t="s">
        <v>706</v>
      </c>
      <c r="D2339" s="1407">
        <v>786.79415984060211</v>
      </c>
      <c r="E2339" s="1406" t="s">
        <v>611</v>
      </c>
      <c r="F2339" s="1408" t="s">
        <v>610</v>
      </c>
      <c r="O2339" s="1383" t="s">
        <v>611</v>
      </c>
      <c r="Q2339" s="1383" t="s">
        <v>74</v>
      </c>
    </row>
    <row r="2340" spans="1:17" x14ac:dyDescent="0.3">
      <c r="A2340" s="1405">
        <v>2010</v>
      </c>
      <c r="B2340" s="1406" t="s">
        <v>521</v>
      </c>
      <c r="C2340" s="1406" t="s">
        <v>707</v>
      </c>
      <c r="D2340" s="1407">
        <v>862.9351509175101</v>
      </c>
      <c r="E2340" s="1406" t="s">
        <v>626</v>
      </c>
      <c r="F2340" s="1408" t="s">
        <v>625</v>
      </c>
      <c r="O2340" s="1383" t="s">
        <v>626</v>
      </c>
      <c r="Q2340" s="1383" t="s">
        <v>59</v>
      </c>
    </row>
    <row r="2341" spans="1:17" x14ac:dyDescent="0.3">
      <c r="A2341" s="1405">
        <v>2010</v>
      </c>
      <c r="B2341" s="1406" t="s">
        <v>521</v>
      </c>
      <c r="C2341" s="1406" t="s">
        <v>708</v>
      </c>
      <c r="D2341" s="1407">
        <v>802.37332535885207</v>
      </c>
      <c r="E2341" s="1406" t="s">
        <v>626</v>
      </c>
      <c r="F2341" s="1408" t="s">
        <v>625</v>
      </c>
      <c r="O2341" s="1383" t="s">
        <v>626</v>
      </c>
      <c r="Q2341" s="1383" t="s">
        <v>59</v>
      </c>
    </row>
    <row r="2342" spans="1:17" x14ac:dyDescent="0.3">
      <c r="A2342" s="1405">
        <v>2010</v>
      </c>
      <c r="B2342" s="1406" t="s">
        <v>521</v>
      </c>
      <c r="C2342" s="1406" t="s">
        <v>709</v>
      </c>
      <c r="D2342" s="1407">
        <v>886.59214770798008</v>
      </c>
      <c r="E2342" s="1406" t="s">
        <v>626</v>
      </c>
      <c r="F2342" s="1408" t="s">
        <v>625</v>
      </c>
      <c r="O2342" s="1383" t="s">
        <v>626</v>
      </c>
      <c r="Q2342" s="1383" t="s">
        <v>59</v>
      </c>
    </row>
    <row r="2343" spans="1:17" x14ac:dyDescent="0.3">
      <c r="A2343" s="1405">
        <v>2010</v>
      </c>
      <c r="B2343" s="1406" t="s">
        <v>521</v>
      </c>
      <c r="C2343" s="1406" t="s">
        <v>710</v>
      </c>
      <c r="D2343" s="1407">
        <v>824.76734730272017</v>
      </c>
      <c r="E2343" s="1406" t="s">
        <v>626</v>
      </c>
      <c r="F2343" s="1408" t="s">
        <v>625</v>
      </c>
      <c r="O2343" s="1383" t="s">
        <v>626</v>
      </c>
      <c r="Q2343" s="1383" t="s">
        <v>59</v>
      </c>
    </row>
    <row r="2344" spans="1:17" x14ac:dyDescent="0.3">
      <c r="A2344" s="1405">
        <v>2010</v>
      </c>
      <c r="B2344" s="1406" t="s">
        <v>521</v>
      </c>
      <c r="C2344" s="1406" t="s">
        <v>711</v>
      </c>
      <c r="D2344" s="1407">
        <v>929.10348108987409</v>
      </c>
      <c r="E2344" s="1406" t="s">
        <v>626</v>
      </c>
      <c r="F2344" s="1408" t="s">
        <v>625</v>
      </c>
      <c r="O2344" s="1383" t="s">
        <v>626</v>
      </c>
      <c r="Q2344" s="1383" t="s">
        <v>59</v>
      </c>
    </row>
    <row r="2345" spans="1:17" x14ac:dyDescent="0.3">
      <c r="A2345" s="1405">
        <v>2010</v>
      </c>
      <c r="B2345" s="1406" t="s">
        <v>521</v>
      </c>
      <c r="C2345" s="1406" t="s">
        <v>712</v>
      </c>
      <c r="D2345" s="1407">
        <v>846.3258815331011</v>
      </c>
      <c r="E2345" s="1406" t="s">
        <v>626</v>
      </c>
      <c r="F2345" s="1408" t="s">
        <v>625</v>
      </c>
      <c r="O2345" s="1383" t="s">
        <v>626</v>
      </c>
      <c r="Q2345" s="1383" t="s">
        <v>59</v>
      </c>
    </row>
    <row r="2346" spans="1:17" x14ac:dyDescent="0.3">
      <c r="A2346" s="1405">
        <v>2010</v>
      </c>
      <c r="B2346" s="1406" t="s">
        <v>521</v>
      </c>
      <c r="C2346" s="1406" t="s">
        <v>527</v>
      </c>
      <c r="D2346" s="1407">
        <v>1058.8305328669901</v>
      </c>
      <c r="E2346" s="1406" t="s">
        <v>519</v>
      </c>
      <c r="F2346" s="1408" t="s">
        <v>628</v>
      </c>
      <c r="O2346" s="1383" t="s">
        <v>519</v>
      </c>
      <c r="Q2346" s="1383" t="s">
        <v>58</v>
      </c>
    </row>
    <row r="2347" spans="1:17" x14ac:dyDescent="0.3">
      <c r="A2347" s="1405">
        <v>2010</v>
      </c>
      <c r="B2347" s="1406" t="s">
        <v>521</v>
      </c>
      <c r="C2347" s="1406" t="s">
        <v>528</v>
      </c>
      <c r="D2347" s="1407">
        <v>980.80550827423212</v>
      </c>
      <c r="E2347" s="1406" t="s">
        <v>519</v>
      </c>
      <c r="F2347" s="1408" t="s">
        <v>628</v>
      </c>
      <c r="O2347" s="1383" t="s">
        <v>519</v>
      </c>
      <c r="Q2347" s="1383" t="s">
        <v>58</v>
      </c>
    </row>
    <row r="2348" spans="1:17" x14ac:dyDescent="0.3">
      <c r="A2348" s="1405">
        <v>2010</v>
      </c>
      <c r="B2348" s="1406" t="s">
        <v>521</v>
      </c>
      <c r="C2348" s="1406" t="s">
        <v>530</v>
      </c>
      <c r="D2348" s="1407">
        <v>867.95899193548416</v>
      </c>
      <c r="E2348" s="1406" t="s">
        <v>519</v>
      </c>
      <c r="F2348" s="1408" t="s">
        <v>628</v>
      </c>
      <c r="O2348" s="1383" t="s">
        <v>519</v>
      </c>
      <c r="Q2348" s="1383" t="s">
        <v>58</v>
      </c>
    </row>
    <row r="2349" spans="1:17" x14ac:dyDescent="0.3">
      <c r="A2349" s="1405">
        <v>2010</v>
      </c>
      <c r="B2349" s="1406" t="s">
        <v>521</v>
      </c>
      <c r="C2349" s="1406" t="s">
        <v>534</v>
      </c>
      <c r="D2349" s="1407">
        <v>793.995946576763</v>
      </c>
      <c r="E2349" s="1406" t="s">
        <v>519</v>
      </c>
      <c r="F2349" s="1408" t="s">
        <v>628</v>
      </c>
      <c r="O2349" s="1383" t="s">
        <v>519</v>
      </c>
      <c r="Q2349" s="1383" t="s">
        <v>58</v>
      </c>
    </row>
    <row r="2350" spans="1:17" x14ac:dyDescent="0.3">
      <c r="A2350" s="1405">
        <v>2010</v>
      </c>
      <c r="B2350" s="1406" t="s">
        <v>521</v>
      </c>
      <c r="C2350" s="1406" t="s">
        <v>538</v>
      </c>
      <c r="D2350" s="1407">
        <v>801.15107317073205</v>
      </c>
      <c r="E2350" s="1406" t="s">
        <v>519</v>
      </c>
      <c r="F2350" s="1408" t="s">
        <v>628</v>
      </c>
      <c r="O2350" s="1383" t="s">
        <v>519</v>
      </c>
      <c r="Q2350" s="1383" t="s">
        <v>58</v>
      </c>
    </row>
    <row r="2351" spans="1:17" x14ac:dyDescent="0.3">
      <c r="A2351" s="1405">
        <v>2010</v>
      </c>
      <c r="B2351" s="1406" t="s">
        <v>521</v>
      </c>
      <c r="C2351" s="1406" t="s">
        <v>539</v>
      </c>
      <c r="D2351" s="1407">
        <v>906.99176611279006</v>
      </c>
      <c r="E2351" s="1406" t="s">
        <v>519</v>
      </c>
      <c r="F2351" s="1408" t="s">
        <v>628</v>
      </c>
      <c r="O2351" s="1383" t="s">
        <v>519</v>
      </c>
      <c r="Q2351" s="1383" t="s">
        <v>58</v>
      </c>
    </row>
    <row r="2352" spans="1:17" x14ac:dyDescent="0.3">
      <c r="A2352" s="1405">
        <v>2010</v>
      </c>
      <c r="B2352" s="1406" t="s">
        <v>521</v>
      </c>
      <c r="C2352" s="1406" t="s">
        <v>713</v>
      </c>
      <c r="D2352" s="1407">
        <v>968.534324412003</v>
      </c>
      <c r="E2352" s="1406" t="s">
        <v>635</v>
      </c>
      <c r="F2352" s="1408" t="s">
        <v>634</v>
      </c>
      <c r="O2352" s="1383" t="s">
        <v>635</v>
      </c>
      <c r="Q2352" s="1383" t="s">
        <v>78</v>
      </c>
    </row>
    <row r="2353" spans="1:17" x14ac:dyDescent="0.3">
      <c r="A2353" s="1405">
        <v>2010</v>
      </c>
      <c r="B2353" s="1406" t="s">
        <v>521</v>
      </c>
      <c r="C2353" s="1406" t="s">
        <v>714</v>
      </c>
      <c r="D2353" s="1407">
        <v>959.43680277349813</v>
      </c>
      <c r="E2353" s="1406" t="s">
        <v>635</v>
      </c>
      <c r="F2353" s="1408" t="s">
        <v>634</v>
      </c>
      <c r="O2353" s="1383" t="s">
        <v>635</v>
      </c>
      <c r="Q2353" s="1383" t="s">
        <v>78</v>
      </c>
    </row>
    <row r="2354" spans="1:17" x14ac:dyDescent="0.3">
      <c r="A2354" s="1405">
        <v>2010</v>
      </c>
      <c r="B2354" s="1406" t="s">
        <v>521</v>
      </c>
      <c r="C2354" s="1406" t="s">
        <v>715</v>
      </c>
      <c r="D2354" s="1407">
        <v>1097.6570905172402</v>
      </c>
      <c r="E2354" s="1406" t="s">
        <v>635</v>
      </c>
      <c r="F2354" s="1408" t="s">
        <v>634</v>
      </c>
      <c r="O2354" s="1383" t="s">
        <v>635</v>
      </c>
      <c r="Q2354" s="1383" t="s">
        <v>78</v>
      </c>
    </row>
    <row r="2355" spans="1:17" x14ac:dyDescent="0.3">
      <c r="A2355" s="1405">
        <v>2010</v>
      </c>
      <c r="B2355" s="1406" t="s">
        <v>521</v>
      </c>
      <c r="C2355" s="1406" t="s">
        <v>716</v>
      </c>
      <c r="D2355" s="1407">
        <v>1073.8233733297</v>
      </c>
      <c r="E2355" s="1406" t="s">
        <v>635</v>
      </c>
      <c r="F2355" s="1408" t="s">
        <v>634</v>
      </c>
      <c r="O2355" s="1383" t="s">
        <v>635</v>
      </c>
      <c r="Q2355" s="1383" t="s">
        <v>78</v>
      </c>
    </row>
    <row r="2356" spans="1:17" x14ac:dyDescent="0.3">
      <c r="A2356" s="1405">
        <v>2010</v>
      </c>
      <c r="B2356" s="1406" t="s">
        <v>521</v>
      </c>
      <c r="C2356" s="1406" t="s">
        <v>717</v>
      </c>
      <c r="D2356" s="1407">
        <v>749.80570074475304</v>
      </c>
      <c r="E2356" s="1406" t="s">
        <v>635</v>
      </c>
      <c r="F2356" s="1408" t="s">
        <v>634</v>
      </c>
      <c r="O2356" s="1383" t="s">
        <v>635</v>
      </c>
      <c r="Q2356" s="1383" t="s">
        <v>78</v>
      </c>
    </row>
    <row r="2357" spans="1:17" x14ac:dyDescent="0.3">
      <c r="A2357" s="1405">
        <v>2010</v>
      </c>
      <c r="B2357" s="1406" t="s">
        <v>521</v>
      </c>
      <c r="C2357" s="1406" t="s">
        <v>718</v>
      </c>
      <c r="D2357" s="1407">
        <v>728.67657596371907</v>
      </c>
      <c r="E2357" s="1406" t="s">
        <v>635</v>
      </c>
      <c r="F2357" s="1408" t="s">
        <v>634</v>
      </c>
      <c r="O2357" s="1383" t="s">
        <v>635</v>
      </c>
      <c r="Q2357" s="1383" t="s">
        <v>78</v>
      </c>
    </row>
    <row r="2358" spans="1:17" x14ac:dyDescent="0.3">
      <c r="A2358" s="1405">
        <v>2010</v>
      </c>
      <c r="B2358" s="1406" t="s">
        <v>521</v>
      </c>
      <c r="C2358" s="1406" t="s">
        <v>719</v>
      </c>
      <c r="D2358" s="1407">
        <v>887.01900036549705</v>
      </c>
      <c r="E2358" s="1406" t="s">
        <v>635</v>
      </c>
      <c r="F2358" s="1408" t="s">
        <v>634</v>
      </c>
      <c r="O2358" s="1383" t="s">
        <v>635</v>
      </c>
      <c r="Q2358" s="1383" t="s">
        <v>78</v>
      </c>
    </row>
    <row r="2359" spans="1:17" x14ac:dyDescent="0.3">
      <c r="A2359" s="1405">
        <v>2010</v>
      </c>
      <c r="B2359" s="1406" t="s">
        <v>521</v>
      </c>
      <c r="C2359" s="1406" t="s">
        <v>720</v>
      </c>
      <c r="D2359" s="1407">
        <v>969.60343758317811</v>
      </c>
      <c r="E2359" s="1406" t="s">
        <v>635</v>
      </c>
      <c r="F2359" s="1408" t="s">
        <v>634</v>
      </c>
      <c r="O2359" s="1383" t="s">
        <v>635</v>
      </c>
      <c r="Q2359" s="1383" t="s">
        <v>78</v>
      </c>
    </row>
    <row r="2360" spans="1:17" x14ac:dyDescent="0.3">
      <c r="A2360" s="1405">
        <v>2010</v>
      </c>
      <c r="B2360" s="1406" t="s">
        <v>521</v>
      </c>
      <c r="C2360" s="1406" t="s">
        <v>721</v>
      </c>
      <c r="D2360" s="1407">
        <v>806.15607214428906</v>
      </c>
      <c r="E2360" s="1406" t="s">
        <v>635</v>
      </c>
      <c r="F2360" s="1408" t="s">
        <v>634</v>
      </c>
      <c r="O2360" s="1383" t="s">
        <v>635</v>
      </c>
      <c r="Q2360" s="1383" t="s">
        <v>78</v>
      </c>
    </row>
    <row r="2361" spans="1:17" x14ac:dyDescent="0.3">
      <c r="A2361" s="1405">
        <v>2010</v>
      </c>
      <c r="B2361" s="1406" t="s">
        <v>521</v>
      </c>
      <c r="C2361" s="1406" t="s">
        <v>722</v>
      </c>
      <c r="D2361" s="1407">
        <v>890.02773105600807</v>
      </c>
      <c r="E2361" s="1406" t="s">
        <v>635</v>
      </c>
      <c r="F2361" s="1408" t="s">
        <v>634</v>
      </c>
      <c r="O2361" s="1383" t="s">
        <v>635</v>
      </c>
      <c r="Q2361" s="1383" t="s">
        <v>78</v>
      </c>
    </row>
    <row r="2362" spans="1:17" x14ac:dyDescent="0.3">
      <c r="A2362" s="1405">
        <v>2010</v>
      </c>
      <c r="B2362" s="1406" t="s">
        <v>521</v>
      </c>
      <c r="C2362" s="1406" t="s">
        <v>723</v>
      </c>
      <c r="D2362" s="1407">
        <v>911.47215012416905</v>
      </c>
      <c r="E2362" s="1406" t="s">
        <v>598</v>
      </c>
      <c r="F2362" s="1408" t="s">
        <v>599</v>
      </c>
      <c r="O2362" s="1383" t="s">
        <v>598</v>
      </c>
      <c r="Q2362" s="1383" t="s">
        <v>61</v>
      </c>
    </row>
    <row r="2363" spans="1:17" x14ac:dyDescent="0.3">
      <c r="A2363" s="1405">
        <v>2010</v>
      </c>
      <c r="B2363" s="1406" t="s">
        <v>521</v>
      </c>
      <c r="C2363" s="1406" t="s">
        <v>724</v>
      </c>
      <c r="D2363" s="1407">
        <v>903.57445521023806</v>
      </c>
      <c r="E2363" s="1406" t="s">
        <v>598</v>
      </c>
      <c r="F2363" s="1408" t="s">
        <v>599</v>
      </c>
      <c r="O2363" s="1383" t="s">
        <v>598</v>
      </c>
      <c r="Q2363" s="1383" t="s">
        <v>61</v>
      </c>
    </row>
    <row r="2364" spans="1:17" x14ac:dyDescent="0.3">
      <c r="A2364" s="1405">
        <v>2010</v>
      </c>
      <c r="B2364" s="1406" t="s">
        <v>521</v>
      </c>
      <c r="C2364" s="1406" t="s">
        <v>725</v>
      </c>
      <c r="D2364" s="1407">
        <v>904.87067147126004</v>
      </c>
      <c r="E2364" s="1406" t="s">
        <v>598</v>
      </c>
      <c r="F2364" s="1408" t="s">
        <v>599</v>
      </c>
      <c r="O2364" s="1383" t="s">
        <v>598</v>
      </c>
      <c r="Q2364" s="1383" t="s">
        <v>61</v>
      </c>
    </row>
    <row r="2365" spans="1:17" x14ac:dyDescent="0.3">
      <c r="A2365" s="1405">
        <v>2010</v>
      </c>
      <c r="B2365" s="1406" t="s">
        <v>521</v>
      </c>
      <c r="C2365" s="1406" t="s">
        <v>726</v>
      </c>
      <c r="D2365" s="1407">
        <v>1092.3253523785002</v>
      </c>
      <c r="E2365" s="1406" t="s">
        <v>598</v>
      </c>
      <c r="F2365" s="1408" t="s">
        <v>599</v>
      </c>
      <c r="O2365" s="1383" t="s">
        <v>598</v>
      </c>
      <c r="Q2365" s="1383" t="s">
        <v>61</v>
      </c>
    </row>
    <row r="2366" spans="1:17" x14ac:dyDescent="0.3">
      <c r="A2366" s="1405">
        <v>2010</v>
      </c>
      <c r="B2366" s="1406" t="s">
        <v>521</v>
      </c>
      <c r="C2366" s="1406" t="s">
        <v>727</v>
      </c>
      <c r="D2366" s="1407">
        <v>1046.6151438848899</v>
      </c>
      <c r="E2366" s="1406" t="s">
        <v>598</v>
      </c>
      <c r="F2366" s="1408" t="s">
        <v>599</v>
      </c>
      <c r="O2366" s="1383" t="s">
        <v>598</v>
      </c>
      <c r="Q2366" s="1383" t="s">
        <v>61</v>
      </c>
    </row>
    <row r="2367" spans="1:17" x14ac:dyDescent="0.3">
      <c r="A2367" s="1405">
        <v>2010</v>
      </c>
      <c r="B2367" s="1406" t="s">
        <v>521</v>
      </c>
      <c r="C2367" s="1406" t="s">
        <v>728</v>
      </c>
      <c r="D2367" s="1407">
        <v>1000.97300499532</v>
      </c>
      <c r="E2367" s="1406" t="s">
        <v>598</v>
      </c>
      <c r="F2367" s="1408" t="s">
        <v>599</v>
      </c>
      <c r="O2367" s="1383" t="s">
        <v>598</v>
      </c>
      <c r="Q2367" s="1383" t="s">
        <v>61</v>
      </c>
    </row>
    <row r="2368" spans="1:17" x14ac:dyDescent="0.3">
      <c r="A2368" s="1405">
        <v>2010</v>
      </c>
      <c r="B2368" s="1406" t="s">
        <v>521</v>
      </c>
      <c r="C2368" s="1406" t="s">
        <v>729</v>
      </c>
      <c r="D2368" s="1407">
        <v>986.70748875562197</v>
      </c>
      <c r="E2368" s="1406" t="s">
        <v>598</v>
      </c>
      <c r="F2368" s="1408" t="s">
        <v>599</v>
      </c>
      <c r="O2368" s="1383" t="s">
        <v>598</v>
      </c>
      <c r="Q2368" s="1383" t="s">
        <v>61</v>
      </c>
    </row>
    <row r="2369" spans="1:17" x14ac:dyDescent="0.3">
      <c r="A2369" s="1405">
        <v>2010</v>
      </c>
      <c r="B2369" s="1406" t="s">
        <v>521</v>
      </c>
      <c r="C2369" s="1406" t="s">
        <v>730</v>
      </c>
      <c r="D2369" s="1407">
        <v>747.33811607142911</v>
      </c>
      <c r="E2369" s="1406" t="s">
        <v>598</v>
      </c>
      <c r="F2369" s="1408" t="s">
        <v>599</v>
      </c>
      <c r="O2369" s="1383" t="s">
        <v>598</v>
      </c>
      <c r="Q2369" s="1383" t="s">
        <v>61</v>
      </c>
    </row>
    <row r="2370" spans="1:17" x14ac:dyDescent="0.3">
      <c r="A2370" s="1405">
        <v>2010</v>
      </c>
      <c r="B2370" s="1406" t="s">
        <v>521</v>
      </c>
      <c r="C2370" s="1406" t="s">
        <v>731</v>
      </c>
      <c r="D2370" s="1407">
        <v>917.42301286633301</v>
      </c>
      <c r="E2370" s="1406" t="s">
        <v>598</v>
      </c>
      <c r="F2370" s="1408" t="s">
        <v>599</v>
      </c>
      <c r="O2370" s="1383" t="s">
        <v>598</v>
      </c>
      <c r="Q2370" s="1383" t="s">
        <v>61</v>
      </c>
    </row>
    <row r="2371" spans="1:17" x14ac:dyDescent="0.3">
      <c r="A2371" s="1405">
        <v>2010</v>
      </c>
      <c r="B2371" s="1406" t="s">
        <v>521</v>
      </c>
      <c r="C2371" s="1406" t="s">
        <v>732</v>
      </c>
      <c r="D2371" s="1407">
        <v>902.54032502708606</v>
      </c>
      <c r="E2371" s="1406" t="s">
        <v>598</v>
      </c>
      <c r="F2371" s="1408" t="s">
        <v>599</v>
      </c>
      <c r="O2371" s="1383" t="s">
        <v>598</v>
      </c>
      <c r="Q2371" s="1383" t="s">
        <v>61</v>
      </c>
    </row>
    <row r="2372" spans="1:17" x14ac:dyDescent="0.3">
      <c r="A2372" s="1405">
        <v>2010</v>
      </c>
      <c r="B2372" s="1406" t="s">
        <v>521</v>
      </c>
      <c r="C2372" s="1406" t="s">
        <v>733</v>
      </c>
      <c r="D2372" s="1407">
        <v>872.82447430457307</v>
      </c>
      <c r="E2372" s="1406" t="s">
        <v>598</v>
      </c>
      <c r="F2372" s="1408" t="s">
        <v>599</v>
      </c>
      <c r="O2372" s="1383" t="s">
        <v>598</v>
      </c>
      <c r="Q2372" s="1383" t="s">
        <v>61</v>
      </c>
    </row>
    <row r="2373" spans="1:17" x14ac:dyDescent="0.3">
      <c r="A2373" s="1405">
        <v>2010</v>
      </c>
      <c r="B2373" s="1406" t="s">
        <v>521</v>
      </c>
      <c r="C2373" s="1406" t="s">
        <v>734</v>
      </c>
      <c r="D2373" s="1407">
        <v>847.11435114503809</v>
      </c>
      <c r="E2373" s="1406" t="s">
        <v>598</v>
      </c>
      <c r="F2373" s="1408" t="s">
        <v>599</v>
      </c>
      <c r="O2373" s="1383" t="s">
        <v>598</v>
      </c>
      <c r="Q2373" s="1383" t="s">
        <v>61</v>
      </c>
    </row>
    <row r="2374" spans="1:17" x14ac:dyDescent="0.3">
      <c r="A2374" s="1405">
        <v>2010</v>
      </c>
      <c r="B2374" s="1406" t="s">
        <v>521</v>
      </c>
      <c r="C2374" s="1406" t="s">
        <v>735</v>
      </c>
      <c r="D2374" s="1407">
        <v>958.22989297078414</v>
      </c>
      <c r="E2374" s="1406" t="s">
        <v>614</v>
      </c>
      <c r="F2374" s="1408" t="s">
        <v>613</v>
      </c>
      <c r="O2374" s="1383" t="s">
        <v>614</v>
      </c>
      <c r="Q2374" s="1383" t="s">
        <v>60</v>
      </c>
    </row>
    <row r="2375" spans="1:17" x14ac:dyDescent="0.3">
      <c r="A2375" s="1405">
        <v>2010</v>
      </c>
      <c r="B2375" s="1406" t="s">
        <v>521</v>
      </c>
      <c r="C2375" s="1406" t="s">
        <v>736</v>
      </c>
      <c r="D2375" s="1407">
        <v>1061.1870624825901</v>
      </c>
      <c r="E2375" s="1406" t="s">
        <v>614</v>
      </c>
      <c r="F2375" s="1408" t="s">
        <v>613</v>
      </c>
      <c r="O2375" s="1383" t="s">
        <v>614</v>
      </c>
      <c r="Q2375" s="1383" t="s">
        <v>60</v>
      </c>
    </row>
    <row r="2376" spans="1:17" x14ac:dyDescent="0.3">
      <c r="A2376" s="1405">
        <v>2010</v>
      </c>
      <c r="B2376" s="1406" t="s">
        <v>521</v>
      </c>
      <c r="C2376" s="1406" t="s">
        <v>737</v>
      </c>
      <c r="D2376" s="1407">
        <v>894.90510347864404</v>
      </c>
      <c r="E2376" s="1406" t="s">
        <v>614</v>
      </c>
      <c r="F2376" s="1408" t="s">
        <v>613</v>
      </c>
      <c r="O2376" s="1383" t="s">
        <v>614</v>
      </c>
      <c r="Q2376" s="1383" t="s">
        <v>60</v>
      </c>
    </row>
    <row r="2377" spans="1:17" x14ac:dyDescent="0.3">
      <c r="A2377" s="1405">
        <v>2010</v>
      </c>
      <c r="B2377" s="1406" t="s">
        <v>521</v>
      </c>
      <c r="C2377" s="1406" t="s">
        <v>738</v>
      </c>
      <c r="D2377" s="1407">
        <v>1090.35060113601</v>
      </c>
      <c r="E2377" s="1406" t="s">
        <v>614</v>
      </c>
      <c r="F2377" s="1408" t="s">
        <v>613</v>
      </c>
      <c r="O2377" s="1383" t="s">
        <v>614</v>
      </c>
      <c r="Q2377" s="1383" t="s">
        <v>60</v>
      </c>
    </row>
    <row r="2378" spans="1:17" x14ac:dyDescent="0.3">
      <c r="A2378" s="1405">
        <v>2010</v>
      </c>
      <c r="B2378" s="1406" t="s">
        <v>521</v>
      </c>
      <c r="C2378" s="1406" t="s">
        <v>739</v>
      </c>
      <c r="D2378" s="1407">
        <v>794.54837822349612</v>
      </c>
      <c r="E2378" s="1406" t="s">
        <v>614</v>
      </c>
      <c r="F2378" s="1408" t="s">
        <v>613</v>
      </c>
      <c r="O2378" s="1383" t="s">
        <v>614</v>
      </c>
      <c r="Q2378" s="1383" t="s">
        <v>60</v>
      </c>
    </row>
    <row r="2379" spans="1:17" x14ac:dyDescent="0.3">
      <c r="A2379" s="1405">
        <v>2010</v>
      </c>
      <c r="B2379" s="1406" t="s">
        <v>521</v>
      </c>
      <c r="C2379" s="1406" t="s">
        <v>740</v>
      </c>
      <c r="D2379" s="1407">
        <v>813.15460913705613</v>
      </c>
      <c r="E2379" s="1406" t="s">
        <v>614</v>
      </c>
      <c r="F2379" s="1408" t="s">
        <v>613</v>
      </c>
      <c r="O2379" s="1383" t="s">
        <v>614</v>
      </c>
      <c r="Q2379" s="1383" t="s">
        <v>60</v>
      </c>
    </row>
    <row r="2380" spans="1:17" x14ac:dyDescent="0.3">
      <c r="A2380" s="1405">
        <v>2010</v>
      </c>
      <c r="B2380" s="1406" t="s">
        <v>521</v>
      </c>
      <c r="C2380" s="1406" t="s">
        <v>741</v>
      </c>
      <c r="D2380" s="1407">
        <v>811.3625540275051</v>
      </c>
      <c r="E2380" s="1406" t="s">
        <v>614</v>
      </c>
      <c r="F2380" s="1408" t="s">
        <v>613</v>
      </c>
      <c r="O2380" s="1383" t="s">
        <v>614</v>
      </c>
      <c r="Q2380" s="1383" t="s">
        <v>60</v>
      </c>
    </row>
    <row r="2381" spans="1:17" x14ac:dyDescent="0.3">
      <c r="A2381" s="1405">
        <v>2010</v>
      </c>
      <c r="B2381" s="1406" t="s">
        <v>521</v>
      </c>
      <c r="C2381" s="1406" t="s">
        <v>742</v>
      </c>
      <c r="D2381" s="1407">
        <v>834.11786608601005</v>
      </c>
      <c r="E2381" s="1406" t="s">
        <v>614</v>
      </c>
      <c r="F2381" s="1408" t="s">
        <v>613</v>
      </c>
      <c r="O2381" s="1383" t="s">
        <v>614</v>
      </c>
      <c r="Q2381" s="1383" t="s">
        <v>60</v>
      </c>
    </row>
    <row r="2382" spans="1:17" x14ac:dyDescent="0.3">
      <c r="A2382" s="1405">
        <v>2010</v>
      </c>
      <c r="B2382" s="1406" t="s">
        <v>521</v>
      </c>
      <c r="C2382" s="1406" t="s">
        <v>743</v>
      </c>
      <c r="D2382" s="1407">
        <v>882.8943874873861</v>
      </c>
      <c r="E2382" s="1406" t="s">
        <v>626</v>
      </c>
      <c r="F2382" s="1408" t="s">
        <v>625</v>
      </c>
      <c r="O2382" s="1383" t="s">
        <v>626</v>
      </c>
      <c r="Q2382" s="1383" t="s">
        <v>59</v>
      </c>
    </row>
    <row r="2383" spans="1:17" x14ac:dyDescent="0.3">
      <c r="A2383" s="1405">
        <v>2010</v>
      </c>
      <c r="B2383" s="1406" t="s">
        <v>521</v>
      </c>
      <c r="C2383" s="1406" t="s">
        <v>744</v>
      </c>
      <c r="D2383" s="1407">
        <v>983.95306644912512</v>
      </c>
      <c r="E2383" s="1406" t="s">
        <v>626</v>
      </c>
      <c r="F2383" s="1408" t="s">
        <v>625</v>
      </c>
      <c r="O2383" s="1383" t="s">
        <v>626</v>
      </c>
      <c r="Q2383" s="1383" t="s">
        <v>59</v>
      </c>
    </row>
    <row r="2384" spans="1:17" x14ac:dyDescent="0.3">
      <c r="A2384" s="1405">
        <v>2010</v>
      </c>
      <c r="B2384" s="1406" t="s">
        <v>521</v>
      </c>
      <c r="C2384" s="1406" t="s">
        <v>745</v>
      </c>
      <c r="D2384" s="1407">
        <v>1103.3948601013401</v>
      </c>
      <c r="E2384" s="1406" t="s">
        <v>626</v>
      </c>
      <c r="F2384" s="1408" t="s">
        <v>625</v>
      </c>
      <c r="O2384" s="1383" t="s">
        <v>626</v>
      </c>
      <c r="Q2384" s="1383" t="s">
        <v>59</v>
      </c>
    </row>
    <row r="2385" spans="1:17" x14ac:dyDescent="0.3">
      <c r="A2385" s="1405">
        <v>2010</v>
      </c>
      <c r="B2385" s="1406" t="s">
        <v>521</v>
      </c>
      <c r="C2385" s="1406" t="s">
        <v>746</v>
      </c>
      <c r="D2385" s="1407">
        <v>893.44774775503606</v>
      </c>
      <c r="E2385" s="1406" t="s">
        <v>626</v>
      </c>
      <c r="F2385" s="1408" t="s">
        <v>625</v>
      </c>
      <c r="O2385" s="1383" t="s">
        <v>626</v>
      </c>
      <c r="Q2385" s="1383" t="s">
        <v>59</v>
      </c>
    </row>
    <row r="2386" spans="1:17" x14ac:dyDescent="0.3">
      <c r="A2386" s="1405">
        <v>2010</v>
      </c>
      <c r="B2386" s="1406" t="s">
        <v>521</v>
      </c>
      <c r="C2386" s="1406" t="s">
        <v>747</v>
      </c>
      <c r="D2386" s="1407">
        <v>931.15290484811908</v>
      </c>
      <c r="E2386" s="1406" t="s">
        <v>626</v>
      </c>
      <c r="F2386" s="1408" t="s">
        <v>625</v>
      </c>
      <c r="O2386" s="1383" t="s">
        <v>626</v>
      </c>
      <c r="Q2386" s="1383" t="s">
        <v>59</v>
      </c>
    </row>
    <row r="2387" spans="1:17" x14ac:dyDescent="0.3">
      <c r="A2387" s="1405">
        <v>2010</v>
      </c>
      <c r="B2387" s="1406" t="s">
        <v>521</v>
      </c>
      <c r="C2387" s="1406" t="s">
        <v>748</v>
      </c>
      <c r="D2387" s="1407">
        <v>737.0008851795651</v>
      </c>
      <c r="E2387" s="1406" t="s">
        <v>614</v>
      </c>
      <c r="F2387" s="1408" t="s">
        <v>613</v>
      </c>
      <c r="O2387" s="1383" t="s">
        <v>614</v>
      </c>
      <c r="Q2387" s="1383" t="s">
        <v>60</v>
      </c>
    </row>
    <row r="2388" spans="1:17" x14ac:dyDescent="0.3">
      <c r="A2388" s="1405">
        <v>2010</v>
      </c>
      <c r="B2388" s="1406" t="s">
        <v>521</v>
      </c>
      <c r="C2388" s="1406" t="s">
        <v>749</v>
      </c>
      <c r="D2388" s="1407">
        <v>705.052905525847</v>
      </c>
      <c r="E2388" s="1406" t="s">
        <v>614</v>
      </c>
      <c r="F2388" s="1408" t="s">
        <v>613</v>
      </c>
      <c r="O2388" s="1383" t="s">
        <v>614</v>
      </c>
      <c r="Q2388" s="1383" t="s">
        <v>60</v>
      </c>
    </row>
    <row r="2389" spans="1:17" x14ac:dyDescent="0.3">
      <c r="A2389" s="1405">
        <v>2010</v>
      </c>
      <c r="B2389" s="1406" t="s">
        <v>521</v>
      </c>
      <c r="C2389" s="1406" t="s">
        <v>750</v>
      </c>
      <c r="D2389" s="1407">
        <v>845.60454392601901</v>
      </c>
      <c r="E2389" s="1406" t="s">
        <v>614</v>
      </c>
      <c r="F2389" s="1408" t="s">
        <v>613</v>
      </c>
      <c r="O2389" s="1383" t="s">
        <v>614</v>
      </c>
      <c r="Q2389" s="1383" t="s">
        <v>60</v>
      </c>
    </row>
    <row r="2390" spans="1:17" x14ac:dyDescent="0.3">
      <c r="A2390" s="1405">
        <v>2010</v>
      </c>
      <c r="B2390" s="1406" t="s">
        <v>521</v>
      </c>
      <c r="C2390" s="1406" t="s">
        <v>751</v>
      </c>
      <c r="D2390" s="1407">
        <v>770.14916449086206</v>
      </c>
      <c r="E2390" s="1406" t="s">
        <v>614</v>
      </c>
      <c r="F2390" s="1408" t="s">
        <v>613</v>
      </c>
      <c r="O2390" s="1383" t="s">
        <v>614</v>
      </c>
      <c r="Q2390" s="1383" t="s">
        <v>60</v>
      </c>
    </row>
    <row r="2391" spans="1:17" x14ac:dyDescent="0.3">
      <c r="A2391" s="1405">
        <v>2010</v>
      </c>
      <c r="B2391" s="1406" t="s">
        <v>521</v>
      </c>
      <c r="C2391" s="1406" t="s">
        <v>752</v>
      </c>
      <c r="D2391" s="1407">
        <v>733.524473969631</v>
      </c>
      <c r="E2391" s="1406" t="s">
        <v>614</v>
      </c>
      <c r="F2391" s="1408" t="s">
        <v>613</v>
      </c>
      <c r="O2391" s="1383" t="s">
        <v>614</v>
      </c>
      <c r="Q2391" s="1383" t="s">
        <v>60</v>
      </c>
    </row>
    <row r="2392" spans="1:17" x14ac:dyDescent="0.3">
      <c r="A2392" s="1405">
        <v>2010</v>
      </c>
      <c r="B2392" s="1406" t="s">
        <v>521</v>
      </c>
      <c r="C2392" s="1406" t="s">
        <v>753</v>
      </c>
      <c r="D2392" s="1407">
        <v>755.45763598326414</v>
      </c>
      <c r="E2392" s="1406" t="s">
        <v>614</v>
      </c>
      <c r="F2392" s="1408" t="s">
        <v>613</v>
      </c>
      <c r="O2392" s="1383" t="s">
        <v>614</v>
      </c>
      <c r="Q2392" s="1383" t="s">
        <v>60</v>
      </c>
    </row>
    <row r="2393" spans="1:17" x14ac:dyDescent="0.3">
      <c r="A2393" s="1405">
        <v>2010</v>
      </c>
      <c r="B2393" s="1406" t="s">
        <v>521</v>
      </c>
      <c r="C2393" s="1406" t="s">
        <v>754</v>
      </c>
      <c r="D2393" s="1407">
        <v>771.76108653846211</v>
      </c>
      <c r="E2393" s="1406" t="s">
        <v>614</v>
      </c>
      <c r="F2393" s="1408" t="s">
        <v>613</v>
      </c>
      <c r="O2393" s="1383" t="s">
        <v>614</v>
      </c>
      <c r="Q2393" s="1383" t="s">
        <v>60</v>
      </c>
    </row>
    <row r="2394" spans="1:17" x14ac:dyDescent="0.3">
      <c r="A2394" s="1405">
        <v>2010</v>
      </c>
      <c r="B2394" s="1406" t="s">
        <v>521</v>
      </c>
      <c r="C2394" s="1406" t="s">
        <v>755</v>
      </c>
      <c r="D2394" s="1407">
        <v>734.02559774243207</v>
      </c>
      <c r="E2394" s="1406" t="s">
        <v>614</v>
      </c>
      <c r="F2394" s="1408" t="s">
        <v>613</v>
      </c>
      <c r="O2394" s="1383" t="s">
        <v>614</v>
      </c>
      <c r="Q2394" s="1383" t="s">
        <v>60</v>
      </c>
    </row>
    <row r="2395" spans="1:17" x14ac:dyDescent="0.3">
      <c r="A2395" s="1405">
        <v>2010</v>
      </c>
      <c r="B2395" s="1406" t="s">
        <v>521</v>
      </c>
      <c r="C2395" s="1406" t="s">
        <v>756</v>
      </c>
      <c r="D2395" s="1407">
        <v>778.70925119128708</v>
      </c>
      <c r="E2395" s="1406" t="s">
        <v>614</v>
      </c>
      <c r="F2395" s="1408" t="s">
        <v>613</v>
      </c>
      <c r="O2395" s="1383" t="s">
        <v>614</v>
      </c>
      <c r="Q2395" s="1383" t="s">
        <v>60</v>
      </c>
    </row>
    <row r="2396" spans="1:17" x14ac:dyDescent="0.3">
      <c r="A2396" s="1405">
        <v>2010</v>
      </c>
      <c r="B2396" s="1406" t="s">
        <v>521</v>
      </c>
      <c r="C2396" s="1406" t="s">
        <v>757</v>
      </c>
      <c r="D2396" s="1407">
        <v>737.49711656441707</v>
      </c>
      <c r="E2396" s="1406" t="s">
        <v>626</v>
      </c>
      <c r="F2396" s="1408" t="s">
        <v>625</v>
      </c>
      <c r="O2396" s="1383" t="s">
        <v>626</v>
      </c>
      <c r="Q2396" s="1383" t="s">
        <v>59</v>
      </c>
    </row>
    <row r="2397" spans="1:17" x14ac:dyDescent="0.3">
      <c r="A2397" s="1405">
        <v>2010</v>
      </c>
      <c r="B2397" s="1406" t="s">
        <v>521</v>
      </c>
      <c r="C2397" s="1406" t="s">
        <v>758</v>
      </c>
      <c r="D2397" s="1407">
        <v>835.22307264957306</v>
      </c>
      <c r="E2397" s="1406" t="s">
        <v>626</v>
      </c>
      <c r="F2397" s="1408" t="s">
        <v>625</v>
      </c>
      <c r="O2397" s="1383" t="s">
        <v>626</v>
      </c>
      <c r="Q2397" s="1383" t="s">
        <v>59</v>
      </c>
    </row>
    <row r="2398" spans="1:17" x14ac:dyDescent="0.3">
      <c r="A2398" s="1405">
        <v>2010</v>
      </c>
      <c r="B2398" s="1406" t="s">
        <v>521</v>
      </c>
      <c r="C2398" s="1406" t="s">
        <v>759</v>
      </c>
      <c r="D2398" s="1407">
        <v>785.04075</v>
      </c>
      <c r="E2398" s="1406" t="s">
        <v>626</v>
      </c>
      <c r="F2398" s="1408" t="s">
        <v>625</v>
      </c>
      <c r="O2398" s="1383" t="s">
        <v>626</v>
      </c>
      <c r="Q2398" s="1383" t="s">
        <v>59</v>
      </c>
    </row>
    <row r="2399" spans="1:17" x14ac:dyDescent="0.3">
      <c r="A2399" s="1405">
        <v>2010</v>
      </c>
      <c r="B2399" s="1406" t="s">
        <v>521</v>
      </c>
      <c r="C2399" s="1406" t="s">
        <v>760</v>
      </c>
      <c r="D2399" s="1407">
        <v>768.38632440476204</v>
      </c>
      <c r="E2399" s="1406" t="s">
        <v>626</v>
      </c>
      <c r="F2399" s="1408" t="s">
        <v>625</v>
      </c>
      <c r="O2399" s="1383" t="s">
        <v>626</v>
      </c>
      <c r="Q2399" s="1383" t="s">
        <v>59</v>
      </c>
    </row>
    <row r="2400" spans="1:17" x14ac:dyDescent="0.3">
      <c r="A2400" s="1405">
        <v>2010</v>
      </c>
      <c r="B2400" s="1406" t="s">
        <v>521</v>
      </c>
      <c r="C2400" s="1406" t="s">
        <v>761</v>
      </c>
      <c r="D2400" s="1407">
        <v>780.59868534482803</v>
      </c>
      <c r="E2400" s="1406" t="s">
        <v>626</v>
      </c>
      <c r="F2400" s="1408" t="s">
        <v>625</v>
      </c>
      <c r="O2400" s="1383" t="s">
        <v>626</v>
      </c>
      <c r="Q2400" s="1383" t="s">
        <v>59</v>
      </c>
    </row>
    <row r="2401" spans="1:17" x14ac:dyDescent="0.3">
      <c r="A2401" s="1405">
        <v>2010</v>
      </c>
      <c r="B2401" s="1406" t="s">
        <v>521</v>
      </c>
      <c r="C2401" s="1406" t="s">
        <v>762</v>
      </c>
      <c r="D2401" s="1407">
        <v>695.47715458276309</v>
      </c>
      <c r="E2401" s="1406" t="s">
        <v>623</v>
      </c>
      <c r="F2401" s="1408" t="s">
        <v>622</v>
      </c>
      <c r="O2401" s="1383" t="s">
        <v>623</v>
      </c>
      <c r="Q2401" s="1383" t="s">
        <v>75</v>
      </c>
    </row>
    <row r="2402" spans="1:17" x14ac:dyDescent="0.3">
      <c r="A2402" s="1405">
        <v>2010</v>
      </c>
      <c r="B2402" s="1406" t="s">
        <v>521</v>
      </c>
      <c r="C2402" s="1406" t="s">
        <v>763</v>
      </c>
      <c r="D2402" s="1407">
        <v>830.25138381200998</v>
      </c>
      <c r="E2402" s="1406" t="s">
        <v>645</v>
      </c>
      <c r="F2402" s="1408" t="s">
        <v>644</v>
      </c>
      <c r="O2402" s="1383" t="s">
        <v>645</v>
      </c>
      <c r="Q2402" s="1383" t="s">
        <v>76</v>
      </c>
    </row>
    <row r="2403" spans="1:17" x14ac:dyDescent="0.3">
      <c r="A2403" s="1405">
        <v>2010</v>
      </c>
      <c r="B2403" s="1406" t="s">
        <v>521</v>
      </c>
      <c r="C2403" s="1406" t="s">
        <v>764</v>
      </c>
      <c r="D2403" s="1407">
        <v>742.17760216346198</v>
      </c>
      <c r="E2403" s="1406" t="s">
        <v>645</v>
      </c>
      <c r="F2403" s="1408" t="s">
        <v>644</v>
      </c>
      <c r="O2403" s="1383" t="s">
        <v>645</v>
      </c>
      <c r="Q2403" s="1383" t="s">
        <v>76</v>
      </c>
    </row>
    <row r="2404" spans="1:17" x14ac:dyDescent="0.3">
      <c r="A2404" s="1405">
        <v>2010</v>
      </c>
      <c r="B2404" s="1406" t="s">
        <v>521</v>
      </c>
      <c r="C2404" s="1406" t="s">
        <v>765</v>
      </c>
      <c r="D2404" s="1407">
        <v>924.98144389616004</v>
      </c>
      <c r="E2404" s="1406" t="s">
        <v>645</v>
      </c>
      <c r="F2404" s="1408" t="s">
        <v>644</v>
      </c>
      <c r="O2404" s="1383" t="s">
        <v>645</v>
      </c>
      <c r="Q2404" s="1383" t="s">
        <v>76</v>
      </c>
    </row>
    <row r="2405" spans="1:17" x14ac:dyDescent="0.3">
      <c r="A2405" s="1405">
        <v>2010</v>
      </c>
      <c r="B2405" s="1406" t="s">
        <v>521</v>
      </c>
      <c r="C2405" s="1406" t="s">
        <v>766</v>
      </c>
      <c r="D2405" s="1407">
        <v>889.84497897897904</v>
      </c>
      <c r="E2405" s="1406" t="s">
        <v>645</v>
      </c>
      <c r="F2405" s="1408" t="s">
        <v>644</v>
      </c>
      <c r="O2405" s="1383" t="s">
        <v>645</v>
      </c>
      <c r="Q2405" s="1383" t="s">
        <v>76</v>
      </c>
    </row>
    <row r="2406" spans="1:17" x14ac:dyDescent="0.3">
      <c r="A2406" s="1405">
        <v>2010</v>
      </c>
      <c r="B2406" s="1406" t="s">
        <v>521</v>
      </c>
      <c r="C2406" s="1406" t="s">
        <v>767</v>
      </c>
      <c r="D2406" s="1407">
        <v>934.07890691716511</v>
      </c>
      <c r="E2406" s="1406" t="s">
        <v>645</v>
      </c>
      <c r="F2406" s="1408" t="s">
        <v>644</v>
      </c>
      <c r="O2406" s="1383" t="s">
        <v>645</v>
      </c>
      <c r="Q2406" s="1383" t="s">
        <v>76</v>
      </c>
    </row>
    <row r="2407" spans="1:17" x14ac:dyDescent="0.3">
      <c r="A2407" s="1405">
        <v>2010</v>
      </c>
      <c r="B2407" s="1406" t="s">
        <v>521</v>
      </c>
      <c r="C2407" s="1406" t="s">
        <v>768</v>
      </c>
      <c r="D2407" s="1407">
        <v>1077.2120164064602</v>
      </c>
      <c r="E2407" s="1406" t="s">
        <v>645</v>
      </c>
      <c r="F2407" s="1408" t="s">
        <v>644</v>
      </c>
      <c r="O2407" s="1383" t="s">
        <v>645</v>
      </c>
      <c r="Q2407" s="1383" t="s">
        <v>76</v>
      </c>
    </row>
    <row r="2408" spans="1:17" x14ac:dyDescent="0.3">
      <c r="A2408" s="1405">
        <v>2010</v>
      </c>
      <c r="B2408" s="1406" t="s">
        <v>521</v>
      </c>
      <c r="C2408" s="1406" t="s">
        <v>769</v>
      </c>
      <c r="D2408" s="1407">
        <v>771.60704545454507</v>
      </c>
      <c r="E2408" s="1406" t="s">
        <v>645</v>
      </c>
      <c r="F2408" s="1408" t="s">
        <v>644</v>
      </c>
      <c r="O2408" s="1383" t="s">
        <v>645</v>
      </c>
      <c r="Q2408" s="1383" t="s">
        <v>76</v>
      </c>
    </row>
    <row r="2409" spans="1:17" x14ac:dyDescent="0.3">
      <c r="A2409" s="1405">
        <v>2010</v>
      </c>
      <c r="B2409" s="1406" t="s">
        <v>521</v>
      </c>
      <c r="C2409" s="1406" t="s">
        <v>770</v>
      </c>
      <c r="D2409" s="1407">
        <v>831.93567621585601</v>
      </c>
      <c r="E2409" s="1406" t="s">
        <v>645</v>
      </c>
      <c r="F2409" s="1408" t="s">
        <v>644</v>
      </c>
      <c r="O2409" s="1383" t="s">
        <v>645</v>
      </c>
      <c r="Q2409" s="1383" t="s">
        <v>76</v>
      </c>
    </row>
    <row r="2410" spans="1:17" x14ac:dyDescent="0.3">
      <c r="A2410" s="1405">
        <v>2010</v>
      </c>
      <c r="B2410" s="1406" t="s">
        <v>521</v>
      </c>
      <c r="C2410" s="1406" t="s">
        <v>771</v>
      </c>
      <c r="D2410" s="1407">
        <v>721.37740447343913</v>
      </c>
      <c r="E2410" s="1406" t="s">
        <v>645</v>
      </c>
      <c r="F2410" s="1408" t="s">
        <v>644</v>
      </c>
      <c r="O2410" s="1383" t="s">
        <v>645</v>
      </c>
      <c r="Q2410" s="1383" t="s">
        <v>76</v>
      </c>
    </row>
    <row r="2411" spans="1:17" x14ac:dyDescent="0.3">
      <c r="A2411" s="1405">
        <v>2010</v>
      </c>
      <c r="B2411" s="1406" t="s">
        <v>521</v>
      </c>
      <c r="C2411" s="1406" t="s">
        <v>772</v>
      </c>
      <c r="D2411" s="1407">
        <v>706.74974853311005</v>
      </c>
      <c r="E2411" s="1406" t="s">
        <v>645</v>
      </c>
      <c r="F2411" s="1408" t="s">
        <v>644</v>
      </c>
      <c r="O2411" s="1383" t="s">
        <v>645</v>
      </c>
      <c r="Q2411" s="1383" t="s">
        <v>76</v>
      </c>
    </row>
    <row r="2412" spans="1:17" x14ac:dyDescent="0.3">
      <c r="A2412" s="1405">
        <v>2010</v>
      </c>
      <c r="B2412" s="1406" t="s">
        <v>521</v>
      </c>
      <c r="C2412" s="1406" t="s">
        <v>773</v>
      </c>
      <c r="D2412" s="1407">
        <v>919.08383420776499</v>
      </c>
      <c r="E2412" s="1406" t="s">
        <v>645</v>
      </c>
      <c r="F2412" s="1408" t="s">
        <v>644</v>
      </c>
      <c r="O2412" s="1383" t="s">
        <v>645</v>
      </c>
      <c r="Q2412" s="1383" t="s">
        <v>76</v>
      </c>
    </row>
    <row r="2413" spans="1:17" x14ac:dyDescent="0.3">
      <c r="A2413" s="1405">
        <v>2010</v>
      </c>
      <c r="B2413" s="1406" t="s">
        <v>521</v>
      </c>
      <c r="C2413" s="1406" t="s">
        <v>774</v>
      </c>
      <c r="D2413" s="1407">
        <v>702.57337765957402</v>
      </c>
      <c r="E2413" s="1406" t="s">
        <v>645</v>
      </c>
      <c r="F2413" s="1408" t="s">
        <v>644</v>
      </c>
      <c r="O2413" s="1383" t="s">
        <v>645</v>
      </c>
      <c r="Q2413" s="1383" t="s">
        <v>76</v>
      </c>
    </row>
    <row r="2414" spans="1:17" x14ac:dyDescent="0.3">
      <c r="A2414" s="1405">
        <v>2010</v>
      </c>
      <c r="B2414" s="1406" t="s">
        <v>521</v>
      </c>
      <c r="C2414" s="1406" t="s">
        <v>775</v>
      </c>
      <c r="D2414" s="1407">
        <v>893.43691124845509</v>
      </c>
      <c r="E2414" s="1406" t="s">
        <v>645</v>
      </c>
      <c r="F2414" s="1408" t="s">
        <v>644</v>
      </c>
      <c r="O2414" s="1383" t="s">
        <v>645</v>
      </c>
      <c r="Q2414" s="1383" t="s">
        <v>76</v>
      </c>
    </row>
    <row r="2415" spans="1:17" x14ac:dyDescent="0.3">
      <c r="A2415" s="1405">
        <v>2010</v>
      </c>
      <c r="B2415" s="1406" t="s">
        <v>521</v>
      </c>
      <c r="C2415" s="1406" t="s">
        <v>776</v>
      </c>
      <c r="D2415" s="1407">
        <v>761.866336283186</v>
      </c>
      <c r="E2415" s="1406" t="s">
        <v>645</v>
      </c>
      <c r="F2415" s="1408" t="s">
        <v>644</v>
      </c>
      <c r="O2415" s="1383" t="s">
        <v>645</v>
      </c>
      <c r="Q2415" s="1383" t="s">
        <v>76</v>
      </c>
    </row>
    <row r="2416" spans="1:17" x14ac:dyDescent="0.3">
      <c r="A2416" s="1405">
        <v>2010</v>
      </c>
      <c r="B2416" s="1406" t="s">
        <v>521</v>
      </c>
      <c r="C2416" s="1406" t="s">
        <v>777</v>
      </c>
      <c r="D2416" s="1407">
        <v>718.2421471652591</v>
      </c>
      <c r="E2416" s="1406" t="s">
        <v>611</v>
      </c>
      <c r="F2416" s="1408" t="s">
        <v>610</v>
      </c>
      <c r="O2416" s="1383" t="s">
        <v>611</v>
      </c>
      <c r="Q2416" s="1383" t="s">
        <v>74</v>
      </c>
    </row>
    <row r="2417" spans="1:17" x14ac:dyDescent="0.3">
      <c r="A2417" s="1405">
        <v>2010</v>
      </c>
      <c r="B2417" s="1406" t="s">
        <v>521</v>
      </c>
      <c r="C2417" s="1406" t="s">
        <v>778</v>
      </c>
      <c r="D2417" s="1407">
        <v>730.43667652860006</v>
      </c>
      <c r="E2417" s="1406" t="s">
        <v>611</v>
      </c>
      <c r="F2417" s="1408" t="s">
        <v>610</v>
      </c>
      <c r="O2417" s="1383" t="s">
        <v>611</v>
      </c>
      <c r="Q2417" s="1383" t="s">
        <v>74</v>
      </c>
    </row>
    <row r="2418" spans="1:17" x14ac:dyDescent="0.3">
      <c r="A2418" s="1405">
        <v>2010</v>
      </c>
      <c r="B2418" s="1406" t="s">
        <v>521</v>
      </c>
      <c r="C2418" s="1406" t="s">
        <v>779</v>
      </c>
      <c r="D2418" s="1407">
        <v>794.46709387055296</v>
      </c>
      <c r="E2418" s="1406" t="s">
        <v>611</v>
      </c>
      <c r="F2418" s="1408" t="s">
        <v>610</v>
      </c>
      <c r="O2418" s="1383" t="s">
        <v>611</v>
      </c>
      <c r="Q2418" s="1383" t="s">
        <v>74</v>
      </c>
    </row>
    <row r="2419" spans="1:17" x14ac:dyDescent="0.3">
      <c r="A2419" s="1405">
        <v>2010</v>
      </c>
      <c r="B2419" s="1406" t="s">
        <v>521</v>
      </c>
      <c r="C2419" s="1406" t="s">
        <v>780</v>
      </c>
      <c r="D2419" s="1407">
        <v>666.54692771084308</v>
      </c>
      <c r="E2419" s="1406" t="s">
        <v>611</v>
      </c>
      <c r="F2419" s="1408" t="s">
        <v>610</v>
      </c>
      <c r="O2419" s="1383" t="s">
        <v>611</v>
      </c>
      <c r="Q2419" s="1383" t="s">
        <v>74</v>
      </c>
    </row>
    <row r="2420" spans="1:17" x14ac:dyDescent="0.3">
      <c r="A2420" s="1405">
        <v>2010</v>
      </c>
      <c r="B2420" s="1406" t="s">
        <v>521</v>
      </c>
      <c r="C2420" s="1406" t="s">
        <v>781</v>
      </c>
      <c r="D2420" s="1407">
        <v>754.79100289296002</v>
      </c>
      <c r="E2420" s="1406" t="s">
        <v>635</v>
      </c>
      <c r="F2420" s="1408" t="s">
        <v>634</v>
      </c>
      <c r="O2420" s="1383" t="s">
        <v>635</v>
      </c>
      <c r="Q2420" s="1383" t="s">
        <v>78</v>
      </c>
    </row>
    <row r="2421" spans="1:17" x14ac:dyDescent="0.3">
      <c r="A2421" s="1405">
        <v>2010</v>
      </c>
      <c r="B2421" s="1406" t="s">
        <v>521</v>
      </c>
      <c r="C2421" s="1406" t="s">
        <v>782</v>
      </c>
      <c r="D2421" s="1407">
        <v>708.39622464898605</v>
      </c>
      <c r="E2421" s="1406" t="s">
        <v>623</v>
      </c>
      <c r="F2421" s="1408" t="s">
        <v>622</v>
      </c>
      <c r="O2421" s="1383" t="s">
        <v>623</v>
      </c>
      <c r="Q2421" s="1383" t="s">
        <v>75</v>
      </c>
    </row>
    <row r="2422" spans="1:17" x14ac:dyDescent="0.3">
      <c r="A2422" s="1405">
        <v>2010</v>
      </c>
      <c r="B2422" s="1406" t="s">
        <v>521</v>
      </c>
      <c r="C2422" s="1406" t="s">
        <v>783</v>
      </c>
      <c r="D2422" s="1407">
        <v>735.17446871310494</v>
      </c>
      <c r="E2422" s="1406" t="s">
        <v>623</v>
      </c>
      <c r="F2422" s="1408" t="s">
        <v>622</v>
      </c>
      <c r="O2422" s="1383" t="s">
        <v>623</v>
      </c>
      <c r="Q2422" s="1383" t="s">
        <v>75</v>
      </c>
    </row>
    <row r="2423" spans="1:17" x14ac:dyDescent="0.3">
      <c r="A2423" s="1405">
        <v>2010</v>
      </c>
      <c r="B2423" s="1406" t="s">
        <v>521</v>
      </c>
      <c r="C2423" s="1406" t="s">
        <v>784</v>
      </c>
      <c r="D2423" s="1407">
        <v>815.53626878612704</v>
      </c>
      <c r="E2423" s="1406" t="s">
        <v>623</v>
      </c>
      <c r="F2423" s="1408" t="s">
        <v>622</v>
      </c>
      <c r="O2423" s="1383" t="s">
        <v>623</v>
      </c>
      <c r="Q2423" s="1383" t="s">
        <v>75</v>
      </c>
    </row>
    <row r="2424" spans="1:17" x14ac:dyDescent="0.3">
      <c r="A2424" s="1405">
        <v>2010</v>
      </c>
      <c r="B2424" s="1406" t="s">
        <v>521</v>
      </c>
      <c r="C2424" s="1406" t="s">
        <v>785</v>
      </c>
      <c r="D2424" s="1407">
        <v>787.29808510638304</v>
      </c>
      <c r="E2424" s="1406" t="s">
        <v>623</v>
      </c>
      <c r="F2424" s="1408" t="s">
        <v>622</v>
      </c>
      <c r="O2424" s="1383" t="s">
        <v>623</v>
      </c>
      <c r="Q2424" s="1383" t="s">
        <v>75</v>
      </c>
    </row>
    <row r="2425" spans="1:17" x14ac:dyDescent="0.3">
      <c r="A2425" s="1405">
        <v>2010</v>
      </c>
      <c r="B2425" s="1406" t="s">
        <v>521</v>
      </c>
      <c r="C2425" s="1406" t="s">
        <v>786</v>
      </c>
      <c r="D2425" s="1407">
        <v>735.60765082266903</v>
      </c>
      <c r="E2425" s="1406" t="s">
        <v>623</v>
      </c>
      <c r="F2425" s="1408" t="s">
        <v>622</v>
      </c>
      <c r="O2425" s="1383" t="s">
        <v>623</v>
      </c>
      <c r="Q2425" s="1383" t="s">
        <v>75</v>
      </c>
    </row>
    <row r="2426" spans="1:17" x14ac:dyDescent="0.3">
      <c r="A2426" s="1405">
        <v>2010</v>
      </c>
      <c r="B2426" s="1406" t="s">
        <v>521</v>
      </c>
      <c r="C2426" s="1406" t="s">
        <v>787</v>
      </c>
      <c r="D2426" s="1407">
        <v>882.549362549801</v>
      </c>
      <c r="E2426" s="1406" t="s">
        <v>623</v>
      </c>
      <c r="F2426" s="1408" t="s">
        <v>622</v>
      </c>
      <c r="O2426" s="1383" t="s">
        <v>623</v>
      </c>
      <c r="Q2426" s="1383" t="s">
        <v>75</v>
      </c>
    </row>
    <row r="2427" spans="1:17" x14ac:dyDescent="0.3">
      <c r="A2427" s="1405">
        <v>2010</v>
      </c>
      <c r="B2427" s="1406" t="s">
        <v>521</v>
      </c>
      <c r="C2427" s="1406" t="s">
        <v>788</v>
      </c>
      <c r="D2427" s="1407">
        <v>894.38301966641802</v>
      </c>
      <c r="E2427" s="1406" t="s">
        <v>623</v>
      </c>
      <c r="F2427" s="1408" t="s">
        <v>622</v>
      </c>
      <c r="O2427" s="1383" t="s">
        <v>623</v>
      </c>
      <c r="Q2427" s="1383" t="s">
        <v>75</v>
      </c>
    </row>
    <row r="2428" spans="1:17" x14ac:dyDescent="0.3">
      <c r="A2428" s="1405">
        <v>2010</v>
      </c>
      <c r="B2428" s="1406" t="s">
        <v>521</v>
      </c>
      <c r="C2428" s="1406" t="s">
        <v>789</v>
      </c>
      <c r="D2428" s="1407">
        <v>721.3548798076921</v>
      </c>
      <c r="E2428" s="1406" t="s">
        <v>623</v>
      </c>
      <c r="F2428" s="1408" t="s">
        <v>622</v>
      </c>
      <c r="O2428" s="1383" t="s">
        <v>623</v>
      </c>
      <c r="Q2428" s="1383" t="s">
        <v>75</v>
      </c>
    </row>
    <row r="2429" spans="1:17" x14ac:dyDescent="0.3">
      <c r="A2429" s="1405">
        <v>2010</v>
      </c>
      <c r="B2429" s="1406" t="s">
        <v>521</v>
      </c>
      <c r="C2429" s="1406" t="s">
        <v>790</v>
      </c>
      <c r="D2429" s="1407">
        <v>775.55317929759713</v>
      </c>
      <c r="E2429" s="1406" t="s">
        <v>623</v>
      </c>
      <c r="F2429" s="1408" t="s">
        <v>622</v>
      </c>
      <c r="O2429" s="1383" t="s">
        <v>623</v>
      </c>
      <c r="Q2429" s="1383" t="s">
        <v>75</v>
      </c>
    </row>
    <row r="2430" spans="1:17" x14ac:dyDescent="0.3">
      <c r="A2430" s="1405">
        <v>2010</v>
      </c>
      <c r="B2430" s="1406" t="s">
        <v>521</v>
      </c>
      <c r="C2430" s="1406" t="s">
        <v>791</v>
      </c>
      <c r="D2430" s="1407">
        <v>737.21051233396599</v>
      </c>
      <c r="E2430" s="1406" t="s">
        <v>623</v>
      </c>
      <c r="F2430" s="1408" t="s">
        <v>622</v>
      </c>
      <c r="O2430" s="1383" t="s">
        <v>623</v>
      </c>
      <c r="Q2430" s="1383" t="s">
        <v>75</v>
      </c>
    </row>
    <row r="2431" spans="1:17" x14ac:dyDescent="0.3">
      <c r="A2431" s="1405">
        <v>2010</v>
      </c>
      <c r="B2431" s="1406" t="s">
        <v>521</v>
      </c>
      <c r="C2431" s="1406" t="s">
        <v>792</v>
      </c>
      <c r="D2431" s="1407">
        <v>740.18084050297807</v>
      </c>
      <c r="E2431" s="1406" t="s">
        <v>623</v>
      </c>
      <c r="F2431" s="1408" t="s">
        <v>622</v>
      </c>
      <c r="O2431" s="1383" t="s">
        <v>623</v>
      </c>
      <c r="Q2431" s="1383" t="s">
        <v>75</v>
      </c>
    </row>
    <row r="2432" spans="1:17" x14ac:dyDescent="0.3">
      <c r="A2432" s="1405">
        <v>2010</v>
      </c>
      <c r="B2432" s="1406" t="s">
        <v>521</v>
      </c>
      <c r="C2432" s="1406" t="s">
        <v>793</v>
      </c>
      <c r="D2432" s="1407">
        <v>804.10939622641513</v>
      </c>
      <c r="E2432" s="1406" t="s">
        <v>623</v>
      </c>
      <c r="F2432" s="1408" t="s">
        <v>622</v>
      </c>
      <c r="O2432" s="1383" t="s">
        <v>623</v>
      </c>
      <c r="Q2432" s="1383" t="s">
        <v>75</v>
      </c>
    </row>
    <row r="2433" spans="1:17" x14ac:dyDescent="0.3">
      <c r="A2433" s="1405">
        <v>2010</v>
      </c>
      <c r="B2433" s="1406" t="s">
        <v>521</v>
      </c>
      <c r="C2433" s="1406" t="s">
        <v>794</v>
      </c>
      <c r="D2433" s="1407">
        <v>873.18757807008706</v>
      </c>
      <c r="E2433" s="1406" t="s">
        <v>611</v>
      </c>
      <c r="F2433" s="1408" t="s">
        <v>610</v>
      </c>
      <c r="O2433" s="1383" t="s">
        <v>611</v>
      </c>
      <c r="Q2433" s="1383" t="s">
        <v>74</v>
      </c>
    </row>
    <row r="2434" spans="1:17" x14ac:dyDescent="0.3">
      <c r="A2434" s="1405">
        <v>2010</v>
      </c>
      <c r="B2434" s="1406" t="s">
        <v>521</v>
      </c>
      <c r="C2434" s="1406" t="s">
        <v>795</v>
      </c>
      <c r="D2434" s="1407">
        <v>740.90819444444401</v>
      </c>
      <c r="E2434" s="1406" t="s">
        <v>611</v>
      </c>
      <c r="F2434" s="1408" t="s">
        <v>610</v>
      </c>
      <c r="O2434" s="1383" t="s">
        <v>611</v>
      </c>
      <c r="Q2434" s="1383" t="s">
        <v>74</v>
      </c>
    </row>
    <row r="2435" spans="1:17" x14ac:dyDescent="0.3">
      <c r="A2435" s="1405">
        <v>2010</v>
      </c>
      <c r="B2435" s="1406" t="s">
        <v>521</v>
      </c>
      <c r="C2435" s="1406" t="s">
        <v>796</v>
      </c>
      <c r="D2435" s="1407">
        <v>716.85142105263208</v>
      </c>
      <c r="E2435" s="1406" t="s">
        <v>611</v>
      </c>
      <c r="F2435" s="1408" t="s">
        <v>610</v>
      </c>
      <c r="O2435" s="1383" t="s">
        <v>611</v>
      </c>
      <c r="Q2435" s="1383" t="s">
        <v>74</v>
      </c>
    </row>
    <row r="2436" spans="1:17" x14ac:dyDescent="0.3">
      <c r="A2436" s="1405">
        <v>2010</v>
      </c>
      <c r="B2436" s="1406" t="s">
        <v>521</v>
      </c>
      <c r="C2436" s="1406" t="s">
        <v>797</v>
      </c>
      <c r="D2436" s="1407">
        <v>1144.8704159445401</v>
      </c>
      <c r="E2436" s="1406" t="s">
        <v>611</v>
      </c>
      <c r="F2436" s="1408" t="s">
        <v>610</v>
      </c>
      <c r="O2436" s="1383" t="s">
        <v>611</v>
      </c>
      <c r="Q2436" s="1383" t="s">
        <v>74</v>
      </c>
    </row>
    <row r="2437" spans="1:17" x14ac:dyDescent="0.3">
      <c r="A2437" s="1405">
        <v>2010</v>
      </c>
      <c r="B2437" s="1406" t="s">
        <v>521</v>
      </c>
      <c r="C2437" s="1406" t="s">
        <v>531</v>
      </c>
      <c r="D2437" s="1407">
        <v>1180.02695412311</v>
      </c>
      <c r="E2437" s="1406" t="s">
        <v>519</v>
      </c>
      <c r="F2437" s="1408" t="s">
        <v>628</v>
      </c>
      <c r="O2437" s="1383" t="s">
        <v>519</v>
      </c>
      <c r="Q2437" s="1383" t="s">
        <v>58</v>
      </c>
    </row>
    <row r="2438" spans="1:17" x14ac:dyDescent="0.3">
      <c r="A2438" s="1405">
        <v>2010</v>
      </c>
      <c r="B2438" s="1406" t="s">
        <v>521</v>
      </c>
      <c r="C2438" s="1406" t="s">
        <v>532</v>
      </c>
      <c r="D2438" s="1407">
        <v>1575.23772997323</v>
      </c>
      <c r="E2438" s="1406" t="s">
        <v>519</v>
      </c>
      <c r="F2438" s="1408" t="s">
        <v>628</v>
      </c>
      <c r="O2438" s="1383" t="s">
        <v>519</v>
      </c>
      <c r="Q2438" s="1383" t="s">
        <v>58</v>
      </c>
    </row>
    <row r="2439" spans="1:17" x14ac:dyDescent="0.3">
      <c r="A2439" s="1405">
        <v>2010</v>
      </c>
      <c r="B2439" s="1406" t="s">
        <v>521</v>
      </c>
      <c r="C2439" s="1406" t="s">
        <v>533</v>
      </c>
      <c r="D2439" s="1407">
        <v>1097.02687950666</v>
      </c>
      <c r="E2439" s="1406" t="s">
        <v>519</v>
      </c>
      <c r="F2439" s="1408" t="s">
        <v>628</v>
      </c>
      <c r="O2439" s="1383" t="s">
        <v>519</v>
      </c>
      <c r="Q2439" s="1383" t="s">
        <v>58</v>
      </c>
    </row>
    <row r="2440" spans="1:17" x14ac:dyDescent="0.3">
      <c r="A2440" s="1405">
        <v>2010</v>
      </c>
      <c r="B2440" s="1406" t="s">
        <v>521</v>
      </c>
      <c r="C2440" s="1406" t="s">
        <v>535</v>
      </c>
      <c r="D2440" s="1407">
        <v>897.98428975264994</v>
      </c>
      <c r="E2440" s="1406" t="s">
        <v>519</v>
      </c>
      <c r="F2440" s="1408" t="s">
        <v>628</v>
      </c>
      <c r="O2440" s="1383" t="s">
        <v>519</v>
      </c>
      <c r="Q2440" s="1383" t="s">
        <v>58</v>
      </c>
    </row>
    <row r="2441" spans="1:17" x14ac:dyDescent="0.3">
      <c r="A2441" s="1405">
        <v>2010</v>
      </c>
      <c r="B2441" s="1406" t="s">
        <v>521</v>
      </c>
      <c r="C2441" s="1406" t="s">
        <v>536</v>
      </c>
      <c r="D2441" s="1407">
        <v>1731.29604775336</v>
      </c>
      <c r="E2441" s="1406" t="s">
        <v>519</v>
      </c>
      <c r="F2441" s="1408" t="s">
        <v>628</v>
      </c>
      <c r="O2441" s="1383" t="s">
        <v>519</v>
      </c>
      <c r="Q2441" s="1383" t="s">
        <v>58</v>
      </c>
    </row>
    <row r="2442" spans="1:17" x14ac:dyDescent="0.3">
      <c r="A2442" s="1405">
        <v>2010</v>
      </c>
      <c r="B2442" s="1406" t="s">
        <v>521</v>
      </c>
      <c r="C2442" s="1406" t="s">
        <v>537</v>
      </c>
      <c r="D2442" s="1407">
        <v>1144.4521118767</v>
      </c>
      <c r="E2442" s="1406" t="s">
        <v>519</v>
      </c>
      <c r="F2442" s="1408" t="s">
        <v>628</v>
      </c>
      <c r="O2442" s="1383" t="s">
        <v>519</v>
      </c>
      <c r="Q2442" s="1383" t="s">
        <v>58</v>
      </c>
    </row>
    <row r="2443" spans="1:17" x14ac:dyDescent="0.3">
      <c r="A2443" s="1405">
        <v>2010</v>
      </c>
      <c r="B2443" s="1406" t="s">
        <v>521</v>
      </c>
      <c r="C2443" s="1406" t="s">
        <v>540</v>
      </c>
      <c r="D2443" s="1407">
        <v>1115.8457814804501</v>
      </c>
      <c r="E2443" s="1406" t="s">
        <v>519</v>
      </c>
      <c r="F2443" s="1408" t="s">
        <v>628</v>
      </c>
      <c r="O2443" s="1383" t="s">
        <v>519</v>
      </c>
      <c r="Q2443" s="1383" t="s">
        <v>58</v>
      </c>
    </row>
    <row r="2444" spans="1:17" x14ac:dyDescent="0.3">
      <c r="A2444" s="1405">
        <v>2010</v>
      </c>
      <c r="B2444" s="1406" t="s">
        <v>521</v>
      </c>
      <c r="C2444" s="1406" t="s">
        <v>541</v>
      </c>
      <c r="D2444" s="1407">
        <v>1195.7061760290101</v>
      </c>
      <c r="E2444" s="1406" t="s">
        <v>519</v>
      </c>
      <c r="F2444" s="1408" t="s">
        <v>628</v>
      </c>
      <c r="O2444" s="1383" t="s">
        <v>519</v>
      </c>
      <c r="Q2444" s="1383" t="s">
        <v>58</v>
      </c>
    </row>
    <row r="2445" spans="1:17" x14ac:dyDescent="0.3">
      <c r="A2445" s="1405">
        <v>2010</v>
      </c>
      <c r="B2445" s="1406" t="s">
        <v>521</v>
      </c>
      <c r="C2445" s="1406" t="s">
        <v>542</v>
      </c>
      <c r="D2445" s="1407">
        <v>909.45441462548808</v>
      </c>
      <c r="E2445" s="1406" t="s">
        <v>519</v>
      </c>
      <c r="F2445" s="1408" t="s">
        <v>628</v>
      </c>
      <c r="O2445" s="1383" t="s">
        <v>519</v>
      </c>
      <c r="Q2445" s="1383" t="s">
        <v>58</v>
      </c>
    </row>
    <row r="2446" spans="1:17" x14ac:dyDescent="0.3">
      <c r="A2446" s="1405">
        <v>2010</v>
      </c>
      <c r="B2446" s="1406" t="s">
        <v>521</v>
      </c>
      <c r="C2446" s="1406" t="s">
        <v>798</v>
      </c>
      <c r="D2446" s="1407">
        <v>1462.9834485690001</v>
      </c>
      <c r="E2446" s="1406" t="s">
        <v>638</v>
      </c>
      <c r="F2446" s="1408" t="s">
        <v>637</v>
      </c>
      <c r="O2446" s="1383" t="s">
        <v>638</v>
      </c>
      <c r="Q2446" s="1383" t="s">
        <v>57</v>
      </c>
    </row>
    <row r="2447" spans="1:17" x14ac:dyDescent="0.3">
      <c r="A2447" s="1405">
        <v>2010</v>
      </c>
      <c r="B2447" s="1406" t="s">
        <v>521</v>
      </c>
      <c r="C2447" s="1406" t="s">
        <v>799</v>
      </c>
      <c r="D2447" s="1407">
        <v>1034.5886209487601</v>
      </c>
      <c r="E2447" s="1406" t="s">
        <v>638</v>
      </c>
      <c r="F2447" s="1408" t="s">
        <v>637</v>
      </c>
      <c r="O2447" s="1383" t="s">
        <v>638</v>
      </c>
      <c r="Q2447" s="1383" t="s">
        <v>57</v>
      </c>
    </row>
    <row r="2448" spans="1:17" x14ac:dyDescent="0.3">
      <c r="A2448" s="1405">
        <v>2010</v>
      </c>
      <c r="B2448" s="1406" t="s">
        <v>521</v>
      </c>
      <c r="C2448" s="1406" t="s">
        <v>800</v>
      </c>
      <c r="D2448" s="1407">
        <v>1043.8650991832001</v>
      </c>
      <c r="E2448" s="1406" t="s">
        <v>638</v>
      </c>
      <c r="F2448" s="1408" t="s">
        <v>637</v>
      </c>
      <c r="O2448" s="1383" t="s">
        <v>638</v>
      </c>
      <c r="Q2448" s="1383" t="s">
        <v>57</v>
      </c>
    </row>
    <row r="2449" spans="1:17" x14ac:dyDescent="0.3">
      <c r="A2449" s="1405">
        <v>2010</v>
      </c>
      <c r="B2449" s="1406" t="s">
        <v>521</v>
      </c>
      <c r="C2449" s="1406" t="s">
        <v>801</v>
      </c>
      <c r="D2449" s="1407">
        <v>915.63902382335903</v>
      </c>
      <c r="E2449" s="1406" t="s">
        <v>638</v>
      </c>
      <c r="F2449" s="1408" t="s">
        <v>637</v>
      </c>
      <c r="O2449" s="1383" t="s">
        <v>638</v>
      </c>
      <c r="Q2449" s="1383" t="s">
        <v>57</v>
      </c>
    </row>
    <row r="2450" spans="1:17" x14ac:dyDescent="0.3">
      <c r="A2450" s="1405">
        <v>2010</v>
      </c>
      <c r="B2450" s="1406" t="s">
        <v>521</v>
      </c>
      <c r="C2450" s="1406" t="s">
        <v>802</v>
      </c>
      <c r="D2450" s="1407">
        <v>982.2384314925921</v>
      </c>
      <c r="E2450" s="1406" t="s">
        <v>638</v>
      </c>
      <c r="F2450" s="1408" t="s">
        <v>637</v>
      </c>
      <c r="O2450" s="1383" t="s">
        <v>638</v>
      </c>
      <c r="Q2450" s="1383" t="s">
        <v>57</v>
      </c>
    </row>
    <row r="2451" spans="1:17" x14ac:dyDescent="0.3">
      <c r="A2451" s="1405">
        <v>2010</v>
      </c>
      <c r="B2451" s="1406" t="s">
        <v>521</v>
      </c>
      <c r="C2451" s="1406" t="s">
        <v>803</v>
      </c>
      <c r="D2451" s="1407">
        <v>1269.1681544539001</v>
      </c>
      <c r="E2451" s="1406" t="s">
        <v>638</v>
      </c>
      <c r="F2451" s="1408" t="s">
        <v>637</v>
      </c>
      <c r="O2451" s="1383" t="s">
        <v>638</v>
      </c>
      <c r="Q2451" s="1383" t="s">
        <v>57</v>
      </c>
    </row>
    <row r="2452" spans="1:17" x14ac:dyDescent="0.3">
      <c r="A2452" s="1405">
        <v>2010</v>
      </c>
      <c r="B2452" s="1406" t="s">
        <v>521</v>
      </c>
      <c r="C2452" s="1406" t="s">
        <v>804</v>
      </c>
      <c r="D2452" s="1407">
        <v>1097.5780560999501</v>
      </c>
      <c r="E2452" s="1406" t="s">
        <v>638</v>
      </c>
      <c r="F2452" s="1408" t="s">
        <v>637</v>
      </c>
      <c r="O2452" s="1383" t="s">
        <v>638</v>
      </c>
      <c r="Q2452" s="1383" t="s">
        <v>57</v>
      </c>
    </row>
    <row r="2453" spans="1:17" x14ac:dyDescent="0.3">
      <c r="A2453" s="1405">
        <v>2010</v>
      </c>
      <c r="B2453" s="1406" t="s">
        <v>521</v>
      </c>
      <c r="C2453" s="1406" t="s">
        <v>805</v>
      </c>
      <c r="D2453" s="1407">
        <v>915.48355797242209</v>
      </c>
      <c r="E2453" s="1406" t="s">
        <v>638</v>
      </c>
      <c r="F2453" s="1408" t="s">
        <v>637</v>
      </c>
      <c r="O2453" s="1383" t="s">
        <v>638</v>
      </c>
      <c r="Q2453" s="1383" t="s">
        <v>57</v>
      </c>
    </row>
    <row r="2454" spans="1:17" x14ac:dyDescent="0.3">
      <c r="A2454" s="1405">
        <v>2010</v>
      </c>
      <c r="B2454" s="1406" t="s">
        <v>521</v>
      </c>
      <c r="C2454" s="1406" t="s">
        <v>806</v>
      </c>
      <c r="D2454" s="1407">
        <v>1183.8109178008199</v>
      </c>
      <c r="E2454" s="1406" t="s">
        <v>638</v>
      </c>
      <c r="F2454" s="1408" t="s">
        <v>637</v>
      </c>
      <c r="O2454" s="1383" t="s">
        <v>638</v>
      </c>
      <c r="Q2454" s="1383" t="s">
        <v>57</v>
      </c>
    </row>
    <row r="2455" spans="1:17" x14ac:dyDescent="0.3">
      <c r="A2455" s="1405">
        <v>2010</v>
      </c>
      <c r="B2455" s="1406" t="s">
        <v>521</v>
      </c>
      <c r="C2455" s="1406" t="s">
        <v>807</v>
      </c>
      <c r="D2455" s="1407">
        <v>861.25101767676813</v>
      </c>
      <c r="E2455" s="1406" t="s">
        <v>604</v>
      </c>
      <c r="F2455" s="1408" t="s">
        <v>603</v>
      </c>
      <c r="O2455" s="1383" t="s">
        <v>604</v>
      </c>
      <c r="Q2455" s="1383" t="s">
        <v>54</v>
      </c>
    </row>
    <row r="2456" spans="1:17" x14ac:dyDescent="0.3">
      <c r="A2456" s="1405">
        <v>2010</v>
      </c>
      <c r="B2456" s="1406" t="s">
        <v>521</v>
      </c>
      <c r="C2456" s="1406" t="s">
        <v>808</v>
      </c>
      <c r="D2456" s="1407">
        <v>875.97153846153799</v>
      </c>
      <c r="E2456" s="1406" t="s">
        <v>638</v>
      </c>
      <c r="F2456" s="1408" t="s">
        <v>637</v>
      </c>
      <c r="O2456" s="1383" t="s">
        <v>638</v>
      </c>
      <c r="Q2456" s="1383" t="s">
        <v>57</v>
      </c>
    </row>
    <row r="2457" spans="1:17" x14ac:dyDescent="0.3">
      <c r="A2457" s="1405">
        <v>2010</v>
      </c>
      <c r="B2457" s="1406" t="s">
        <v>521</v>
      </c>
      <c r="C2457" s="1406" t="s">
        <v>809</v>
      </c>
      <c r="D2457" s="1407">
        <v>912.39122164948503</v>
      </c>
      <c r="E2457" s="1406" t="s">
        <v>638</v>
      </c>
      <c r="F2457" s="1408" t="s">
        <v>637</v>
      </c>
      <c r="O2457" s="1383" t="s">
        <v>638</v>
      </c>
      <c r="Q2457" s="1383" t="s">
        <v>57</v>
      </c>
    </row>
    <row r="2458" spans="1:17" x14ac:dyDescent="0.3">
      <c r="A2458" s="1405">
        <v>2010</v>
      </c>
      <c r="B2458" s="1406" t="s">
        <v>521</v>
      </c>
      <c r="C2458" s="1406" t="s">
        <v>810</v>
      </c>
      <c r="D2458" s="1407">
        <v>902.89557433896812</v>
      </c>
      <c r="E2458" s="1406" t="s">
        <v>638</v>
      </c>
      <c r="F2458" s="1408" t="s">
        <v>637</v>
      </c>
      <c r="O2458" s="1383" t="s">
        <v>638</v>
      </c>
      <c r="Q2458" s="1383" t="s">
        <v>57</v>
      </c>
    </row>
    <row r="2459" spans="1:17" x14ac:dyDescent="0.3">
      <c r="A2459" s="1405">
        <v>2010</v>
      </c>
      <c r="B2459" s="1406" t="s">
        <v>521</v>
      </c>
      <c r="C2459" s="1406" t="s">
        <v>811</v>
      </c>
      <c r="D2459" s="1407">
        <v>1610.9701695932802</v>
      </c>
      <c r="E2459" s="1406" t="s">
        <v>638</v>
      </c>
      <c r="F2459" s="1408" t="s">
        <v>637</v>
      </c>
      <c r="O2459" s="1383" t="s">
        <v>638</v>
      </c>
      <c r="Q2459" s="1383" t="s">
        <v>57</v>
      </c>
    </row>
    <row r="2460" spans="1:17" x14ac:dyDescent="0.3">
      <c r="A2460" s="1405">
        <v>2010</v>
      </c>
      <c r="B2460" s="1406" t="s">
        <v>521</v>
      </c>
      <c r="C2460" s="1406" t="s">
        <v>812</v>
      </c>
      <c r="D2460" s="1407">
        <v>809.02216281895505</v>
      </c>
      <c r="E2460" s="1406" t="s">
        <v>617</v>
      </c>
      <c r="F2460" s="1408" t="s">
        <v>616</v>
      </c>
      <c r="O2460" s="1383" t="s">
        <v>617</v>
      </c>
      <c r="Q2460" s="1383" t="s">
        <v>55</v>
      </c>
    </row>
    <row r="2461" spans="1:17" x14ac:dyDescent="0.3">
      <c r="A2461" s="1405">
        <v>2010</v>
      </c>
      <c r="B2461" s="1406" t="s">
        <v>521</v>
      </c>
      <c r="C2461" s="1406" t="s">
        <v>813</v>
      </c>
      <c r="D2461" s="1407">
        <v>815.57893617021307</v>
      </c>
      <c r="E2461" s="1406" t="s">
        <v>631</v>
      </c>
      <c r="F2461" s="1408" t="s">
        <v>630</v>
      </c>
      <c r="O2461" s="1383" t="s">
        <v>631</v>
      </c>
      <c r="Q2461" s="1383" t="s">
        <v>56</v>
      </c>
    </row>
    <row r="2462" spans="1:17" x14ac:dyDescent="0.3">
      <c r="A2462" s="1405">
        <v>2010</v>
      </c>
      <c r="B2462" s="1406" t="s">
        <v>521</v>
      </c>
      <c r="C2462" s="1406" t="s">
        <v>814</v>
      </c>
      <c r="D2462" s="1407">
        <v>716.65897435897398</v>
      </c>
      <c r="E2462" s="1406" t="s">
        <v>631</v>
      </c>
      <c r="F2462" s="1408" t="s">
        <v>630</v>
      </c>
      <c r="O2462" s="1383" t="s">
        <v>631</v>
      </c>
      <c r="Q2462" s="1383" t="s">
        <v>56</v>
      </c>
    </row>
    <row r="2463" spans="1:17" x14ac:dyDescent="0.3">
      <c r="A2463" s="1405">
        <v>2010</v>
      </c>
      <c r="B2463" s="1406" t="s">
        <v>521</v>
      </c>
      <c r="C2463" s="1406" t="s">
        <v>815</v>
      </c>
      <c r="D2463" s="1407">
        <v>904.89110569105708</v>
      </c>
      <c r="E2463" s="1406" t="s">
        <v>631</v>
      </c>
      <c r="F2463" s="1408" t="s">
        <v>630</v>
      </c>
      <c r="O2463" s="1383" t="s">
        <v>631</v>
      </c>
      <c r="Q2463" s="1383" t="s">
        <v>56</v>
      </c>
    </row>
    <row r="2464" spans="1:17" x14ac:dyDescent="0.3">
      <c r="A2464" s="1405">
        <v>2010</v>
      </c>
      <c r="B2464" s="1406" t="s">
        <v>521</v>
      </c>
      <c r="C2464" s="1406" t="s">
        <v>816</v>
      </c>
      <c r="D2464" s="1407">
        <v>1152.8960523560199</v>
      </c>
      <c r="E2464" s="1406" t="s">
        <v>631</v>
      </c>
      <c r="F2464" s="1408" t="s">
        <v>630</v>
      </c>
      <c r="O2464" s="1383" t="s">
        <v>631</v>
      </c>
      <c r="Q2464" s="1383" t="s">
        <v>56</v>
      </c>
    </row>
    <row r="2465" spans="1:17" x14ac:dyDescent="0.3">
      <c r="A2465" s="1405">
        <v>2010</v>
      </c>
      <c r="B2465" s="1406" t="s">
        <v>521</v>
      </c>
      <c r="C2465" s="1406" t="s">
        <v>817</v>
      </c>
      <c r="D2465" s="1407">
        <v>795.10683366733508</v>
      </c>
      <c r="E2465" s="1406" t="s">
        <v>631</v>
      </c>
      <c r="F2465" s="1408" t="s">
        <v>630</v>
      </c>
      <c r="O2465" s="1383" t="s">
        <v>631</v>
      </c>
      <c r="Q2465" s="1383" t="s">
        <v>56</v>
      </c>
    </row>
    <row r="2466" spans="1:17" x14ac:dyDescent="0.3">
      <c r="A2466" s="1405">
        <v>2010</v>
      </c>
      <c r="B2466" s="1406" t="s">
        <v>521</v>
      </c>
      <c r="C2466" s="1406" t="s">
        <v>818</v>
      </c>
      <c r="D2466" s="1407">
        <v>743.871981981982</v>
      </c>
      <c r="E2466" s="1406" t="s">
        <v>631</v>
      </c>
      <c r="F2466" s="1408" t="s">
        <v>630</v>
      </c>
      <c r="O2466" s="1383" t="s">
        <v>631</v>
      </c>
      <c r="Q2466" s="1383" t="s">
        <v>56</v>
      </c>
    </row>
    <row r="2467" spans="1:17" x14ac:dyDescent="0.3">
      <c r="A2467" s="1405">
        <v>2010</v>
      </c>
      <c r="B2467" s="1406" t="s">
        <v>521</v>
      </c>
      <c r="C2467" s="1406" t="s">
        <v>819</v>
      </c>
      <c r="D2467" s="1407">
        <v>807.87248556767213</v>
      </c>
      <c r="E2467" s="1406" t="s">
        <v>631</v>
      </c>
      <c r="F2467" s="1408" t="s">
        <v>630</v>
      </c>
      <c r="O2467" s="1383" t="s">
        <v>631</v>
      </c>
      <c r="Q2467" s="1383" t="s">
        <v>56</v>
      </c>
    </row>
    <row r="2468" spans="1:17" x14ac:dyDescent="0.3">
      <c r="A2468" s="1405">
        <v>2010</v>
      </c>
      <c r="B2468" s="1406" t="s">
        <v>521</v>
      </c>
      <c r="C2468" s="1406" t="s">
        <v>820</v>
      </c>
      <c r="D2468" s="1407">
        <v>787.60627118644106</v>
      </c>
      <c r="E2468" s="1406" t="s">
        <v>631</v>
      </c>
      <c r="F2468" s="1408" t="s">
        <v>630</v>
      </c>
      <c r="O2468" s="1383" t="s">
        <v>631</v>
      </c>
      <c r="Q2468" s="1383" t="s">
        <v>56</v>
      </c>
    </row>
    <row r="2469" spans="1:17" x14ac:dyDescent="0.3">
      <c r="A2469" s="1405">
        <v>2010</v>
      </c>
      <c r="B2469" s="1406" t="s">
        <v>521</v>
      </c>
      <c r="C2469" s="1406" t="s">
        <v>821</v>
      </c>
      <c r="D2469" s="1407">
        <v>739.49823232323195</v>
      </c>
      <c r="E2469" s="1406" t="s">
        <v>631</v>
      </c>
      <c r="F2469" s="1408" t="s">
        <v>630</v>
      </c>
      <c r="O2469" s="1383" t="s">
        <v>631</v>
      </c>
      <c r="Q2469" s="1383" t="s">
        <v>56</v>
      </c>
    </row>
    <row r="2470" spans="1:17" x14ac:dyDescent="0.3">
      <c r="A2470" s="1405">
        <v>2010</v>
      </c>
      <c r="B2470" s="1406" t="s">
        <v>521</v>
      </c>
      <c r="C2470" s="1406" t="s">
        <v>822</v>
      </c>
      <c r="D2470" s="1407">
        <v>730.14908554572298</v>
      </c>
      <c r="E2470" s="1406" t="s">
        <v>631</v>
      </c>
      <c r="F2470" s="1408" t="s">
        <v>630</v>
      </c>
      <c r="O2470" s="1383" t="s">
        <v>631</v>
      </c>
      <c r="Q2470" s="1383" t="s">
        <v>56</v>
      </c>
    </row>
    <row r="2471" spans="1:17" x14ac:dyDescent="0.3">
      <c r="A2471" s="1405">
        <v>2010</v>
      </c>
      <c r="B2471" s="1406" t="s">
        <v>521</v>
      </c>
      <c r="C2471" s="1406" t="s">
        <v>823</v>
      </c>
      <c r="D2471" s="1407">
        <v>868.55084699453607</v>
      </c>
      <c r="E2471" s="1406" t="s">
        <v>631</v>
      </c>
      <c r="F2471" s="1408" t="s">
        <v>630</v>
      </c>
      <c r="O2471" s="1383" t="s">
        <v>631</v>
      </c>
      <c r="Q2471" s="1383" t="s">
        <v>56</v>
      </c>
    </row>
    <row r="2472" spans="1:17" x14ac:dyDescent="0.3">
      <c r="A2472" s="1405">
        <v>2010</v>
      </c>
      <c r="B2472" s="1406" t="s">
        <v>521</v>
      </c>
      <c r="C2472" s="1406" t="s">
        <v>824</v>
      </c>
      <c r="D2472" s="1407">
        <v>771.20164705882405</v>
      </c>
      <c r="E2472" s="1406" t="s">
        <v>631</v>
      </c>
      <c r="F2472" s="1408" t="s">
        <v>630</v>
      </c>
      <c r="O2472" s="1383" t="s">
        <v>631</v>
      </c>
      <c r="Q2472" s="1383" t="s">
        <v>56</v>
      </c>
    </row>
    <row r="2473" spans="1:17" x14ac:dyDescent="0.3">
      <c r="A2473" s="1405">
        <v>2010</v>
      </c>
      <c r="B2473" s="1406" t="s">
        <v>521</v>
      </c>
      <c r="C2473" s="1406" t="s">
        <v>825</v>
      </c>
      <c r="D2473" s="1407">
        <v>888.39309738309703</v>
      </c>
      <c r="E2473" s="1406" t="s">
        <v>631</v>
      </c>
      <c r="F2473" s="1408" t="s">
        <v>630</v>
      </c>
      <c r="O2473" s="1383" t="s">
        <v>631</v>
      </c>
      <c r="Q2473" s="1383" t="s">
        <v>56</v>
      </c>
    </row>
    <row r="2474" spans="1:17" x14ac:dyDescent="0.3">
      <c r="A2474" s="1405">
        <v>2010</v>
      </c>
      <c r="B2474" s="1406" t="s">
        <v>521</v>
      </c>
      <c r="C2474" s="1406" t="s">
        <v>826</v>
      </c>
      <c r="D2474" s="1407">
        <v>941.36613288346712</v>
      </c>
      <c r="E2474" s="1406" t="s">
        <v>631</v>
      </c>
      <c r="F2474" s="1408" t="s">
        <v>630</v>
      </c>
      <c r="O2474" s="1383" t="s">
        <v>631</v>
      </c>
      <c r="Q2474" s="1383" t="s">
        <v>56</v>
      </c>
    </row>
    <row r="2475" spans="1:17" x14ac:dyDescent="0.3">
      <c r="A2475" s="1405">
        <v>2010</v>
      </c>
      <c r="B2475" s="1406" t="s">
        <v>521</v>
      </c>
      <c r="C2475" s="1406" t="s">
        <v>827</v>
      </c>
      <c r="D2475" s="1407">
        <v>746.951023339318</v>
      </c>
      <c r="E2475" s="1406" t="s">
        <v>617</v>
      </c>
      <c r="F2475" s="1408" t="s">
        <v>616</v>
      </c>
      <c r="O2475" s="1383" t="s">
        <v>617</v>
      </c>
      <c r="Q2475" s="1383" t="s">
        <v>55</v>
      </c>
    </row>
    <row r="2476" spans="1:17" x14ac:dyDescent="0.3">
      <c r="A2476" s="1405">
        <v>2010</v>
      </c>
      <c r="B2476" s="1406" t="s">
        <v>521</v>
      </c>
      <c r="C2476" s="1406" t="s">
        <v>828</v>
      </c>
      <c r="D2476" s="1407">
        <v>806.95659965034997</v>
      </c>
      <c r="E2476" s="1406" t="s">
        <v>617</v>
      </c>
      <c r="F2476" s="1408" t="s">
        <v>616</v>
      </c>
      <c r="O2476" s="1383" t="s">
        <v>617</v>
      </c>
      <c r="Q2476" s="1383" t="s">
        <v>55</v>
      </c>
    </row>
    <row r="2477" spans="1:17" x14ac:dyDescent="0.3">
      <c r="A2477" s="1405">
        <v>2010</v>
      </c>
      <c r="B2477" s="1406" t="s">
        <v>521</v>
      </c>
      <c r="C2477" s="1406" t="s">
        <v>829</v>
      </c>
      <c r="D2477" s="1407">
        <v>894.20356850715712</v>
      </c>
      <c r="E2477" s="1406" t="s">
        <v>617</v>
      </c>
      <c r="F2477" s="1408" t="s">
        <v>616</v>
      </c>
      <c r="O2477" s="1383" t="s">
        <v>617</v>
      </c>
      <c r="Q2477" s="1383" t="s">
        <v>55</v>
      </c>
    </row>
    <row r="2478" spans="1:17" x14ac:dyDescent="0.3">
      <c r="A2478" s="1405">
        <v>2010</v>
      </c>
      <c r="B2478" s="1406" t="s">
        <v>521</v>
      </c>
      <c r="C2478" s="1406" t="s">
        <v>830</v>
      </c>
      <c r="D2478" s="1407">
        <v>860.13922378199811</v>
      </c>
      <c r="E2478" s="1406" t="s">
        <v>617</v>
      </c>
      <c r="F2478" s="1408" t="s">
        <v>616</v>
      </c>
      <c r="O2478" s="1383" t="s">
        <v>617</v>
      </c>
      <c r="Q2478" s="1383" t="s">
        <v>55</v>
      </c>
    </row>
    <row r="2479" spans="1:17" x14ac:dyDescent="0.3">
      <c r="A2479" s="1405">
        <v>2010</v>
      </c>
      <c r="B2479" s="1406" t="s">
        <v>521</v>
      </c>
      <c r="C2479" s="1406" t="s">
        <v>831</v>
      </c>
      <c r="D2479" s="1407">
        <v>991.83919057815808</v>
      </c>
      <c r="E2479" s="1406" t="s">
        <v>617</v>
      </c>
      <c r="F2479" s="1408" t="s">
        <v>616</v>
      </c>
      <c r="O2479" s="1383" t="s">
        <v>617</v>
      </c>
      <c r="Q2479" s="1383" t="s">
        <v>55</v>
      </c>
    </row>
    <row r="2480" spans="1:17" x14ac:dyDescent="0.3">
      <c r="A2480" s="1405">
        <v>2010</v>
      </c>
      <c r="B2480" s="1406" t="s">
        <v>521</v>
      </c>
      <c r="C2480" s="1406" t="s">
        <v>832</v>
      </c>
      <c r="D2480" s="1407">
        <v>853.06622087456105</v>
      </c>
      <c r="E2480" s="1406" t="s">
        <v>617</v>
      </c>
      <c r="F2480" s="1408" t="s">
        <v>616</v>
      </c>
      <c r="O2480" s="1383" t="s">
        <v>617</v>
      </c>
      <c r="Q2480" s="1383" t="s">
        <v>55</v>
      </c>
    </row>
    <row r="2481" spans="1:17" x14ac:dyDescent="0.3">
      <c r="A2481" s="1405">
        <v>2010</v>
      </c>
      <c r="B2481" s="1406" t="s">
        <v>521</v>
      </c>
      <c r="C2481" s="1406" t="s">
        <v>833</v>
      </c>
      <c r="D2481" s="1407">
        <v>785.46152073732696</v>
      </c>
      <c r="E2481" s="1406" t="s">
        <v>617</v>
      </c>
      <c r="F2481" s="1408" t="s">
        <v>616</v>
      </c>
      <c r="O2481" s="1383" t="s">
        <v>617</v>
      </c>
      <c r="Q2481" s="1383" t="s">
        <v>55</v>
      </c>
    </row>
    <row r="2482" spans="1:17" x14ac:dyDescent="0.3">
      <c r="A2482" s="1405">
        <v>2010</v>
      </c>
      <c r="B2482" s="1406" t="s">
        <v>521</v>
      </c>
      <c r="C2482" s="1406" t="s">
        <v>834</v>
      </c>
      <c r="D2482" s="1407">
        <v>792.50700499168113</v>
      </c>
      <c r="E2482" s="1406" t="s">
        <v>617</v>
      </c>
      <c r="F2482" s="1408" t="s">
        <v>616</v>
      </c>
      <c r="O2482" s="1383" t="s">
        <v>617</v>
      </c>
      <c r="Q2482" s="1383" t="s">
        <v>55</v>
      </c>
    </row>
    <row r="2483" spans="1:17" x14ac:dyDescent="0.3">
      <c r="A2483" s="1405">
        <v>2010</v>
      </c>
      <c r="B2483" s="1406" t="s">
        <v>521</v>
      </c>
      <c r="C2483" s="1406" t="s">
        <v>835</v>
      </c>
      <c r="D2483" s="1407">
        <v>772.38157396449708</v>
      </c>
      <c r="E2483" s="1406" t="s">
        <v>617</v>
      </c>
      <c r="F2483" s="1408" t="s">
        <v>616</v>
      </c>
      <c r="O2483" s="1383" t="s">
        <v>617</v>
      </c>
      <c r="Q2483" s="1383" t="s">
        <v>55</v>
      </c>
    </row>
    <row r="2484" spans="1:17" x14ac:dyDescent="0.3">
      <c r="A2484" s="1405">
        <v>2010</v>
      </c>
      <c r="B2484" s="1406" t="s">
        <v>521</v>
      </c>
      <c r="C2484" s="1406" t="s">
        <v>836</v>
      </c>
      <c r="D2484" s="1407">
        <v>893.50263654753905</v>
      </c>
      <c r="E2484" s="1406" t="s">
        <v>617</v>
      </c>
      <c r="F2484" s="1408" t="s">
        <v>616</v>
      </c>
      <c r="O2484" s="1383" t="s">
        <v>617</v>
      </c>
      <c r="Q2484" s="1383" t="s">
        <v>55</v>
      </c>
    </row>
    <row r="2485" spans="1:17" x14ac:dyDescent="0.3">
      <c r="A2485" s="1405">
        <v>2010</v>
      </c>
      <c r="B2485" s="1406" t="s">
        <v>521</v>
      </c>
      <c r="C2485" s="1406" t="s">
        <v>837</v>
      </c>
      <c r="D2485" s="1407">
        <v>963.14590485074609</v>
      </c>
      <c r="E2485" s="1406" t="s">
        <v>617</v>
      </c>
      <c r="F2485" s="1408" t="s">
        <v>616</v>
      </c>
      <c r="O2485" s="1383" t="s">
        <v>617</v>
      </c>
      <c r="Q2485" s="1383" t="s">
        <v>55</v>
      </c>
    </row>
    <row r="2486" spans="1:17" x14ac:dyDescent="0.3">
      <c r="A2486" s="1405">
        <v>2010</v>
      </c>
      <c r="B2486" s="1406" t="s">
        <v>521</v>
      </c>
      <c r="C2486" s="1406" t="s">
        <v>838</v>
      </c>
      <c r="D2486" s="1407">
        <v>806.47209756097607</v>
      </c>
      <c r="E2486" s="1406" t="s">
        <v>617</v>
      </c>
      <c r="F2486" s="1408" t="s">
        <v>616</v>
      </c>
      <c r="O2486" s="1383" t="s">
        <v>617</v>
      </c>
      <c r="Q2486" s="1383" t="s">
        <v>55</v>
      </c>
    </row>
    <row r="2487" spans="1:17" x14ac:dyDescent="0.3">
      <c r="A2487" s="1405">
        <v>2010</v>
      </c>
      <c r="B2487" s="1406" t="s">
        <v>521</v>
      </c>
      <c r="C2487" s="1406" t="s">
        <v>839</v>
      </c>
      <c r="D2487" s="1407">
        <v>927.00184017595302</v>
      </c>
      <c r="E2487" s="1406" t="s">
        <v>617</v>
      </c>
      <c r="F2487" s="1408" t="s">
        <v>616</v>
      </c>
      <c r="O2487" s="1383" t="s">
        <v>617</v>
      </c>
      <c r="Q2487" s="1383" t="s">
        <v>55</v>
      </c>
    </row>
    <row r="2488" spans="1:17" x14ac:dyDescent="0.3">
      <c r="A2488" s="1405">
        <v>2010</v>
      </c>
      <c r="B2488" s="1406" t="s">
        <v>521</v>
      </c>
      <c r="C2488" s="1406" t="s">
        <v>840</v>
      </c>
      <c r="D2488" s="1407">
        <v>755.2057049608361</v>
      </c>
      <c r="E2488" s="1406" t="s">
        <v>631</v>
      </c>
      <c r="F2488" s="1408" t="s">
        <v>630</v>
      </c>
      <c r="O2488" s="1383" t="s">
        <v>631</v>
      </c>
      <c r="Q2488" s="1383" t="s">
        <v>56</v>
      </c>
    </row>
    <row r="2489" spans="1:17" x14ac:dyDescent="0.3">
      <c r="A2489" s="1405">
        <v>2010</v>
      </c>
      <c r="B2489" s="1406" t="s">
        <v>521</v>
      </c>
      <c r="C2489" s="1406" t="s">
        <v>841</v>
      </c>
      <c r="D2489" s="1407">
        <v>1000.9475862069</v>
      </c>
      <c r="E2489" s="1406" t="s">
        <v>604</v>
      </c>
      <c r="F2489" s="1408" t="s">
        <v>603</v>
      </c>
      <c r="O2489" s="1383" t="s">
        <v>604</v>
      </c>
      <c r="Q2489" s="1383" t="s">
        <v>54</v>
      </c>
    </row>
    <row r="2490" spans="1:17" x14ac:dyDescent="0.3">
      <c r="A2490" s="1405">
        <v>2010</v>
      </c>
      <c r="B2490" s="1406" t="s">
        <v>521</v>
      </c>
      <c r="C2490" s="1406" t="s">
        <v>842</v>
      </c>
      <c r="D2490" s="1407">
        <v>737.47824836601296</v>
      </c>
      <c r="E2490" s="1406" t="s">
        <v>604</v>
      </c>
      <c r="F2490" s="1408" t="s">
        <v>603</v>
      </c>
      <c r="O2490" s="1383" t="s">
        <v>604</v>
      </c>
      <c r="Q2490" s="1383" t="s">
        <v>54</v>
      </c>
    </row>
    <row r="2491" spans="1:17" x14ac:dyDescent="0.3">
      <c r="A2491" s="1405">
        <v>2010</v>
      </c>
      <c r="B2491" s="1406" t="s">
        <v>521</v>
      </c>
      <c r="C2491" s="1406" t="s">
        <v>843</v>
      </c>
      <c r="D2491" s="1407">
        <v>902.41561752988002</v>
      </c>
      <c r="E2491" s="1406" t="s">
        <v>604</v>
      </c>
      <c r="F2491" s="1408" t="s">
        <v>603</v>
      </c>
      <c r="O2491" s="1383" t="s">
        <v>604</v>
      </c>
      <c r="Q2491" s="1383" t="s">
        <v>54</v>
      </c>
    </row>
    <row r="2492" spans="1:17" x14ac:dyDescent="0.3">
      <c r="A2492" s="1405">
        <v>2010</v>
      </c>
      <c r="B2492" s="1406" t="s">
        <v>521</v>
      </c>
      <c r="C2492" s="1406" t="s">
        <v>844</v>
      </c>
      <c r="D2492" s="1407">
        <v>755.49809523809506</v>
      </c>
      <c r="E2492" s="1406" t="s">
        <v>604</v>
      </c>
      <c r="F2492" s="1408" t="s">
        <v>603</v>
      </c>
      <c r="O2492" s="1383" t="s">
        <v>604</v>
      </c>
      <c r="Q2492" s="1383" t="s">
        <v>54</v>
      </c>
    </row>
    <row r="2493" spans="1:17" x14ac:dyDescent="0.3">
      <c r="A2493" s="1405">
        <v>2010</v>
      </c>
      <c r="B2493" s="1406" t="s">
        <v>521</v>
      </c>
      <c r="C2493" s="1406" t="s">
        <v>845</v>
      </c>
      <c r="D2493" s="1407">
        <v>964.28223750369705</v>
      </c>
      <c r="E2493" s="1406" t="s">
        <v>604</v>
      </c>
      <c r="F2493" s="1408" t="s">
        <v>603</v>
      </c>
      <c r="O2493" s="1383" t="s">
        <v>604</v>
      </c>
      <c r="Q2493" s="1383" t="s">
        <v>54</v>
      </c>
    </row>
    <row r="2494" spans="1:17" x14ac:dyDescent="0.3">
      <c r="A2494" s="1405">
        <v>2010</v>
      </c>
      <c r="B2494" s="1406" t="s">
        <v>521</v>
      </c>
      <c r="C2494" s="1406" t="s">
        <v>846</v>
      </c>
      <c r="D2494" s="1407">
        <v>1605.49588706092</v>
      </c>
      <c r="E2494" s="1406" t="s">
        <v>604</v>
      </c>
      <c r="F2494" s="1408" t="s">
        <v>603</v>
      </c>
      <c r="O2494" s="1383" t="s">
        <v>604</v>
      </c>
      <c r="Q2494" s="1383" t="s">
        <v>54</v>
      </c>
    </row>
    <row r="2495" spans="1:17" x14ac:dyDescent="0.3">
      <c r="A2495" s="1405">
        <v>2010</v>
      </c>
      <c r="B2495" s="1406" t="s">
        <v>521</v>
      </c>
      <c r="C2495" s="1406" t="s">
        <v>847</v>
      </c>
      <c r="D2495" s="1407">
        <v>820.41111731843603</v>
      </c>
      <c r="E2495" s="1406" t="s">
        <v>604</v>
      </c>
      <c r="F2495" s="1408" t="s">
        <v>603</v>
      </c>
      <c r="O2495" s="1383" t="s">
        <v>604</v>
      </c>
      <c r="Q2495" s="1383" t="s">
        <v>54</v>
      </c>
    </row>
    <row r="2496" spans="1:17" x14ac:dyDescent="0.3">
      <c r="A2496" s="1405">
        <v>2010</v>
      </c>
      <c r="B2496" s="1406" t="s">
        <v>521</v>
      </c>
      <c r="C2496" s="1406" t="s">
        <v>848</v>
      </c>
      <c r="D2496" s="1407">
        <v>914.69589247311808</v>
      </c>
      <c r="E2496" s="1406" t="s">
        <v>604</v>
      </c>
      <c r="F2496" s="1408" t="s">
        <v>603</v>
      </c>
      <c r="O2496" s="1383" t="s">
        <v>604</v>
      </c>
      <c r="Q2496" s="1383" t="s">
        <v>54</v>
      </c>
    </row>
    <row r="2497" spans="1:17" x14ac:dyDescent="0.3">
      <c r="A2497" s="1405">
        <v>2010</v>
      </c>
      <c r="B2497" s="1406" t="s">
        <v>521</v>
      </c>
      <c r="C2497" s="1406" t="s">
        <v>849</v>
      </c>
      <c r="D2497" s="1407">
        <v>755.11499413833508</v>
      </c>
      <c r="E2497" s="1406" t="s">
        <v>604</v>
      </c>
      <c r="F2497" s="1408" t="s">
        <v>603</v>
      </c>
      <c r="O2497" s="1383" t="s">
        <v>604</v>
      </c>
      <c r="Q2497" s="1383" t="s">
        <v>54</v>
      </c>
    </row>
    <row r="2498" spans="1:17" x14ac:dyDescent="0.3">
      <c r="A2498" s="1405">
        <v>2010</v>
      </c>
      <c r="B2498" s="1406" t="s">
        <v>521</v>
      </c>
      <c r="C2498" s="1406" t="s">
        <v>850</v>
      </c>
      <c r="D2498" s="1407">
        <v>912.34968749999996</v>
      </c>
      <c r="E2498" s="1406" t="s">
        <v>604</v>
      </c>
      <c r="F2498" s="1408" t="s">
        <v>603</v>
      </c>
      <c r="O2498" s="1383" t="s">
        <v>604</v>
      </c>
      <c r="Q2498" s="1383" t="s">
        <v>54</v>
      </c>
    </row>
    <row r="2499" spans="1:17" x14ac:dyDescent="0.3">
      <c r="A2499" s="1405">
        <v>2010</v>
      </c>
      <c r="B2499" s="1406" t="s">
        <v>521</v>
      </c>
      <c r="C2499" s="1406" t="s">
        <v>851</v>
      </c>
      <c r="D2499" s="1407">
        <v>730.47061855670097</v>
      </c>
      <c r="E2499" s="1406" t="s">
        <v>604</v>
      </c>
      <c r="F2499" s="1408" t="s">
        <v>603</v>
      </c>
      <c r="O2499" s="1383" t="s">
        <v>604</v>
      </c>
      <c r="Q2499" s="1383" t="s">
        <v>54</v>
      </c>
    </row>
    <row r="2500" spans="1:17" x14ac:dyDescent="0.3">
      <c r="A2500" s="1405">
        <v>2010</v>
      </c>
      <c r="B2500" s="1406" t="s">
        <v>521</v>
      </c>
      <c r="C2500" s="1406" t="s">
        <v>852</v>
      </c>
      <c r="D2500" s="1407">
        <v>801.63716190476202</v>
      </c>
      <c r="E2500" s="1406" t="s">
        <v>604</v>
      </c>
      <c r="F2500" s="1408" t="s">
        <v>603</v>
      </c>
      <c r="O2500" s="1383" t="s">
        <v>604</v>
      </c>
      <c r="Q2500" s="1383" t="s">
        <v>54</v>
      </c>
    </row>
    <row r="2501" spans="1:17" x14ac:dyDescent="0.3">
      <c r="A2501" s="1405">
        <v>2010</v>
      </c>
      <c r="B2501" s="1406" t="s">
        <v>521</v>
      </c>
      <c r="C2501" s="1406" t="s">
        <v>853</v>
      </c>
      <c r="D2501" s="1407">
        <v>839.22045685279204</v>
      </c>
      <c r="E2501" s="1406" t="s">
        <v>604</v>
      </c>
      <c r="F2501" s="1408" t="s">
        <v>603</v>
      </c>
      <c r="O2501" s="1383" t="s">
        <v>604</v>
      </c>
      <c r="Q2501" s="1383" t="s">
        <v>54</v>
      </c>
    </row>
    <row r="2502" spans="1:17" x14ac:dyDescent="0.3">
      <c r="A2502" s="1405">
        <v>2010</v>
      </c>
      <c r="B2502" s="1406" t="s">
        <v>521</v>
      </c>
      <c r="C2502" s="1406" t="s">
        <v>529</v>
      </c>
      <c r="D2502" s="1407">
        <v>1105.8473821789701</v>
      </c>
      <c r="E2502" s="1406" t="s">
        <v>519</v>
      </c>
      <c r="F2502" s="1408" t="s">
        <v>628</v>
      </c>
      <c r="O2502" s="1383" t="s">
        <v>519</v>
      </c>
      <c r="Q2502" s="1383" t="s">
        <v>58</v>
      </c>
    </row>
    <row r="2503" spans="1:17" x14ac:dyDescent="0.3">
      <c r="A2503" s="1405">
        <v>2010</v>
      </c>
      <c r="B2503" s="1406" t="s">
        <v>521</v>
      </c>
      <c r="C2503" s="1406" t="s">
        <v>854</v>
      </c>
      <c r="D2503" s="1407">
        <v>871.31694899536308</v>
      </c>
      <c r="E2503" s="1406" t="s">
        <v>635</v>
      </c>
      <c r="F2503" s="1408" t="s">
        <v>634</v>
      </c>
      <c r="O2503" s="1383" t="s">
        <v>635</v>
      </c>
      <c r="Q2503" s="1383" t="s">
        <v>78</v>
      </c>
    </row>
    <row r="2504" spans="1:17" x14ac:dyDescent="0.3">
      <c r="A2504" s="1405">
        <v>2010</v>
      </c>
      <c r="B2504" s="1406" t="s">
        <v>521</v>
      </c>
      <c r="C2504" s="1406" t="s">
        <v>855</v>
      </c>
      <c r="D2504" s="1407">
        <v>872.36008177570102</v>
      </c>
      <c r="E2504" s="1406" t="s">
        <v>635</v>
      </c>
      <c r="F2504" s="1408" t="s">
        <v>634</v>
      </c>
      <c r="O2504" s="1383" t="s">
        <v>635</v>
      </c>
      <c r="Q2504" s="1383" t="s">
        <v>78</v>
      </c>
    </row>
    <row r="2505" spans="1:17" x14ac:dyDescent="0.3">
      <c r="A2505" s="1405">
        <v>2010</v>
      </c>
      <c r="B2505" s="1406" t="s">
        <v>521</v>
      </c>
      <c r="C2505" s="1406" t="s">
        <v>856</v>
      </c>
      <c r="D2505" s="1407">
        <v>1017.0015316455701</v>
      </c>
      <c r="E2505" s="1406" t="s">
        <v>635</v>
      </c>
      <c r="F2505" s="1408" t="s">
        <v>634</v>
      </c>
      <c r="O2505" s="1383" t="s">
        <v>635</v>
      </c>
      <c r="Q2505" s="1383" t="s">
        <v>78</v>
      </c>
    </row>
    <row r="2506" spans="1:17" x14ac:dyDescent="0.3">
      <c r="A2506" s="1405">
        <v>2010</v>
      </c>
      <c r="B2506" s="1406" t="s">
        <v>521</v>
      </c>
      <c r="C2506" s="1406" t="s">
        <v>857</v>
      </c>
      <c r="D2506" s="1407">
        <v>944.35641314554005</v>
      </c>
      <c r="E2506" s="1406" t="s">
        <v>635</v>
      </c>
      <c r="F2506" s="1408" t="s">
        <v>634</v>
      </c>
      <c r="O2506" s="1383" t="s">
        <v>635</v>
      </c>
      <c r="Q2506" s="1383" t="s">
        <v>78</v>
      </c>
    </row>
    <row r="2507" spans="1:17" x14ac:dyDescent="0.3">
      <c r="A2507" s="1405">
        <v>2010</v>
      </c>
      <c r="B2507" s="1406" t="s">
        <v>521</v>
      </c>
      <c r="C2507" s="1406" t="s">
        <v>858</v>
      </c>
      <c r="D2507" s="1407">
        <v>834.31075949367107</v>
      </c>
      <c r="E2507" s="1406" t="s">
        <v>635</v>
      </c>
      <c r="F2507" s="1408" t="s">
        <v>634</v>
      </c>
      <c r="O2507" s="1383" t="s">
        <v>635</v>
      </c>
      <c r="Q2507" s="1383" t="s">
        <v>78</v>
      </c>
    </row>
    <row r="2508" spans="1:17" x14ac:dyDescent="0.3">
      <c r="A2508" s="1405">
        <v>2010</v>
      </c>
      <c r="B2508" s="1406" t="s">
        <v>521</v>
      </c>
      <c r="C2508" s="1406" t="s">
        <v>859</v>
      </c>
      <c r="D2508" s="1407">
        <v>915.66828788839609</v>
      </c>
      <c r="E2508" s="1406" t="s">
        <v>635</v>
      </c>
      <c r="F2508" s="1408" t="s">
        <v>634</v>
      </c>
      <c r="O2508" s="1383" t="s">
        <v>635</v>
      </c>
      <c r="Q2508" s="1383" t="s">
        <v>78</v>
      </c>
    </row>
    <row r="2509" spans="1:17" x14ac:dyDescent="0.3">
      <c r="A2509" s="1405">
        <v>2010</v>
      </c>
      <c r="B2509" s="1406" t="s">
        <v>521</v>
      </c>
      <c r="C2509" s="1406" t="s">
        <v>860</v>
      </c>
      <c r="D2509" s="1407">
        <v>789.24173104434908</v>
      </c>
      <c r="E2509" s="1406" t="s">
        <v>635</v>
      </c>
      <c r="F2509" s="1408" t="s">
        <v>634</v>
      </c>
      <c r="O2509" s="1383" t="s">
        <v>635</v>
      </c>
      <c r="Q2509" s="1383" t="s">
        <v>78</v>
      </c>
    </row>
    <row r="2510" spans="1:17" x14ac:dyDescent="0.3">
      <c r="A2510" s="1405">
        <v>2010</v>
      </c>
      <c r="B2510" s="1406" t="s">
        <v>521</v>
      </c>
      <c r="C2510" s="1406" t="s">
        <v>861</v>
      </c>
      <c r="D2510" s="1407">
        <v>897.16689961302109</v>
      </c>
      <c r="E2510" s="1406" t="s">
        <v>635</v>
      </c>
      <c r="F2510" s="1408" t="s">
        <v>634</v>
      </c>
      <c r="O2510" s="1383" t="s">
        <v>635</v>
      </c>
      <c r="Q2510" s="1383" t="s">
        <v>78</v>
      </c>
    </row>
    <row r="2511" spans="1:17" x14ac:dyDescent="0.3">
      <c r="A2511" s="1405">
        <v>2010</v>
      </c>
      <c r="B2511" s="1406" t="s">
        <v>521</v>
      </c>
      <c r="C2511" s="1406" t="s">
        <v>862</v>
      </c>
      <c r="D2511" s="1407">
        <v>856.514142120766</v>
      </c>
      <c r="E2511" s="1406" t="s">
        <v>635</v>
      </c>
      <c r="F2511" s="1408" t="s">
        <v>634</v>
      </c>
      <c r="O2511" s="1383" t="s">
        <v>635</v>
      </c>
      <c r="Q2511" s="1383" t="s">
        <v>78</v>
      </c>
    </row>
    <row r="2512" spans="1:17" x14ac:dyDescent="0.3">
      <c r="A2512" s="1405">
        <v>2010</v>
      </c>
      <c r="B2512" s="1406" t="s">
        <v>521</v>
      </c>
      <c r="C2512" s="1406" t="s">
        <v>863</v>
      </c>
      <c r="D2512" s="1407">
        <v>954.0352966714911</v>
      </c>
      <c r="E2512" s="1406" t="s">
        <v>635</v>
      </c>
      <c r="F2512" s="1408" t="s">
        <v>634</v>
      </c>
      <c r="O2512" s="1383" t="s">
        <v>635</v>
      </c>
      <c r="Q2512" s="1383" t="s">
        <v>78</v>
      </c>
    </row>
    <row r="2513" spans="1:17" x14ac:dyDescent="0.3">
      <c r="A2513" s="1405">
        <v>2011</v>
      </c>
      <c r="B2513" s="1406" t="s">
        <v>521</v>
      </c>
      <c r="C2513" s="1406" t="s">
        <v>560</v>
      </c>
      <c r="D2513" s="1407">
        <v>764.51674613402099</v>
      </c>
      <c r="E2513" s="1406" t="s">
        <v>561</v>
      </c>
      <c r="F2513" s="1408" t="s">
        <v>562</v>
      </c>
      <c r="O2513" s="1383" t="s">
        <v>561</v>
      </c>
      <c r="Q2513" s="1383" t="s">
        <v>64</v>
      </c>
    </row>
    <row r="2514" spans="1:17" x14ac:dyDescent="0.3">
      <c r="A2514" s="1405">
        <v>2011</v>
      </c>
      <c r="B2514" s="1406" t="s">
        <v>521</v>
      </c>
      <c r="C2514" s="1406" t="s">
        <v>567</v>
      </c>
      <c r="D2514" s="1407">
        <v>854.88382400869114</v>
      </c>
      <c r="E2514" s="1406" t="s">
        <v>561</v>
      </c>
      <c r="F2514" s="1408" t="s">
        <v>562</v>
      </c>
      <c r="O2514" s="1383" t="s">
        <v>561</v>
      </c>
      <c r="Q2514" s="1383" t="s">
        <v>64</v>
      </c>
    </row>
    <row r="2515" spans="1:17" x14ac:dyDescent="0.3">
      <c r="A2515" s="1405">
        <v>2011</v>
      </c>
      <c r="B2515" s="1406" t="s">
        <v>521</v>
      </c>
      <c r="C2515" s="1406" t="s">
        <v>568</v>
      </c>
      <c r="D2515" s="1407">
        <v>753.07454198473306</v>
      </c>
      <c r="E2515" s="1406" t="s">
        <v>561</v>
      </c>
      <c r="F2515" s="1408" t="s">
        <v>562</v>
      </c>
      <c r="O2515" s="1383" t="s">
        <v>561</v>
      </c>
      <c r="Q2515" s="1383" t="s">
        <v>64</v>
      </c>
    </row>
    <row r="2516" spans="1:17" x14ac:dyDescent="0.3">
      <c r="A2516" s="1405">
        <v>2011</v>
      </c>
      <c r="B2516" s="1406" t="s">
        <v>521</v>
      </c>
      <c r="C2516" s="1406" t="s">
        <v>569</v>
      </c>
      <c r="D2516" s="1407">
        <v>768.06311818943811</v>
      </c>
      <c r="E2516" s="1406" t="s">
        <v>561</v>
      </c>
      <c r="F2516" s="1408" t="s">
        <v>562</v>
      </c>
      <c r="O2516" s="1383" t="s">
        <v>561</v>
      </c>
      <c r="Q2516" s="1383" t="s">
        <v>64</v>
      </c>
    </row>
    <row r="2517" spans="1:17" x14ac:dyDescent="0.3">
      <c r="A2517" s="1405">
        <v>2011</v>
      </c>
      <c r="B2517" s="1406" t="s">
        <v>521</v>
      </c>
      <c r="C2517" s="1406" t="s">
        <v>570</v>
      </c>
      <c r="D2517" s="1407">
        <v>739.9957888349511</v>
      </c>
      <c r="E2517" s="1406" t="s">
        <v>561</v>
      </c>
      <c r="F2517" s="1408" t="s">
        <v>562</v>
      </c>
      <c r="O2517" s="1383" t="s">
        <v>561</v>
      </c>
      <c r="Q2517" s="1383" t="s">
        <v>64</v>
      </c>
    </row>
    <row r="2518" spans="1:17" x14ac:dyDescent="0.3">
      <c r="A2518" s="1405">
        <v>2011</v>
      </c>
      <c r="B2518" s="1406" t="s">
        <v>521</v>
      </c>
      <c r="C2518" s="1406" t="s">
        <v>571</v>
      </c>
      <c r="D2518" s="1407">
        <v>789.51289451476816</v>
      </c>
      <c r="E2518" s="1406" t="s">
        <v>561</v>
      </c>
      <c r="F2518" s="1408" t="s">
        <v>562</v>
      </c>
      <c r="O2518" s="1383" t="s">
        <v>561</v>
      </c>
      <c r="Q2518" s="1383" t="s">
        <v>64</v>
      </c>
    </row>
    <row r="2519" spans="1:17" x14ac:dyDescent="0.3">
      <c r="A2519" s="1405">
        <v>2011</v>
      </c>
      <c r="B2519" s="1406" t="s">
        <v>521</v>
      </c>
      <c r="C2519" s="1406" t="s">
        <v>572</v>
      </c>
      <c r="D2519" s="1407">
        <v>751.18551877133109</v>
      </c>
      <c r="E2519" s="1406" t="s">
        <v>561</v>
      </c>
      <c r="F2519" s="1408" t="s">
        <v>562</v>
      </c>
      <c r="O2519" s="1383" t="s">
        <v>561</v>
      </c>
      <c r="Q2519" s="1383" t="s">
        <v>64</v>
      </c>
    </row>
    <row r="2520" spans="1:17" x14ac:dyDescent="0.3">
      <c r="A2520" s="1405">
        <v>2011</v>
      </c>
      <c r="B2520" s="1406" t="s">
        <v>521</v>
      </c>
      <c r="C2520" s="1406" t="s">
        <v>574</v>
      </c>
      <c r="D2520" s="1407">
        <v>862.91311711079902</v>
      </c>
      <c r="E2520" s="1406" t="s">
        <v>561</v>
      </c>
      <c r="F2520" s="1408" t="s">
        <v>562</v>
      </c>
      <c r="O2520" s="1383" t="s">
        <v>561</v>
      </c>
      <c r="Q2520" s="1383" t="s">
        <v>64</v>
      </c>
    </row>
    <row r="2521" spans="1:17" x14ac:dyDescent="0.3">
      <c r="A2521" s="1405">
        <v>2011</v>
      </c>
      <c r="B2521" s="1406" t="s">
        <v>521</v>
      </c>
      <c r="C2521" s="1406" t="s">
        <v>575</v>
      </c>
      <c r="D2521" s="1407">
        <v>944.07138293850801</v>
      </c>
      <c r="E2521" s="1406" t="s">
        <v>561</v>
      </c>
      <c r="F2521" s="1408" t="s">
        <v>562</v>
      </c>
      <c r="O2521" s="1383" t="s">
        <v>561</v>
      </c>
      <c r="Q2521" s="1383" t="s">
        <v>64</v>
      </c>
    </row>
    <row r="2522" spans="1:17" x14ac:dyDescent="0.3">
      <c r="A2522" s="1405">
        <v>2011</v>
      </c>
      <c r="B2522" s="1406" t="s">
        <v>521</v>
      </c>
      <c r="C2522" s="1406" t="s">
        <v>576</v>
      </c>
      <c r="D2522" s="1407">
        <v>905.45687720674812</v>
      </c>
      <c r="E2522" s="1406" t="s">
        <v>561</v>
      </c>
      <c r="F2522" s="1408" t="s">
        <v>562</v>
      </c>
      <c r="O2522" s="1383" t="s">
        <v>561</v>
      </c>
      <c r="Q2522" s="1383" t="s">
        <v>64</v>
      </c>
    </row>
    <row r="2523" spans="1:17" x14ac:dyDescent="0.3">
      <c r="A2523" s="1405">
        <v>2011</v>
      </c>
      <c r="B2523" s="1406" t="s">
        <v>521</v>
      </c>
      <c r="C2523" s="1406" t="s">
        <v>577</v>
      </c>
      <c r="D2523" s="1407">
        <v>812.73002521008402</v>
      </c>
      <c r="E2523" s="1406" t="s">
        <v>578</v>
      </c>
      <c r="F2523" s="1408" t="s">
        <v>579</v>
      </c>
      <c r="O2523" s="1383" t="s">
        <v>578</v>
      </c>
      <c r="Q2523" s="1383" t="s">
        <v>63</v>
      </c>
    </row>
    <row r="2524" spans="1:17" x14ac:dyDescent="0.3">
      <c r="A2524" s="1405">
        <v>2011</v>
      </c>
      <c r="B2524" s="1406" t="s">
        <v>521</v>
      </c>
      <c r="C2524" s="1406" t="s">
        <v>580</v>
      </c>
      <c r="D2524" s="1407">
        <v>779.27677768333206</v>
      </c>
      <c r="E2524" s="1406" t="s">
        <v>578</v>
      </c>
      <c r="F2524" s="1408" t="s">
        <v>579</v>
      </c>
      <c r="O2524" s="1383" t="s">
        <v>578</v>
      </c>
      <c r="Q2524" s="1383" t="s">
        <v>63</v>
      </c>
    </row>
    <row r="2525" spans="1:17" x14ac:dyDescent="0.3">
      <c r="A2525" s="1405">
        <v>2011</v>
      </c>
      <c r="B2525" s="1406" t="s">
        <v>521</v>
      </c>
      <c r="C2525" s="1406" t="s">
        <v>581</v>
      </c>
      <c r="D2525" s="1407">
        <v>963.99316514092106</v>
      </c>
      <c r="E2525" s="1406" t="s">
        <v>578</v>
      </c>
      <c r="F2525" s="1408" t="s">
        <v>579</v>
      </c>
      <c r="O2525" s="1383" t="s">
        <v>578</v>
      </c>
      <c r="Q2525" s="1383" t="s">
        <v>63</v>
      </c>
    </row>
    <row r="2526" spans="1:17" x14ac:dyDescent="0.3">
      <c r="A2526" s="1405">
        <v>2011</v>
      </c>
      <c r="B2526" s="1406" t="s">
        <v>521</v>
      </c>
      <c r="C2526" s="1406" t="s">
        <v>582</v>
      </c>
      <c r="D2526" s="1407">
        <v>786.04786506957907</v>
      </c>
      <c r="E2526" s="1406" t="s">
        <v>578</v>
      </c>
      <c r="F2526" s="1408" t="s">
        <v>579</v>
      </c>
      <c r="O2526" s="1383" t="s">
        <v>578</v>
      </c>
      <c r="Q2526" s="1383" t="s">
        <v>63</v>
      </c>
    </row>
    <row r="2527" spans="1:17" x14ac:dyDescent="0.3">
      <c r="A2527" s="1405">
        <v>2011</v>
      </c>
      <c r="B2527" s="1406" t="s">
        <v>521</v>
      </c>
      <c r="C2527" s="1406" t="s">
        <v>584</v>
      </c>
      <c r="D2527" s="1407">
        <v>789.40048578199105</v>
      </c>
      <c r="E2527" s="1406" t="s">
        <v>578</v>
      </c>
      <c r="F2527" s="1408" t="s">
        <v>579</v>
      </c>
      <c r="O2527" s="1383" t="s">
        <v>578</v>
      </c>
      <c r="Q2527" s="1383" t="s">
        <v>63</v>
      </c>
    </row>
    <row r="2528" spans="1:17" x14ac:dyDescent="0.3">
      <c r="A2528" s="1405">
        <v>2011</v>
      </c>
      <c r="B2528" s="1406" t="s">
        <v>521</v>
      </c>
      <c r="C2528" s="1406" t="s">
        <v>585</v>
      </c>
      <c r="D2528" s="1407">
        <v>776.00348498774508</v>
      </c>
      <c r="E2528" s="1406" t="s">
        <v>578</v>
      </c>
      <c r="F2528" s="1408" t="s">
        <v>579</v>
      </c>
      <c r="O2528" s="1383" t="s">
        <v>578</v>
      </c>
      <c r="Q2528" s="1383" t="s">
        <v>63</v>
      </c>
    </row>
    <row r="2529" spans="1:17" x14ac:dyDescent="0.3">
      <c r="A2529" s="1405">
        <v>2011</v>
      </c>
      <c r="B2529" s="1406" t="s">
        <v>521</v>
      </c>
      <c r="C2529" s="1406" t="s">
        <v>586</v>
      </c>
      <c r="D2529" s="1407">
        <v>715.78104457670406</v>
      </c>
      <c r="E2529" s="1406" t="s">
        <v>578</v>
      </c>
      <c r="F2529" s="1408" t="s">
        <v>579</v>
      </c>
      <c r="O2529" s="1383" t="s">
        <v>578</v>
      </c>
      <c r="Q2529" s="1383" t="s">
        <v>63</v>
      </c>
    </row>
    <row r="2530" spans="1:17" x14ac:dyDescent="0.3">
      <c r="A2530" s="1405">
        <v>2011</v>
      </c>
      <c r="B2530" s="1406" t="s">
        <v>521</v>
      </c>
      <c r="C2530" s="1406" t="s">
        <v>587</v>
      </c>
      <c r="D2530" s="1407">
        <v>816.24973858536907</v>
      </c>
      <c r="E2530" s="1406" t="s">
        <v>578</v>
      </c>
      <c r="F2530" s="1408" t="s">
        <v>579</v>
      </c>
      <c r="O2530" s="1383" t="s">
        <v>578</v>
      </c>
      <c r="Q2530" s="1383" t="s">
        <v>63</v>
      </c>
    </row>
    <row r="2531" spans="1:17" x14ac:dyDescent="0.3">
      <c r="A2531" s="1405">
        <v>2011</v>
      </c>
      <c r="B2531" s="1406" t="s">
        <v>521</v>
      </c>
      <c r="C2531" s="1406" t="s">
        <v>588</v>
      </c>
      <c r="D2531" s="1407">
        <v>763.30838661487905</v>
      </c>
      <c r="E2531" s="1406" t="s">
        <v>578</v>
      </c>
      <c r="F2531" s="1408" t="s">
        <v>579</v>
      </c>
      <c r="O2531" s="1383" t="s">
        <v>578</v>
      </c>
      <c r="Q2531" s="1383" t="s">
        <v>63</v>
      </c>
    </row>
    <row r="2532" spans="1:17" x14ac:dyDescent="0.3">
      <c r="A2532" s="1405">
        <v>2011</v>
      </c>
      <c r="B2532" s="1406" t="s">
        <v>521</v>
      </c>
      <c r="C2532" s="1406" t="s">
        <v>589</v>
      </c>
      <c r="D2532" s="1407">
        <v>899.75840779853809</v>
      </c>
      <c r="E2532" s="1406" t="s">
        <v>578</v>
      </c>
      <c r="F2532" s="1408" t="s">
        <v>579</v>
      </c>
      <c r="O2532" s="1383" t="s">
        <v>578</v>
      </c>
      <c r="Q2532" s="1383" t="s">
        <v>63</v>
      </c>
    </row>
    <row r="2533" spans="1:17" x14ac:dyDescent="0.3">
      <c r="A2533" s="1405">
        <v>2011</v>
      </c>
      <c r="B2533" s="1406" t="s">
        <v>521</v>
      </c>
      <c r="C2533" s="1406" t="s">
        <v>591</v>
      </c>
      <c r="D2533" s="1407">
        <v>923.76856152770802</v>
      </c>
      <c r="E2533" s="1406" t="s">
        <v>578</v>
      </c>
      <c r="F2533" s="1408" t="s">
        <v>579</v>
      </c>
      <c r="O2533" s="1383" t="s">
        <v>578</v>
      </c>
      <c r="Q2533" s="1383" t="s">
        <v>63</v>
      </c>
    </row>
    <row r="2534" spans="1:17" x14ac:dyDescent="0.3">
      <c r="A2534" s="1405">
        <v>2011</v>
      </c>
      <c r="B2534" s="1406" t="s">
        <v>521</v>
      </c>
      <c r="C2534" s="1406" t="s">
        <v>592</v>
      </c>
      <c r="D2534" s="1407">
        <v>710.33997769102109</v>
      </c>
      <c r="E2534" s="1406" t="s">
        <v>578</v>
      </c>
      <c r="F2534" s="1408" t="s">
        <v>579</v>
      </c>
      <c r="O2534" s="1383" t="s">
        <v>578</v>
      </c>
      <c r="Q2534" s="1383" t="s">
        <v>63</v>
      </c>
    </row>
    <row r="2535" spans="1:17" x14ac:dyDescent="0.3">
      <c r="A2535" s="1405">
        <v>2011</v>
      </c>
      <c r="B2535" s="1406" t="s">
        <v>521</v>
      </c>
      <c r="C2535" s="1406" t="s">
        <v>593</v>
      </c>
      <c r="D2535" s="1407">
        <v>828.96517524680303</v>
      </c>
      <c r="E2535" s="1406" t="s">
        <v>594</v>
      </c>
      <c r="F2535" s="1408" t="s">
        <v>595</v>
      </c>
      <c r="O2535" s="1383" t="s">
        <v>594</v>
      </c>
      <c r="Q2535" s="1383" t="s">
        <v>62</v>
      </c>
    </row>
    <row r="2536" spans="1:17" x14ac:dyDescent="0.3">
      <c r="A2536" s="1405">
        <v>2011</v>
      </c>
      <c r="B2536" s="1406" t="s">
        <v>521</v>
      </c>
      <c r="C2536" s="1406" t="s">
        <v>596</v>
      </c>
      <c r="D2536" s="1407">
        <v>963.81537726458316</v>
      </c>
      <c r="E2536" s="1406" t="s">
        <v>594</v>
      </c>
      <c r="F2536" s="1408" t="s">
        <v>595</v>
      </c>
      <c r="O2536" s="1383" t="s">
        <v>594</v>
      </c>
      <c r="Q2536" s="1383" t="s">
        <v>62</v>
      </c>
    </row>
    <row r="2537" spans="1:17" x14ac:dyDescent="0.3">
      <c r="A2537" s="1405">
        <v>2011</v>
      </c>
      <c r="B2537" s="1406" t="s">
        <v>521</v>
      </c>
      <c r="C2537" s="1406" t="s">
        <v>597</v>
      </c>
      <c r="D2537" s="1407">
        <v>867.13710053424006</v>
      </c>
      <c r="E2537" s="1406" t="s">
        <v>598</v>
      </c>
      <c r="F2537" s="1408" t="s">
        <v>599</v>
      </c>
      <c r="O2537" s="1383" t="s">
        <v>598</v>
      </c>
      <c r="Q2537" s="1383" t="s">
        <v>61</v>
      </c>
    </row>
    <row r="2538" spans="1:17" x14ac:dyDescent="0.3">
      <c r="A2538" s="1405">
        <v>2011</v>
      </c>
      <c r="B2538" s="1406" t="s">
        <v>521</v>
      </c>
      <c r="C2538" s="1406" t="s">
        <v>600</v>
      </c>
      <c r="D2538" s="1407">
        <v>868.61985152784609</v>
      </c>
      <c r="E2538" s="1406" t="s">
        <v>594</v>
      </c>
      <c r="F2538" s="1408" t="s">
        <v>595</v>
      </c>
      <c r="O2538" s="1383" t="s">
        <v>594</v>
      </c>
      <c r="Q2538" s="1383" t="s">
        <v>62</v>
      </c>
    </row>
    <row r="2539" spans="1:17" x14ac:dyDescent="0.3">
      <c r="A2539" s="1405">
        <v>2011</v>
      </c>
      <c r="B2539" s="1406" t="s">
        <v>521</v>
      </c>
      <c r="C2539" s="1406" t="s">
        <v>601</v>
      </c>
      <c r="D2539" s="1407">
        <v>1144.6495365847099</v>
      </c>
      <c r="E2539" s="1406" t="s">
        <v>594</v>
      </c>
      <c r="F2539" s="1408" t="s">
        <v>595</v>
      </c>
      <c r="O2539" s="1383" t="s">
        <v>594</v>
      </c>
      <c r="Q2539" s="1383" t="s">
        <v>62</v>
      </c>
    </row>
    <row r="2540" spans="1:17" x14ac:dyDescent="0.3">
      <c r="A2540" s="1405">
        <v>2011</v>
      </c>
      <c r="B2540" s="1406" t="s">
        <v>521</v>
      </c>
      <c r="C2540" s="1406" t="s">
        <v>602</v>
      </c>
      <c r="D2540" s="1407">
        <v>1137.0876613418502</v>
      </c>
      <c r="E2540" s="1406" t="s">
        <v>594</v>
      </c>
      <c r="F2540" s="1408" t="s">
        <v>595</v>
      </c>
      <c r="O2540" s="1383" t="s">
        <v>594</v>
      </c>
      <c r="Q2540" s="1383" t="s">
        <v>62</v>
      </c>
    </row>
    <row r="2541" spans="1:17" x14ac:dyDescent="0.3">
      <c r="A2541" s="1405">
        <v>2011</v>
      </c>
      <c r="B2541" s="1406" t="s">
        <v>521</v>
      </c>
      <c r="C2541" s="1406" t="s">
        <v>605</v>
      </c>
      <c r="D2541" s="1407">
        <v>1279.9172752854201</v>
      </c>
      <c r="E2541" s="1406" t="s">
        <v>594</v>
      </c>
      <c r="F2541" s="1408" t="s">
        <v>595</v>
      </c>
      <c r="O2541" s="1383" t="s">
        <v>594</v>
      </c>
      <c r="Q2541" s="1383" t="s">
        <v>62</v>
      </c>
    </row>
    <row r="2542" spans="1:17" x14ac:dyDescent="0.3">
      <c r="A2542" s="1405">
        <v>2011</v>
      </c>
      <c r="B2542" s="1406" t="s">
        <v>521</v>
      </c>
      <c r="C2542" s="1406" t="s">
        <v>606</v>
      </c>
      <c r="D2542" s="1407">
        <v>908.17160786290299</v>
      </c>
      <c r="E2542" s="1406" t="s">
        <v>594</v>
      </c>
      <c r="F2542" s="1408" t="s">
        <v>595</v>
      </c>
      <c r="O2542" s="1383" t="s">
        <v>594</v>
      </c>
      <c r="Q2542" s="1383" t="s">
        <v>62</v>
      </c>
    </row>
    <row r="2543" spans="1:17" x14ac:dyDescent="0.3">
      <c r="A2543" s="1405">
        <v>2011</v>
      </c>
      <c r="B2543" s="1406" t="s">
        <v>521</v>
      </c>
      <c r="C2543" s="1406" t="s">
        <v>609</v>
      </c>
      <c r="D2543" s="1407">
        <v>912.32187119458001</v>
      </c>
      <c r="E2543" s="1406" t="s">
        <v>594</v>
      </c>
      <c r="F2543" s="1408" t="s">
        <v>595</v>
      </c>
      <c r="O2543" s="1383" t="s">
        <v>594</v>
      </c>
      <c r="Q2543" s="1383" t="s">
        <v>62</v>
      </c>
    </row>
    <row r="2544" spans="1:17" x14ac:dyDescent="0.3">
      <c r="A2544" s="1405">
        <v>2011</v>
      </c>
      <c r="B2544" s="1406" t="s">
        <v>521</v>
      </c>
      <c r="C2544" s="1406" t="s">
        <v>612</v>
      </c>
      <c r="D2544" s="1407">
        <v>960.43964669919501</v>
      </c>
      <c r="E2544" s="1406" t="s">
        <v>594</v>
      </c>
      <c r="F2544" s="1408" t="s">
        <v>595</v>
      </c>
      <c r="O2544" s="1383" t="s">
        <v>594</v>
      </c>
      <c r="Q2544" s="1383" t="s">
        <v>62</v>
      </c>
    </row>
    <row r="2545" spans="1:17" x14ac:dyDescent="0.3">
      <c r="A2545" s="1405">
        <v>2011</v>
      </c>
      <c r="B2545" s="1406" t="s">
        <v>521</v>
      </c>
      <c r="C2545" s="1406" t="s">
        <v>615</v>
      </c>
      <c r="D2545" s="1407">
        <v>1029.5191803538801</v>
      </c>
      <c r="E2545" s="1406" t="s">
        <v>594</v>
      </c>
      <c r="F2545" s="1408" t="s">
        <v>595</v>
      </c>
      <c r="O2545" s="1383" t="s">
        <v>594</v>
      </c>
      <c r="Q2545" s="1383" t="s">
        <v>62</v>
      </c>
    </row>
    <row r="2546" spans="1:17" x14ac:dyDescent="0.3">
      <c r="A2546" s="1405">
        <v>2011</v>
      </c>
      <c r="B2546" s="1406" t="s">
        <v>521</v>
      </c>
      <c r="C2546" s="1406" t="s">
        <v>618</v>
      </c>
      <c r="D2546" s="1407">
        <v>732.58200609225401</v>
      </c>
      <c r="E2546" s="1406" t="s">
        <v>598</v>
      </c>
      <c r="F2546" s="1408" t="s">
        <v>599</v>
      </c>
      <c r="O2546" s="1383" t="s">
        <v>598</v>
      </c>
      <c r="Q2546" s="1383" t="s">
        <v>61</v>
      </c>
    </row>
    <row r="2547" spans="1:17" x14ac:dyDescent="0.3">
      <c r="A2547" s="1405">
        <v>2011</v>
      </c>
      <c r="B2547" s="1406" t="s">
        <v>521</v>
      </c>
      <c r="C2547" s="1406" t="s">
        <v>621</v>
      </c>
      <c r="D2547" s="1407">
        <v>712.49159346846807</v>
      </c>
      <c r="E2547" s="1406" t="s">
        <v>578</v>
      </c>
      <c r="F2547" s="1408" t="s">
        <v>579</v>
      </c>
      <c r="O2547" s="1383" t="s">
        <v>578</v>
      </c>
      <c r="Q2547" s="1383" t="s">
        <v>63</v>
      </c>
    </row>
    <row r="2548" spans="1:17" x14ac:dyDescent="0.3">
      <c r="A2548" s="1405">
        <v>2011</v>
      </c>
      <c r="B2548" s="1406" t="s">
        <v>521</v>
      </c>
      <c r="C2548" s="1406" t="s">
        <v>624</v>
      </c>
      <c r="D2548" s="1407">
        <v>733.07828742515005</v>
      </c>
      <c r="E2548" s="1406" t="s">
        <v>578</v>
      </c>
      <c r="F2548" s="1408" t="s">
        <v>579</v>
      </c>
      <c r="O2548" s="1383" t="s">
        <v>578</v>
      </c>
      <c r="Q2548" s="1383" t="s">
        <v>63</v>
      </c>
    </row>
    <row r="2549" spans="1:17" x14ac:dyDescent="0.3">
      <c r="A2549" s="1405">
        <v>2011</v>
      </c>
      <c r="B2549" s="1406" t="s">
        <v>521</v>
      </c>
      <c r="C2549" s="1406" t="s">
        <v>627</v>
      </c>
      <c r="D2549" s="1407">
        <v>833.69002093510107</v>
      </c>
      <c r="E2549" s="1406" t="s">
        <v>594</v>
      </c>
      <c r="F2549" s="1408" t="s">
        <v>595</v>
      </c>
      <c r="O2549" s="1383" t="s">
        <v>594</v>
      </c>
      <c r="Q2549" s="1383" t="s">
        <v>62</v>
      </c>
    </row>
    <row r="2550" spans="1:17" x14ac:dyDescent="0.3">
      <c r="A2550" s="1405">
        <v>2011</v>
      </c>
      <c r="B2550" s="1406" t="s">
        <v>521</v>
      </c>
      <c r="C2550" s="1406" t="s">
        <v>629</v>
      </c>
      <c r="D2550" s="1407">
        <v>766.88593066666704</v>
      </c>
      <c r="E2550" s="1406" t="s">
        <v>594</v>
      </c>
      <c r="F2550" s="1408" t="s">
        <v>595</v>
      </c>
      <c r="O2550" s="1383" t="s">
        <v>594</v>
      </c>
      <c r="Q2550" s="1383" t="s">
        <v>62</v>
      </c>
    </row>
    <row r="2551" spans="1:17" x14ac:dyDescent="0.3">
      <c r="A2551" s="1405">
        <v>2011</v>
      </c>
      <c r="B2551" s="1406" t="s">
        <v>521</v>
      </c>
      <c r="C2551" s="1406" t="s">
        <v>632</v>
      </c>
      <c r="D2551" s="1407">
        <v>701.87996801574604</v>
      </c>
      <c r="E2551" s="1406" t="s">
        <v>594</v>
      </c>
      <c r="F2551" s="1408" t="s">
        <v>595</v>
      </c>
      <c r="O2551" s="1383" t="s">
        <v>594</v>
      </c>
      <c r="Q2551" s="1383" t="s">
        <v>62</v>
      </c>
    </row>
    <row r="2552" spans="1:17" x14ac:dyDescent="0.3">
      <c r="A2552" s="1405">
        <v>2011</v>
      </c>
      <c r="B2552" s="1406" t="s">
        <v>521</v>
      </c>
      <c r="C2552" s="1406" t="s">
        <v>633</v>
      </c>
      <c r="D2552" s="1407">
        <v>688.7719109764621</v>
      </c>
      <c r="E2552" s="1406" t="s">
        <v>594</v>
      </c>
      <c r="F2552" s="1408" t="s">
        <v>595</v>
      </c>
      <c r="O2552" s="1383" t="s">
        <v>594</v>
      </c>
      <c r="Q2552" s="1383" t="s">
        <v>62</v>
      </c>
    </row>
    <row r="2553" spans="1:17" x14ac:dyDescent="0.3">
      <c r="A2553" s="1405">
        <v>2011</v>
      </c>
      <c r="B2553" s="1406" t="s">
        <v>521</v>
      </c>
      <c r="C2553" s="1406" t="s">
        <v>636</v>
      </c>
      <c r="D2553" s="1407">
        <v>757.72991862135007</v>
      </c>
      <c r="E2553" s="1406" t="s">
        <v>594</v>
      </c>
      <c r="F2553" s="1408" t="s">
        <v>595</v>
      </c>
      <c r="O2553" s="1383" t="s">
        <v>594</v>
      </c>
      <c r="Q2553" s="1383" t="s">
        <v>62</v>
      </c>
    </row>
    <row r="2554" spans="1:17" x14ac:dyDescent="0.3">
      <c r="A2554" s="1405">
        <v>2011</v>
      </c>
      <c r="B2554" s="1406" t="s">
        <v>521</v>
      </c>
      <c r="C2554" s="1406" t="s">
        <v>639</v>
      </c>
      <c r="D2554" s="1407">
        <v>705.85410079575604</v>
      </c>
      <c r="E2554" s="1406" t="s">
        <v>594</v>
      </c>
      <c r="F2554" s="1408" t="s">
        <v>595</v>
      </c>
      <c r="O2554" s="1383" t="s">
        <v>594</v>
      </c>
      <c r="Q2554" s="1383" t="s">
        <v>62</v>
      </c>
    </row>
    <row r="2555" spans="1:17" x14ac:dyDescent="0.3">
      <c r="A2555" s="1405">
        <v>2011</v>
      </c>
      <c r="B2555" s="1406" t="s">
        <v>521</v>
      </c>
      <c r="C2555" s="1406" t="s">
        <v>640</v>
      </c>
      <c r="D2555" s="1407">
        <v>795.46431388846906</v>
      </c>
      <c r="E2555" s="1406" t="s">
        <v>594</v>
      </c>
      <c r="F2555" s="1408" t="s">
        <v>595</v>
      </c>
      <c r="O2555" s="1383" t="s">
        <v>594</v>
      </c>
      <c r="Q2555" s="1383" t="s">
        <v>62</v>
      </c>
    </row>
    <row r="2556" spans="1:17" x14ac:dyDescent="0.3">
      <c r="A2556" s="1405">
        <v>2011</v>
      </c>
      <c r="B2556" s="1406" t="s">
        <v>521</v>
      </c>
      <c r="C2556" s="1406" t="s">
        <v>643</v>
      </c>
      <c r="D2556" s="1407">
        <v>823.07750080619201</v>
      </c>
      <c r="E2556" s="1406" t="s">
        <v>594</v>
      </c>
      <c r="F2556" s="1408" t="s">
        <v>595</v>
      </c>
      <c r="O2556" s="1383" t="s">
        <v>594</v>
      </c>
      <c r="Q2556" s="1383" t="s">
        <v>62</v>
      </c>
    </row>
    <row r="2557" spans="1:17" x14ac:dyDescent="0.3">
      <c r="A2557" s="1405">
        <v>2011</v>
      </c>
      <c r="B2557" s="1406" t="s">
        <v>521</v>
      </c>
      <c r="C2557" s="1406" t="s">
        <v>646</v>
      </c>
      <c r="D2557" s="1407">
        <v>725.41674172185401</v>
      </c>
      <c r="E2557" s="1406" t="s">
        <v>642</v>
      </c>
      <c r="F2557" s="1408" t="s">
        <v>641</v>
      </c>
      <c r="O2557" s="1383" t="s">
        <v>642</v>
      </c>
      <c r="Q2557" s="1383" t="s">
        <v>66</v>
      </c>
    </row>
    <row r="2558" spans="1:17" x14ac:dyDescent="0.3">
      <c r="A2558" s="1405">
        <v>2011</v>
      </c>
      <c r="B2558" s="1406" t="s">
        <v>521</v>
      </c>
      <c r="C2558" s="1406" t="s">
        <v>647</v>
      </c>
      <c r="D2558" s="1407">
        <v>820.650880503145</v>
      </c>
      <c r="E2558" s="1406" t="s">
        <v>642</v>
      </c>
      <c r="F2558" s="1408" t="s">
        <v>641</v>
      </c>
      <c r="O2558" s="1383" t="s">
        <v>642</v>
      </c>
      <c r="Q2558" s="1383" t="s">
        <v>66</v>
      </c>
    </row>
    <row r="2559" spans="1:17" x14ac:dyDescent="0.3">
      <c r="A2559" s="1405">
        <v>2011</v>
      </c>
      <c r="B2559" s="1406" t="s">
        <v>521</v>
      </c>
      <c r="C2559" s="1406" t="s">
        <v>648</v>
      </c>
      <c r="D2559" s="1407">
        <v>710.77552290406209</v>
      </c>
      <c r="E2559" s="1406" t="s">
        <v>645</v>
      </c>
      <c r="F2559" s="1408" t="s">
        <v>644</v>
      </c>
      <c r="O2559" s="1383" t="s">
        <v>645</v>
      </c>
      <c r="Q2559" s="1383" t="s">
        <v>76</v>
      </c>
    </row>
    <row r="2560" spans="1:17" x14ac:dyDescent="0.3">
      <c r="A2560" s="1405">
        <v>2011</v>
      </c>
      <c r="B2560" s="1406" t="s">
        <v>521</v>
      </c>
      <c r="C2560" s="1406" t="s">
        <v>649</v>
      </c>
      <c r="D2560" s="1407">
        <v>752.93183135704908</v>
      </c>
      <c r="E2560" s="1406" t="s">
        <v>645</v>
      </c>
      <c r="F2560" s="1408" t="s">
        <v>644</v>
      </c>
      <c r="O2560" s="1383" t="s">
        <v>645</v>
      </c>
      <c r="Q2560" s="1383" t="s">
        <v>76</v>
      </c>
    </row>
    <row r="2561" spans="1:17" x14ac:dyDescent="0.3">
      <c r="A2561" s="1405">
        <v>2011</v>
      </c>
      <c r="B2561" s="1406" t="s">
        <v>521</v>
      </c>
      <c r="C2561" s="1406" t="s">
        <v>650</v>
      </c>
      <c r="D2561" s="1407">
        <v>747.91588469713099</v>
      </c>
      <c r="E2561" s="1406" t="s">
        <v>598</v>
      </c>
      <c r="F2561" s="1408" t="s">
        <v>599</v>
      </c>
      <c r="O2561" s="1383" t="s">
        <v>598</v>
      </c>
      <c r="Q2561" s="1383" t="s">
        <v>61</v>
      </c>
    </row>
    <row r="2562" spans="1:17" x14ac:dyDescent="0.3">
      <c r="A2562" s="1405">
        <v>2011</v>
      </c>
      <c r="B2562" s="1406" t="s">
        <v>521</v>
      </c>
      <c r="C2562" s="1406" t="s">
        <v>651</v>
      </c>
      <c r="D2562" s="1407">
        <v>952.05606236657002</v>
      </c>
      <c r="E2562" s="1406" t="s">
        <v>598</v>
      </c>
      <c r="F2562" s="1408" t="s">
        <v>599</v>
      </c>
      <c r="O2562" s="1383" t="s">
        <v>598</v>
      </c>
      <c r="Q2562" s="1383" t="s">
        <v>61</v>
      </c>
    </row>
    <row r="2563" spans="1:17" x14ac:dyDescent="0.3">
      <c r="A2563" s="1405">
        <v>2011</v>
      </c>
      <c r="B2563" s="1406" t="s">
        <v>521</v>
      </c>
      <c r="C2563" s="1406" t="s">
        <v>652</v>
      </c>
      <c r="D2563" s="1407">
        <v>929.09265432098812</v>
      </c>
      <c r="E2563" s="1406" t="s">
        <v>598</v>
      </c>
      <c r="F2563" s="1408" t="s">
        <v>599</v>
      </c>
      <c r="O2563" s="1383" t="s">
        <v>598</v>
      </c>
      <c r="Q2563" s="1383" t="s">
        <v>61</v>
      </c>
    </row>
    <row r="2564" spans="1:17" x14ac:dyDescent="0.3">
      <c r="A2564" s="1405">
        <v>2011</v>
      </c>
      <c r="B2564" s="1406" t="s">
        <v>521</v>
      </c>
      <c r="C2564" s="1406" t="s">
        <v>653</v>
      </c>
      <c r="D2564" s="1407">
        <v>901.66367574522803</v>
      </c>
      <c r="E2564" s="1406" t="s">
        <v>598</v>
      </c>
      <c r="F2564" s="1408" t="s">
        <v>599</v>
      </c>
      <c r="O2564" s="1383" t="s">
        <v>598</v>
      </c>
      <c r="Q2564" s="1383" t="s">
        <v>61</v>
      </c>
    </row>
    <row r="2565" spans="1:17" x14ac:dyDescent="0.3">
      <c r="A2565" s="1405">
        <v>2011</v>
      </c>
      <c r="B2565" s="1406" t="s">
        <v>521</v>
      </c>
      <c r="C2565" s="1406" t="s">
        <v>654</v>
      </c>
      <c r="D2565" s="1407">
        <v>986.93572763453903</v>
      </c>
      <c r="E2565" s="1406" t="s">
        <v>598</v>
      </c>
      <c r="F2565" s="1408" t="s">
        <v>599</v>
      </c>
      <c r="O2565" s="1383" t="s">
        <v>598</v>
      </c>
      <c r="Q2565" s="1383" t="s">
        <v>61</v>
      </c>
    </row>
    <row r="2566" spans="1:17" x14ac:dyDescent="0.3">
      <c r="A2566" s="1405">
        <v>2011</v>
      </c>
      <c r="B2566" s="1406" t="s">
        <v>521</v>
      </c>
      <c r="C2566" s="1406" t="s">
        <v>655</v>
      </c>
      <c r="D2566" s="1407">
        <v>740.40354779411803</v>
      </c>
      <c r="E2566" s="1406" t="s">
        <v>608</v>
      </c>
      <c r="F2566" s="1408" t="s">
        <v>607</v>
      </c>
      <c r="O2566" s="1383" t="s">
        <v>608</v>
      </c>
      <c r="Q2566" s="1383" t="s">
        <v>65</v>
      </c>
    </row>
    <row r="2567" spans="1:17" x14ac:dyDescent="0.3">
      <c r="A2567" s="1405">
        <v>2011</v>
      </c>
      <c r="B2567" s="1406" t="s">
        <v>521</v>
      </c>
      <c r="C2567" s="1406" t="s">
        <v>656</v>
      </c>
      <c r="D2567" s="1407">
        <v>673.06997685185206</v>
      </c>
      <c r="E2567" s="1406" t="s">
        <v>608</v>
      </c>
      <c r="F2567" s="1408" t="s">
        <v>607</v>
      </c>
      <c r="O2567" s="1383" t="s">
        <v>608</v>
      </c>
      <c r="Q2567" s="1383" t="s">
        <v>65</v>
      </c>
    </row>
    <row r="2568" spans="1:17" x14ac:dyDescent="0.3">
      <c r="A2568" s="1405">
        <v>2011</v>
      </c>
      <c r="B2568" s="1406" t="s">
        <v>521</v>
      </c>
      <c r="C2568" s="1406" t="s">
        <v>657</v>
      </c>
      <c r="D2568" s="1407">
        <v>1265.9946400626</v>
      </c>
      <c r="E2568" s="1406" t="s">
        <v>608</v>
      </c>
      <c r="F2568" s="1408" t="s">
        <v>607</v>
      </c>
      <c r="O2568" s="1383" t="s">
        <v>608</v>
      </c>
      <c r="Q2568" s="1383" t="s">
        <v>65</v>
      </c>
    </row>
    <row r="2569" spans="1:17" x14ac:dyDescent="0.3">
      <c r="A2569" s="1405">
        <v>2011</v>
      </c>
      <c r="B2569" s="1406" t="s">
        <v>521</v>
      </c>
      <c r="C2569" s="1406" t="s">
        <v>658</v>
      </c>
      <c r="D2569" s="1407">
        <v>834.24151241535014</v>
      </c>
      <c r="E2569" s="1406" t="s">
        <v>608</v>
      </c>
      <c r="F2569" s="1408" t="s">
        <v>607</v>
      </c>
      <c r="O2569" s="1383" t="s">
        <v>608</v>
      </c>
      <c r="Q2569" s="1383" t="s">
        <v>65</v>
      </c>
    </row>
    <row r="2570" spans="1:17" x14ac:dyDescent="0.3">
      <c r="A2570" s="1405">
        <v>2011</v>
      </c>
      <c r="B2570" s="1406" t="s">
        <v>521</v>
      </c>
      <c r="C2570" s="1406" t="s">
        <v>659</v>
      </c>
      <c r="D2570" s="1407">
        <v>828.64728923476002</v>
      </c>
      <c r="E2570" s="1406" t="s">
        <v>623</v>
      </c>
      <c r="F2570" s="1408" t="s">
        <v>622</v>
      </c>
      <c r="O2570" s="1383" t="s">
        <v>623</v>
      </c>
      <c r="Q2570" s="1383" t="s">
        <v>75</v>
      </c>
    </row>
    <row r="2571" spans="1:17" x14ac:dyDescent="0.3">
      <c r="A2571" s="1405">
        <v>2011</v>
      </c>
      <c r="B2571" s="1406" t="s">
        <v>521</v>
      </c>
      <c r="C2571" s="1406" t="s">
        <v>660</v>
      </c>
      <c r="D2571" s="1407">
        <v>940.29155896069301</v>
      </c>
      <c r="E2571" s="1406" t="s">
        <v>642</v>
      </c>
      <c r="F2571" s="1408" t="s">
        <v>641</v>
      </c>
      <c r="O2571" s="1383" t="s">
        <v>642</v>
      </c>
      <c r="Q2571" s="1383" t="s">
        <v>66</v>
      </c>
    </row>
    <row r="2572" spans="1:17" x14ac:dyDescent="0.3">
      <c r="A2572" s="1405">
        <v>2011</v>
      </c>
      <c r="B2572" s="1406" t="s">
        <v>521</v>
      </c>
      <c r="C2572" s="1406" t="s">
        <v>661</v>
      </c>
      <c r="D2572" s="1407">
        <v>718.78287096774204</v>
      </c>
      <c r="E2572" s="1406" t="s">
        <v>642</v>
      </c>
      <c r="F2572" s="1408" t="s">
        <v>641</v>
      </c>
      <c r="O2572" s="1383" t="s">
        <v>642</v>
      </c>
      <c r="Q2572" s="1383" t="s">
        <v>66</v>
      </c>
    </row>
    <row r="2573" spans="1:17" x14ac:dyDescent="0.3">
      <c r="A2573" s="1405">
        <v>2011</v>
      </c>
      <c r="B2573" s="1406" t="s">
        <v>521</v>
      </c>
      <c r="C2573" s="1406" t="s">
        <v>662</v>
      </c>
      <c r="D2573" s="1407">
        <v>866.67050531914913</v>
      </c>
      <c r="E2573" s="1406" t="s">
        <v>642</v>
      </c>
      <c r="F2573" s="1408" t="s">
        <v>641</v>
      </c>
      <c r="O2573" s="1383" t="s">
        <v>642</v>
      </c>
      <c r="Q2573" s="1383" t="s">
        <v>66</v>
      </c>
    </row>
    <row r="2574" spans="1:17" x14ac:dyDescent="0.3">
      <c r="A2574" s="1405">
        <v>2011</v>
      </c>
      <c r="B2574" s="1406" t="s">
        <v>521</v>
      </c>
      <c r="C2574" s="1406" t="s">
        <v>663</v>
      </c>
      <c r="D2574" s="1407">
        <v>1015.7275508021401</v>
      </c>
      <c r="E2574" s="1406" t="s">
        <v>642</v>
      </c>
      <c r="F2574" s="1408" t="s">
        <v>641</v>
      </c>
      <c r="O2574" s="1383" t="s">
        <v>642</v>
      </c>
      <c r="Q2574" s="1383" t="s">
        <v>66</v>
      </c>
    </row>
    <row r="2575" spans="1:17" x14ac:dyDescent="0.3">
      <c r="A2575" s="1405">
        <v>2011</v>
      </c>
      <c r="B2575" s="1406" t="s">
        <v>521</v>
      </c>
      <c r="C2575" s="1406" t="s">
        <v>664</v>
      </c>
      <c r="D2575" s="1407">
        <v>716.94522099447499</v>
      </c>
      <c r="E2575" s="1406" t="s">
        <v>642</v>
      </c>
      <c r="F2575" s="1408" t="s">
        <v>641</v>
      </c>
      <c r="O2575" s="1383" t="s">
        <v>642</v>
      </c>
      <c r="Q2575" s="1383" t="s">
        <v>66</v>
      </c>
    </row>
    <row r="2576" spans="1:17" x14ac:dyDescent="0.3">
      <c r="A2576" s="1405">
        <v>2011</v>
      </c>
      <c r="B2576" s="1406" t="s">
        <v>521</v>
      </c>
      <c r="C2576" s="1406" t="s">
        <v>665</v>
      </c>
      <c r="D2576" s="1407">
        <v>912.3996944410361</v>
      </c>
      <c r="E2576" s="1406" t="s">
        <v>642</v>
      </c>
      <c r="F2576" s="1408" t="s">
        <v>641</v>
      </c>
      <c r="O2576" s="1383" t="s">
        <v>642</v>
      </c>
      <c r="Q2576" s="1383" t="s">
        <v>66</v>
      </c>
    </row>
    <row r="2577" spans="1:17" x14ac:dyDescent="0.3">
      <c r="A2577" s="1405">
        <v>2011</v>
      </c>
      <c r="B2577" s="1406" t="s">
        <v>521</v>
      </c>
      <c r="C2577" s="1406" t="s">
        <v>666</v>
      </c>
      <c r="D2577" s="1407">
        <v>726.92824827586207</v>
      </c>
      <c r="E2577" s="1406" t="s">
        <v>645</v>
      </c>
      <c r="F2577" s="1408" t="s">
        <v>644</v>
      </c>
      <c r="O2577" s="1383" t="s">
        <v>645</v>
      </c>
      <c r="Q2577" s="1383" t="s">
        <v>76</v>
      </c>
    </row>
    <row r="2578" spans="1:17" x14ac:dyDescent="0.3">
      <c r="A2578" s="1405">
        <v>2011</v>
      </c>
      <c r="B2578" s="1406" t="s">
        <v>521</v>
      </c>
      <c r="C2578" s="1406" t="s">
        <v>667</v>
      </c>
      <c r="D2578" s="1407">
        <v>806.61809742647108</v>
      </c>
      <c r="E2578" s="1406" t="s">
        <v>645</v>
      </c>
      <c r="F2578" s="1408" t="s">
        <v>644</v>
      </c>
      <c r="O2578" s="1383" t="s">
        <v>645</v>
      </c>
      <c r="Q2578" s="1383" t="s">
        <v>76</v>
      </c>
    </row>
    <row r="2579" spans="1:17" x14ac:dyDescent="0.3">
      <c r="A2579" s="1405">
        <v>2011</v>
      </c>
      <c r="B2579" s="1406" t="s">
        <v>521</v>
      </c>
      <c r="C2579" s="1406" t="s">
        <v>668</v>
      </c>
      <c r="D2579" s="1407">
        <v>718.74897332255512</v>
      </c>
      <c r="E2579" s="1406" t="s">
        <v>645</v>
      </c>
      <c r="F2579" s="1408" t="s">
        <v>644</v>
      </c>
      <c r="O2579" s="1383" t="s">
        <v>645</v>
      </c>
      <c r="Q2579" s="1383" t="s">
        <v>76</v>
      </c>
    </row>
    <row r="2580" spans="1:17" x14ac:dyDescent="0.3">
      <c r="A2580" s="1405">
        <v>2011</v>
      </c>
      <c r="B2580" s="1406" t="s">
        <v>521</v>
      </c>
      <c r="C2580" s="1406" t="s">
        <v>669</v>
      </c>
      <c r="D2580" s="1407">
        <v>756.36702222222209</v>
      </c>
      <c r="E2580" s="1406" t="s">
        <v>645</v>
      </c>
      <c r="F2580" s="1408" t="s">
        <v>644</v>
      </c>
      <c r="O2580" s="1383" t="s">
        <v>645</v>
      </c>
      <c r="Q2580" s="1383" t="s">
        <v>76</v>
      </c>
    </row>
    <row r="2581" spans="1:17" x14ac:dyDescent="0.3">
      <c r="A2581" s="1405">
        <v>2011</v>
      </c>
      <c r="B2581" s="1406" t="s">
        <v>521</v>
      </c>
      <c r="C2581" s="1406" t="s">
        <v>670</v>
      </c>
      <c r="D2581" s="1407">
        <v>808.46676277850611</v>
      </c>
      <c r="E2581" s="1406" t="s">
        <v>645</v>
      </c>
      <c r="F2581" s="1408" t="s">
        <v>644</v>
      </c>
      <c r="O2581" s="1383" t="s">
        <v>645</v>
      </c>
      <c r="Q2581" s="1383" t="s">
        <v>76</v>
      </c>
    </row>
    <row r="2582" spans="1:17" x14ac:dyDescent="0.3">
      <c r="A2582" s="1405">
        <v>2011</v>
      </c>
      <c r="B2582" s="1406" t="s">
        <v>521</v>
      </c>
      <c r="C2582" s="1406" t="s">
        <v>671</v>
      </c>
      <c r="D2582" s="1407">
        <v>691.27806563039701</v>
      </c>
      <c r="E2582" s="1406" t="s">
        <v>645</v>
      </c>
      <c r="F2582" s="1408" t="s">
        <v>644</v>
      </c>
      <c r="O2582" s="1383" t="s">
        <v>645</v>
      </c>
      <c r="Q2582" s="1383" t="s">
        <v>76</v>
      </c>
    </row>
    <row r="2583" spans="1:17" x14ac:dyDescent="0.3">
      <c r="A2583" s="1405">
        <v>2011</v>
      </c>
      <c r="B2583" s="1406" t="s">
        <v>521</v>
      </c>
      <c r="C2583" s="1406" t="s">
        <v>672</v>
      </c>
      <c r="D2583" s="1407">
        <v>798.33292110874197</v>
      </c>
      <c r="E2583" s="1406" t="s">
        <v>645</v>
      </c>
      <c r="F2583" s="1408" t="s">
        <v>644</v>
      </c>
      <c r="O2583" s="1383" t="s">
        <v>645</v>
      </c>
      <c r="Q2583" s="1383" t="s">
        <v>76</v>
      </c>
    </row>
    <row r="2584" spans="1:17" x14ac:dyDescent="0.3">
      <c r="A2584" s="1405">
        <v>2011</v>
      </c>
      <c r="B2584" s="1406" t="s">
        <v>521</v>
      </c>
      <c r="C2584" s="1406" t="s">
        <v>673</v>
      </c>
      <c r="D2584" s="1407">
        <v>784.61262607040908</v>
      </c>
      <c r="E2584" s="1406" t="s">
        <v>645</v>
      </c>
      <c r="F2584" s="1408" t="s">
        <v>644</v>
      </c>
      <c r="O2584" s="1383" t="s">
        <v>645</v>
      </c>
      <c r="Q2584" s="1383" t="s">
        <v>76</v>
      </c>
    </row>
    <row r="2585" spans="1:17" x14ac:dyDescent="0.3">
      <c r="A2585" s="1405">
        <v>2011</v>
      </c>
      <c r="B2585" s="1406" t="s">
        <v>521</v>
      </c>
      <c r="C2585" s="1406" t="s">
        <v>674</v>
      </c>
      <c r="D2585" s="1407">
        <v>736.38827014217998</v>
      </c>
      <c r="E2585" s="1406" t="s">
        <v>608</v>
      </c>
      <c r="F2585" s="1408" t="s">
        <v>607</v>
      </c>
      <c r="O2585" s="1383" t="s">
        <v>608</v>
      </c>
      <c r="Q2585" s="1383" t="s">
        <v>65</v>
      </c>
    </row>
    <row r="2586" spans="1:17" x14ac:dyDescent="0.3">
      <c r="A2586" s="1405">
        <v>2011</v>
      </c>
      <c r="B2586" s="1406" t="s">
        <v>521</v>
      </c>
      <c r="C2586" s="1406" t="s">
        <v>675</v>
      </c>
      <c r="D2586" s="1407">
        <v>867.56367300380202</v>
      </c>
      <c r="E2586" s="1406" t="s">
        <v>608</v>
      </c>
      <c r="F2586" s="1408" t="s">
        <v>607</v>
      </c>
      <c r="O2586" s="1383" t="s">
        <v>608</v>
      </c>
      <c r="Q2586" s="1383" t="s">
        <v>65</v>
      </c>
    </row>
    <row r="2587" spans="1:17" x14ac:dyDescent="0.3">
      <c r="A2587" s="1405">
        <v>2011</v>
      </c>
      <c r="B2587" s="1406" t="s">
        <v>521</v>
      </c>
      <c r="C2587" s="1406" t="s">
        <v>676</v>
      </c>
      <c r="D2587" s="1407">
        <v>791.7248105832831</v>
      </c>
      <c r="E2587" s="1406" t="s">
        <v>608</v>
      </c>
      <c r="F2587" s="1408" t="s">
        <v>607</v>
      </c>
      <c r="O2587" s="1383" t="s">
        <v>608</v>
      </c>
      <c r="Q2587" s="1383" t="s">
        <v>65</v>
      </c>
    </row>
    <row r="2588" spans="1:17" x14ac:dyDescent="0.3">
      <c r="A2588" s="1405">
        <v>2011</v>
      </c>
      <c r="B2588" s="1406" t="s">
        <v>521</v>
      </c>
      <c r="C2588" s="1406" t="s">
        <v>677</v>
      </c>
      <c r="D2588" s="1407">
        <v>802.86839643652615</v>
      </c>
      <c r="E2588" s="1406" t="s">
        <v>608</v>
      </c>
      <c r="F2588" s="1408" t="s">
        <v>607</v>
      </c>
      <c r="O2588" s="1383" t="s">
        <v>608</v>
      </c>
      <c r="Q2588" s="1383" t="s">
        <v>65</v>
      </c>
    </row>
    <row r="2589" spans="1:17" x14ac:dyDescent="0.3">
      <c r="A2589" s="1405">
        <v>2011</v>
      </c>
      <c r="B2589" s="1406" t="s">
        <v>521</v>
      </c>
      <c r="C2589" s="1406" t="s">
        <v>678</v>
      </c>
      <c r="D2589" s="1407">
        <v>839.75512650602411</v>
      </c>
      <c r="E2589" s="1406" t="s">
        <v>608</v>
      </c>
      <c r="F2589" s="1408" t="s">
        <v>607</v>
      </c>
      <c r="O2589" s="1383" t="s">
        <v>608</v>
      </c>
      <c r="Q2589" s="1383" t="s">
        <v>65</v>
      </c>
    </row>
    <row r="2590" spans="1:17" x14ac:dyDescent="0.3">
      <c r="A2590" s="1405">
        <v>2011</v>
      </c>
      <c r="B2590" s="1406" t="s">
        <v>521</v>
      </c>
      <c r="C2590" s="1406" t="s">
        <v>679</v>
      </c>
      <c r="D2590" s="1407">
        <v>806.99988452655907</v>
      </c>
      <c r="E2590" s="1406" t="s">
        <v>608</v>
      </c>
      <c r="F2590" s="1408" t="s">
        <v>607</v>
      </c>
      <c r="O2590" s="1383" t="s">
        <v>608</v>
      </c>
      <c r="Q2590" s="1383" t="s">
        <v>65</v>
      </c>
    </row>
    <row r="2591" spans="1:17" x14ac:dyDescent="0.3">
      <c r="A2591" s="1405">
        <v>2011</v>
      </c>
      <c r="B2591" s="1406" t="s">
        <v>521</v>
      </c>
      <c r="C2591" s="1406" t="s">
        <v>680</v>
      </c>
      <c r="D2591" s="1407">
        <v>716.87117478510004</v>
      </c>
      <c r="E2591" s="1406" t="s">
        <v>608</v>
      </c>
      <c r="F2591" s="1408" t="s">
        <v>607</v>
      </c>
      <c r="O2591" s="1383" t="s">
        <v>608</v>
      </c>
      <c r="Q2591" s="1383" t="s">
        <v>65</v>
      </c>
    </row>
    <row r="2592" spans="1:17" x14ac:dyDescent="0.3">
      <c r="A2592" s="1405">
        <v>2011</v>
      </c>
      <c r="B2592" s="1406" t="s">
        <v>521</v>
      </c>
      <c r="C2592" s="1406" t="s">
        <v>681</v>
      </c>
      <c r="D2592" s="1407">
        <v>751.85562264150894</v>
      </c>
      <c r="E2592" s="1406" t="s">
        <v>608</v>
      </c>
      <c r="F2592" s="1408" t="s">
        <v>607</v>
      </c>
      <c r="O2592" s="1383" t="s">
        <v>608</v>
      </c>
      <c r="Q2592" s="1383" t="s">
        <v>65</v>
      </c>
    </row>
    <row r="2593" spans="1:17" x14ac:dyDescent="0.3">
      <c r="A2593" s="1405">
        <v>2011</v>
      </c>
      <c r="B2593" s="1406" t="s">
        <v>521</v>
      </c>
      <c r="C2593" s="1406" t="s">
        <v>682</v>
      </c>
      <c r="D2593" s="1407">
        <v>703.07561971831001</v>
      </c>
      <c r="E2593" s="1406" t="s">
        <v>642</v>
      </c>
      <c r="F2593" s="1408" t="s">
        <v>641</v>
      </c>
      <c r="O2593" s="1383" t="s">
        <v>642</v>
      </c>
      <c r="Q2593" s="1383" t="s">
        <v>66</v>
      </c>
    </row>
    <row r="2594" spans="1:17" x14ac:dyDescent="0.3">
      <c r="A2594" s="1405">
        <v>2011</v>
      </c>
      <c r="B2594" s="1406" t="s">
        <v>521</v>
      </c>
      <c r="C2594" s="1406" t="s">
        <v>683</v>
      </c>
      <c r="D2594" s="1407">
        <v>819.76433151046604</v>
      </c>
      <c r="E2594" s="1406" t="s">
        <v>642</v>
      </c>
      <c r="F2594" s="1408" t="s">
        <v>641</v>
      </c>
      <c r="O2594" s="1383" t="s">
        <v>642</v>
      </c>
      <c r="Q2594" s="1383" t="s">
        <v>66</v>
      </c>
    </row>
    <row r="2595" spans="1:17" x14ac:dyDescent="0.3">
      <c r="A2595" s="1405">
        <v>2011</v>
      </c>
      <c r="B2595" s="1406" t="s">
        <v>521</v>
      </c>
      <c r="C2595" s="1406" t="s">
        <v>684</v>
      </c>
      <c r="D2595" s="1407">
        <v>756.51892434988201</v>
      </c>
      <c r="E2595" s="1406" t="s">
        <v>642</v>
      </c>
      <c r="F2595" s="1408" t="s">
        <v>641</v>
      </c>
      <c r="O2595" s="1383" t="s">
        <v>642</v>
      </c>
      <c r="Q2595" s="1383" t="s">
        <v>66</v>
      </c>
    </row>
    <row r="2596" spans="1:17" x14ac:dyDescent="0.3">
      <c r="A2596" s="1405">
        <v>2011</v>
      </c>
      <c r="B2596" s="1406" t="s">
        <v>521</v>
      </c>
      <c r="C2596" s="1406" t="s">
        <v>685</v>
      </c>
      <c r="D2596" s="1407">
        <v>742.56259469697</v>
      </c>
      <c r="E2596" s="1406" t="s">
        <v>642</v>
      </c>
      <c r="F2596" s="1408" t="s">
        <v>641</v>
      </c>
      <c r="O2596" s="1383" t="s">
        <v>642</v>
      </c>
      <c r="Q2596" s="1383" t="s">
        <v>66</v>
      </c>
    </row>
    <row r="2597" spans="1:17" x14ac:dyDescent="0.3">
      <c r="A2597" s="1405">
        <v>2011</v>
      </c>
      <c r="B2597" s="1406" t="s">
        <v>521</v>
      </c>
      <c r="C2597" s="1406" t="s">
        <v>686</v>
      </c>
      <c r="D2597" s="1407">
        <v>728.29744336569604</v>
      </c>
      <c r="E2597" s="1406" t="s">
        <v>642</v>
      </c>
      <c r="F2597" s="1408" t="s">
        <v>641</v>
      </c>
      <c r="O2597" s="1383" t="s">
        <v>642</v>
      </c>
      <c r="Q2597" s="1383" t="s">
        <v>66</v>
      </c>
    </row>
    <row r="2598" spans="1:17" x14ac:dyDescent="0.3">
      <c r="A2598" s="1405">
        <v>2011</v>
      </c>
      <c r="B2598" s="1406" t="s">
        <v>521</v>
      </c>
      <c r="C2598" s="1406" t="s">
        <v>687</v>
      </c>
      <c r="D2598" s="1407">
        <v>757.28533657745299</v>
      </c>
      <c r="E2598" s="1406" t="s">
        <v>642</v>
      </c>
      <c r="F2598" s="1408" t="s">
        <v>641</v>
      </c>
      <c r="O2598" s="1383" t="s">
        <v>642</v>
      </c>
      <c r="Q2598" s="1383" t="s">
        <v>66</v>
      </c>
    </row>
    <row r="2599" spans="1:17" x14ac:dyDescent="0.3">
      <c r="A2599" s="1405">
        <v>2011</v>
      </c>
      <c r="B2599" s="1406" t="s">
        <v>521</v>
      </c>
      <c r="C2599" s="1406" t="s">
        <v>688</v>
      </c>
      <c r="D2599" s="1407">
        <v>913.88597570674597</v>
      </c>
      <c r="E2599" s="1406" t="s">
        <v>620</v>
      </c>
      <c r="F2599" s="1408" t="s">
        <v>619</v>
      </c>
      <c r="O2599" s="1383" t="s">
        <v>620</v>
      </c>
      <c r="Q2599" s="1383" t="s">
        <v>73</v>
      </c>
    </row>
    <row r="2600" spans="1:17" x14ac:dyDescent="0.3">
      <c r="A2600" s="1405">
        <v>2011</v>
      </c>
      <c r="B2600" s="1406" t="s">
        <v>521</v>
      </c>
      <c r="C2600" s="1406" t="s">
        <v>689</v>
      </c>
      <c r="D2600" s="1407">
        <v>755.18417543859607</v>
      </c>
      <c r="E2600" s="1406" t="s">
        <v>620</v>
      </c>
      <c r="F2600" s="1408" t="s">
        <v>619</v>
      </c>
      <c r="O2600" s="1383" t="s">
        <v>620</v>
      </c>
      <c r="Q2600" s="1383" t="s">
        <v>73</v>
      </c>
    </row>
    <row r="2601" spans="1:17" x14ac:dyDescent="0.3">
      <c r="A2601" s="1405">
        <v>2011</v>
      </c>
      <c r="B2601" s="1406" t="s">
        <v>521</v>
      </c>
      <c r="C2601" s="1406" t="s">
        <v>690</v>
      </c>
      <c r="D2601" s="1407">
        <v>814.18117293233104</v>
      </c>
      <c r="E2601" s="1406" t="s">
        <v>620</v>
      </c>
      <c r="F2601" s="1408" t="s">
        <v>619</v>
      </c>
      <c r="O2601" s="1383" t="s">
        <v>620</v>
      </c>
      <c r="Q2601" s="1383" t="s">
        <v>73</v>
      </c>
    </row>
    <row r="2602" spans="1:17" x14ac:dyDescent="0.3">
      <c r="A2602" s="1405">
        <v>2011</v>
      </c>
      <c r="B2602" s="1406" t="s">
        <v>521</v>
      </c>
      <c r="C2602" s="1406" t="s">
        <v>691</v>
      </c>
      <c r="D2602" s="1407">
        <v>826.34570558375606</v>
      </c>
      <c r="E2602" s="1406" t="s">
        <v>620</v>
      </c>
      <c r="F2602" s="1408" t="s">
        <v>619</v>
      </c>
      <c r="O2602" s="1383" t="s">
        <v>620</v>
      </c>
      <c r="Q2602" s="1383" t="s">
        <v>73</v>
      </c>
    </row>
    <row r="2603" spans="1:17" x14ac:dyDescent="0.3">
      <c r="A2603" s="1405">
        <v>2011</v>
      </c>
      <c r="B2603" s="1406" t="s">
        <v>521</v>
      </c>
      <c r="C2603" s="1406" t="s">
        <v>692</v>
      </c>
      <c r="D2603" s="1407">
        <v>1067.2741211734699</v>
      </c>
      <c r="E2603" s="1406" t="s">
        <v>620</v>
      </c>
      <c r="F2603" s="1408" t="s">
        <v>619</v>
      </c>
      <c r="O2603" s="1383" t="s">
        <v>620</v>
      </c>
      <c r="Q2603" s="1383" t="s">
        <v>73</v>
      </c>
    </row>
    <row r="2604" spans="1:17" x14ac:dyDescent="0.3">
      <c r="A2604" s="1405">
        <v>2011</v>
      </c>
      <c r="B2604" s="1406" t="s">
        <v>521</v>
      </c>
      <c r="C2604" s="1406" t="s">
        <v>693</v>
      </c>
      <c r="D2604" s="1407">
        <v>939.71331445353508</v>
      </c>
      <c r="E2604" s="1406" t="s">
        <v>620</v>
      </c>
      <c r="F2604" s="1408" t="s">
        <v>619</v>
      </c>
      <c r="O2604" s="1383" t="s">
        <v>620</v>
      </c>
      <c r="Q2604" s="1383" t="s">
        <v>73</v>
      </c>
    </row>
    <row r="2605" spans="1:17" x14ac:dyDescent="0.3">
      <c r="A2605" s="1405">
        <v>2011</v>
      </c>
      <c r="B2605" s="1406" t="s">
        <v>521</v>
      </c>
      <c r="C2605" s="1406" t="s">
        <v>694</v>
      </c>
      <c r="D2605" s="1407">
        <v>887.40535828159102</v>
      </c>
      <c r="E2605" s="1406" t="s">
        <v>620</v>
      </c>
      <c r="F2605" s="1408" t="s">
        <v>619</v>
      </c>
      <c r="O2605" s="1383" t="s">
        <v>620</v>
      </c>
      <c r="Q2605" s="1383" t="s">
        <v>73</v>
      </c>
    </row>
    <row r="2606" spans="1:17" x14ac:dyDescent="0.3">
      <c r="A2606" s="1405">
        <v>2011</v>
      </c>
      <c r="B2606" s="1406" t="s">
        <v>521</v>
      </c>
      <c r="C2606" s="1406" t="s">
        <v>695</v>
      </c>
      <c r="D2606" s="1407">
        <v>963.10312317764203</v>
      </c>
      <c r="E2606" s="1406" t="s">
        <v>620</v>
      </c>
      <c r="F2606" s="1408" t="s">
        <v>619</v>
      </c>
      <c r="O2606" s="1383" t="s">
        <v>620</v>
      </c>
      <c r="Q2606" s="1383" t="s">
        <v>73</v>
      </c>
    </row>
    <row r="2607" spans="1:17" x14ac:dyDescent="0.3">
      <c r="A2607" s="1405">
        <v>2011</v>
      </c>
      <c r="B2607" s="1406" t="s">
        <v>521</v>
      </c>
      <c r="C2607" s="1406" t="s">
        <v>696</v>
      </c>
      <c r="D2607" s="1407">
        <v>775.41667140825007</v>
      </c>
      <c r="E2607" s="1406" t="s">
        <v>620</v>
      </c>
      <c r="F2607" s="1408" t="s">
        <v>619</v>
      </c>
      <c r="O2607" s="1383" t="s">
        <v>620</v>
      </c>
      <c r="Q2607" s="1383" t="s">
        <v>73</v>
      </c>
    </row>
    <row r="2608" spans="1:17" x14ac:dyDescent="0.3">
      <c r="A2608" s="1405">
        <v>2011</v>
      </c>
      <c r="B2608" s="1406" t="s">
        <v>521</v>
      </c>
      <c r="C2608" s="1406" t="s">
        <v>697</v>
      </c>
      <c r="D2608" s="1407">
        <v>905.02465666929811</v>
      </c>
      <c r="E2608" s="1406" t="s">
        <v>620</v>
      </c>
      <c r="F2608" s="1408" t="s">
        <v>619</v>
      </c>
      <c r="O2608" s="1383" t="s">
        <v>620</v>
      </c>
      <c r="Q2608" s="1383" t="s">
        <v>73</v>
      </c>
    </row>
    <row r="2609" spans="1:17" x14ac:dyDescent="0.3">
      <c r="A2609" s="1405">
        <v>2011</v>
      </c>
      <c r="B2609" s="1406" t="s">
        <v>521</v>
      </c>
      <c r="C2609" s="1406" t="s">
        <v>698</v>
      </c>
      <c r="D2609" s="1407">
        <v>934.84477609496503</v>
      </c>
      <c r="E2609" s="1406" t="s">
        <v>620</v>
      </c>
      <c r="F2609" s="1408" t="s">
        <v>619</v>
      </c>
      <c r="O2609" s="1383" t="s">
        <v>620</v>
      </c>
      <c r="Q2609" s="1383" t="s">
        <v>73</v>
      </c>
    </row>
    <row r="2610" spans="1:17" x14ac:dyDescent="0.3">
      <c r="A2610" s="1405">
        <v>2011</v>
      </c>
      <c r="B2610" s="1406" t="s">
        <v>521</v>
      </c>
      <c r="C2610" s="1406" t="s">
        <v>699</v>
      </c>
      <c r="D2610" s="1407">
        <v>930.60739726027407</v>
      </c>
      <c r="E2610" s="1406" t="s">
        <v>620</v>
      </c>
      <c r="F2610" s="1408" t="s">
        <v>619</v>
      </c>
      <c r="O2610" s="1383" t="s">
        <v>620</v>
      </c>
      <c r="Q2610" s="1383" t="s">
        <v>73</v>
      </c>
    </row>
    <row r="2611" spans="1:17" x14ac:dyDescent="0.3">
      <c r="A2611" s="1405">
        <v>2011</v>
      </c>
      <c r="B2611" s="1406" t="s">
        <v>521</v>
      </c>
      <c r="C2611" s="1406" t="s">
        <v>700</v>
      </c>
      <c r="D2611" s="1407">
        <v>903.97214769499715</v>
      </c>
      <c r="E2611" s="1406" t="s">
        <v>620</v>
      </c>
      <c r="F2611" s="1408" t="s">
        <v>619</v>
      </c>
      <c r="O2611" s="1383" t="s">
        <v>620</v>
      </c>
      <c r="Q2611" s="1383" t="s">
        <v>73</v>
      </c>
    </row>
    <row r="2612" spans="1:17" x14ac:dyDescent="0.3">
      <c r="A2612" s="1405">
        <v>2011</v>
      </c>
      <c r="B2612" s="1406" t="s">
        <v>521</v>
      </c>
      <c r="C2612" s="1406" t="s">
        <v>701</v>
      </c>
      <c r="D2612" s="1407">
        <v>834.92470866533904</v>
      </c>
      <c r="E2612" s="1406" t="s">
        <v>620</v>
      </c>
      <c r="F2612" s="1408" t="s">
        <v>619</v>
      </c>
      <c r="O2612" s="1383" t="s">
        <v>620</v>
      </c>
      <c r="Q2612" s="1383" t="s">
        <v>73</v>
      </c>
    </row>
    <row r="2613" spans="1:17" x14ac:dyDescent="0.3">
      <c r="A2613" s="1405">
        <v>2011</v>
      </c>
      <c r="B2613" s="1406" t="s">
        <v>521</v>
      </c>
      <c r="C2613" s="1406" t="s">
        <v>702</v>
      </c>
      <c r="D2613" s="1407">
        <v>977.64771660649808</v>
      </c>
      <c r="E2613" s="1406" t="s">
        <v>620</v>
      </c>
      <c r="F2613" s="1408" t="s">
        <v>619</v>
      </c>
      <c r="O2613" s="1383" t="s">
        <v>620</v>
      </c>
      <c r="Q2613" s="1383" t="s">
        <v>73</v>
      </c>
    </row>
    <row r="2614" spans="1:17" x14ac:dyDescent="0.3">
      <c r="A2614" s="1405">
        <v>2011</v>
      </c>
      <c r="B2614" s="1406" t="s">
        <v>521</v>
      </c>
      <c r="C2614" s="1406" t="s">
        <v>703</v>
      </c>
      <c r="D2614" s="1407">
        <v>839.53242971887607</v>
      </c>
      <c r="E2614" s="1406" t="s">
        <v>620</v>
      </c>
      <c r="F2614" s="1408" t="s">
        <v>619</v>
      </c>
      <c r="O2614" s="1383" t="s">
        <v>620</v>
      </c>
      <c r="Q2614" s="1383" t="s">
        <v>73</v>
      </c>
    </row>
    <row r="2615" spans="1:17" x14ac:dyDescent="0.3">
      <c r="A2615" s="1405">
        <v>2011</v>
      </c>
      <c r="B2615" s="1406" t="s">
        <v>521</v>
      </c>
      <c r="C2615" s="1406" t="s">
        <v>704</v>
      </c>
      <c r="D2615" s="1407">
        <v>775.89460087082705</v>
      </c>
      <c r="E2615" s="1406" t="s">
        <v>611</v>
      </c>
      <c r="F2615" s="1408" t="s">
        <v>610</v>
      </c>
      <c r="O2615" s="1383" t="s">
        <v>611</v>
      </c>
      <c r="Q2615" s="1383" t="s">
        <v>74</v>
      </c>
    </row>
    <row r="2616" spans="1:17" x14ac:dyDescent="0.3">
      <c r="A2616" s="1405">
        <v>2011</v>
      </c>
      <c r="B2616" s="1406" t="s">
        <v>521</v>
      </c>
      <c r="C2616" s="1406" t="s">
        <v>705</v>
      </c>
      <c r="D2616" s="1407">
        <v>841.07563307802798</v>
      </c>
      <c r="E2616" s="1406" t="s">
        <v>611</v>
      </c>
      <c r="F2616" s="1408" t="s">
        <v>610</v>
      </c>
      <c r="O2616" s="1383" t="s">
        <v>611</v>
      </c>
      <c r="Q2616" s="1383" t="s">
        <v>74</v>
      </c>
    </row>
    <row r="2617" spans="1:17" x14ac:dyDescent="0.3">
      <c r="A2617" s="1405">
        <v>2011</v>
      </c>
      <c r="B2617" s="1406" t="s">
        <v>521</v>
      </c>
      <c r="C2617" s="1406" t="s">
        <v>706</v>
      </c>
      <c r="D2617" s="1407">
        <v>796.41024158952405</v>
      </c>
      <c r="E2617" s="1406" t="s">
        <v>611</v>
      </c>
      <c r="F2617" s="1408" t="s">
        <v>610</v>
      </c>
      <c r="O2617" s="1383" t="s">
        <v>611</v>
      </c>
      <c r="Q2617" s="1383" t="s">
        <v>74</v>
      </c>
    </row>
    <row r="2618" spans="1:17" x14ac:dyDescent="0.3">
      <c r="A2618" s="1405">
        <v>2011</v>
      </c>
      <c r="B2618" s="1406" t="s">
        <v>521</v>
      </c>
      <c r="C2618" s="1406" t="s">
        <v>707</v>
      </c>
      <c r="D2618" s="1407">
        <v>866.58015547703201</v>
      </c>
      <c r="E2618" s="1406" t="s">
        <v>626</v>
      </c>
      <c r="F2618" s="1408" t="s">
        <v>625</v>
      </c>
      <c r="O2618" s="1383" t="s">
        <v>626</v>
      </c>
      <c r="Q2618" s="1383" t="s">
        <v>59</v>
      </c>
    </row>
    <row r="2619" spans="1:17" x14ac:dyDescent="0.3">
      <c r="A2619" s="1405">
        <v>2011</v>
      </c>
      <c r="B2619" s="1406" t="s">
        <v>521</v>
      </c>
      <c r="C2619" s="1406" t="s">
        <v>708</v>
      </c>
      <c r="D2619" s="1407">
        <v>816.16155602761603</v>
      </c>
      <c r="E2619" s="1406" t="s">
        <v>626</v>
      </c>
      <c r="F2619" s="1408" t="s">
        <v>625</v>
      </c>
      <c r="O2619" s="1383" t="s">
        <v>626</v>
      </c>
      <c r="Q2619" s="1383" t="s">
        <v>59</v>
      </c>
    </row>
    <row r="2620" spans="1:17" x14ac:dyDescent="0.3">
      <c r="A2620" s="1405">
        <v>2011</v>
      </c>
      <c r="B2620" s="1406" t="s">
        <v>521</v>
      </c>
      <c r="C2620" s="1406" t="s">
        <v>709</v>
      </c>
      <c r="D2620" s="1407">
        <v>894.81194166489206</v>
      </c>
      <c r="E2620" s="1406" t="s">
        <v>626</v>
      </c>
      <c r="F2620" s="1408" t="s">
        <v>625</v>
      </c>
      <c r="O2620" s="1383" t="s">
        <v>626</v>
      </c>
      <c r="Q2620" s="1383" t="s">
        <v>59</v>
      </c>
    </row>
    <row r="2621" spans="1:17" x14ac:dyDescent="0.3">
      <c r="A2621" s="1405">
        <v>2011</v>
      </c>
      <c r="B2621" s="1406" t="s">
        <v>521</v>
      </c>
      <c r="C2621" s="1406" t="s">
        <v>710</v>
      </c>
      <c r="D2621" s="1407">
        <v>814.2782842205321</v>
      </c>
      <c r="E2621" s="1406" t="s">
        <v>626</v>
      </c>
      <c r="F2621" s="1408" t="s">
        <v>625</v>
      </c>
      <c r="O2621" s="1383" t="s">
        <v>626</v>
      </c>
      <c r="Q2621" s="1383" t="s">
        <v>59</v>
      </c>
    </row>
    <row r="2622" spans="1:17" x14ac:dyDescent="0.3">
      <c r="A2622" s="1405">
        <v>2011</v>
      </c>
      <c r="B2622" s="1406" t="s">
        <v>521</v>
      </c>
      <c r="C2622" s="1406" t="s">
        <v>711</v>
      </c>
      <c r="D2622" s="1407">
        <v>955.38174217462904</v>
      </c>
      <c r="E2622" s="1406" t="s">
        <v>626</v>
      </c>
      <c r="F2622" s="1408" t="s">
        <v>625</v>
      </c>
      <c r="O2622" s="1383" t="s">
        <v>626</v>
      </c>
      <c r="Q2622" s="1383" t="s">
        <v>59</v>
      </c>
    </row>
    <row r="2623" spans="1:17" x14ac:dyDescent="0.3">
      <c r="A2623" s="1405">
        <v>2011</v>
      </c>
      <c r="B2623" s="1406" t="s">
        <v>521</v>
      </c>
      <c r="C2623" s="1406" t="s">
        <v>712</v>
      </c>
      <c r="D2623" s="1407">
        <v>846.86975501633208</v>
      </c>
      <c r="E2623" s="1406" t="s">
        <v>626</v>
      </c>
      <c r="F2623" s="1408" t="s">
        <v>625</v>
      </c>
      <c r="O2623" s="1383" t="s">
        <v>626</v>
      </c>
      <c r="Q2623" s="1383" t="s">
        <v>59</v>
      </c>
    </row>
    <row r="2624" spans="1:17" x14ac:dyDescent="0.3">
      <c r="A2624" s="1405">
        <v>2011</v>
      </c>
      <c r="B2624" s="1406" t="s">
        <v>521</v>
      </c>
      <c r="C2624" s="1406" t="s">
        <v>527</v>
      </c>
      <c r="D2624" s="1407">
        <v>1030.32824474925</v>
      </c>
      <c r="E2624" s="1406" t="s">
        <v>519</v>
      </c>
      <c r="F2624" s="1408" t="s">
        <v>628</v>
      </c>
      <c r="O2624" s="1383" t="s">
        <v>519</v>
      </c>
      <c r="Q2624" s="1383" t="s">
        <v>58</v>
      </c>
    </row>
    <row r="2625" spans="1:17" x14ac:dyDescent="0.3">
      <c r="A2625" s="1405">
        <v>2011</v>
      </c>
      <c r="B2625" s="1406" t="s">
        <v>521</v>
      </c>
      <c r="C2625" s="1406" t="s">
        <v>528</v>
      </c>
      <c r="D2625" s="1407">
        <v>943.36055490425895</v>
      </c>
      <c r="E2625" s="1406" t="s">
        <v>519</v>
      </c>
      <c r="F2625" s="1408" t="s">
        <v>628</v>
      </c>
      <c r="O2625" s="1383" t="s">
        <v>519</v>
      </c>
      <c r="Q2625" s="1383" t="s">
        <v>58</v>
      </c>
    </row>
    <row r="2626" spans="1:17" x14ac:dyDescent="0.3">
      <c r="A2626" s="1405">
        <v>2011</v>
      </c>
      <c r="B2626" s="1406" t="s">
        <v>521</v>
      </c>
      <c r="C2626" s="1406" t="s">
        <v>530</v>
      </c>
      <c r="D2626" s="1407">
        <v>854.42968009478705</v>
      </c>
      <c r="E2626" s="1406" t="s">
        <v>519</v>
      </c>
      <c r="F2626" s="1408" t="s">
        <v>628</v>
      </c>
      <c r="O2626" s="1383" t="s">
        <v>519</v>
      </c>
      <c r="Q2626" s="1383" t="s">
        <v>58</v>
      </c>
    </row>
    <row r="2627" spans="1:17" x14ac:dyDescent="0.3">
      <c r="A2627" s="1405">
        <v>2011</v>
      </c>
      <c r="B2627" s="1406" t="s">
        <v>521</v>
      </c>
      <c r="C2627" s="1406" t="s">
        <v>534</v>
      </c>
      <c r="D2627" s="1407">
        <v>815.27408259423498</v>
      </c>
      <c r="E2627" s="1406" t="s">
        <v>519</v>
      </c>
      <c r="F2627" s="1408" t="s">
        <v>628</v>
      </c>
      <c r="O2627" s="1383" t="s">
        <v>519</v>
      </c>
      <c r="Q2627" s="1383" t="s">
        <v>58</v>
      </c>
    </row>
    <row r="2628" spans="1:17" x14ac:dyDescent="0.3">
      <c r="A2628" s="1405">
        <v>2011</v>
      </c>
      <c r="B2628" s="1406" t="s">
        <v>521</v>
      </c>
      <c r="C2628" s="1406" t="s">
        <v>538</v>
      </c>
      <c r="D2628" s="1407">
        <v>818.75678571428602</v>
      </c>
      <c r="E2628" s="1406" t="s">
        <v>519</v>
      </c>
      <c r="F2628" s="1408" t="s">
        <v>628</v>
      </c>
      <c r="O2628" s="1383" t="s">
        <v>519</v>
      </c>
      <c r="Q2628" s="1383" t="s">
        <v>58</v>
      </c>
    </row>
    <row r="2629" spans="1:17" x14ac:dyDescent="0.3">
      <c r="A2629" s="1405">
        <v>2011</v>
      </c>
      <c r="B2629" s="1406" t="s">
        <v>521</v>
      </c>
      <c r="C2629" s="1406" t="s">
        <v>539</v>
      </c>
      <c r="D2629" s="1407">
        <v>915.31749983499401</v>
      </c>
      <c r="E2629" s="1406" t="s">
        <v>519</v>
      </c>
      <c r="F2629" s="1408" t="s">
        <v>628</v>
      </c>
      <c r="O2629" s="1383" t="s">
        <v>519</v>
      </c>
      <c r="Q2629" s="1383" t="s">
        <v>58</v>
      </c>
    </row>
    <row r="2630" spans="1:17" x14ac:dyDescent="0.3">
      <c r="A2630" s="1405">
        <v>2011</v>
      </c>
      <c r="B2630" s="1406" t="s">
        <v>521</v>
      </c>
      <c r="C2630" s="1406" t="s">
        <v>713</v>
      </c>
      <c r="D2630" s="1407">
        <v>969.70599030586709</v>
      </c>
      <c r="E2630" s="1406" t="s">
        <v>635</v>
      </c>
      <c r="F2630" s="1408" t="s">
        <v>634</v>
      </c>
      <c r="O2630" s="1383" t="s">
        <v>635</v>
      </c>
      <c r="Q2630" s="1383" t="s">
        <v>78</v>
      </c>
    </row>
    <row r="2631" spans="1:17" x14ac:dyDescent="0.3">
      <c r="A2631" s="1405">
        <v>2011</v>
      </c>
      <c r="B2631" s="1406" t="s">
        <v>521</v>
      </c>
      <c r="C2631" s="1406" t="s">
        <v>714</v>
      </c>
      <c r="D2631" s="1407">
        <v>971.50991420640901</v>
      </c>
      <c r="E2631" s="1406" t="s">
        <v>635</v>
      </c>
      <c r="F2631" s="1408" t="s">
        <v>634</v>
      </c>
      <c r="O2631" s="1383" t="s">
        <v>635</v>
      </c>
      <c r="Q2631" s="1383" t="s">
        <v>78</v>
      </c>
    </row>
    <row r="2632" spans="1:17" x14ac:dyDescent="0.3">
      <c r="A2632" s="1405">
        <v>2011</v>
      </c>
      <c r="B2632" s="1406" t="s">
        <v>521</v>
      </c>
      <c r="C2632" s="1406" t="s">
        <v>715</v>
      </c>
      <c r="D2632" s="1407">
        <v>1115.6483025027201</v>
      </c>
      <c r="E2632" s="1406" t="s">
        <v>635</v>
      </c>
      <c r="F2632" s="1408" t="s">
        <v>634</v>
      </c>
      <c r="O2632" s="1383" t="s">
        <v>635</v>
      </c>
      <c r="Q2632" s="1383" t="s">
        <v>78</v>
      </c>
    </row>
    <row r="2633" spans="1:17" x14ac:dyDescent="0.3">
      <c r="A2633" s="1405">
        <v>2011</v>
      </c>
      <c r="B2633" s="1406" t="s">
        <v>521</v>
      </c>
      <c r="C2633" s="1406" t="s">
        <v>716</v>
      </c>
      <c r="D2633" s="1407">
        <v>1056.0620535194901</v>
      </c>
      <c r="E2633" s="1406" t="s">
        <v>635</v>
      </c>
      <c r="F2633" s="1408" t="s">
        <v>634</v>
      </c>
      <c r="O2633" s="1383" t="s">
        <v>635</v>
      </c>
      <c r="Q2633" s="1383" t="s">
        <v>78</v>
      </c>
    </row>
    <row r="2634" spans="1:17" x14ac:dyDescent="0.3">
      <c r="A2634" s="1405">
        <v>2011</v>
      </c>
      <c r="B2634" s="1406" t="s">
        <v>521</v>
      </c>
      <c r="C2634" s="1406" t="s">
        <v>717</v>
      </c>
      <c r="D2634" s="1407">
        <v>770.60020689655209</v>
      </c>
      <c r="E2634" s="1406" t="s">
        <v>635</v>
      </c>
      <c r="F2634" s="1408" t="s">
        <v>634</v>
      </c>
      <c r="O2634" s="1383" t="s">
        <v>635</v>
      </c>
      <c r="Q2634" s="1383" t="s">
        <v>78</v>
      </c>
    </row>
    <row r="2635" spans="1:17" x14ac:dyDescent="0.3">
      <c r="A2635" s="1405">
        <v>2011</v>
      </c>
      <c r="B2635" s="1406" t="s">
        <v>521</v>
      </c>
      <c r="C2635" s="1406" t="s">
        <v>718</v>
      </c>
      <c r="D2635" s="1407">
        <v>753.5264492753621</v>
      </c>
      <c r="E2635" s="1406" t="s">
        <v>635</v>
      </c>
      <c r="F2635" s="1408" t="s">
        <v>634</v>
      </c>
      <c r="O2635" s="1383" t="s">
        <v>635</v>
      </c>
      <c r="Q2635" s="1383" t="s">
        <v>78</v>
      </c>
    </row>
    <row r="2636" spans="1:17" x14ac:dyDescent="0.3">
      <c r="A2636" s="1405">
        <v>2011</v>
      </c>
      <c r="B2636" s="1406" t="s">
        <v>521</v>
      </c>
      <c r="C2636" s="1406" t="s">
        <v>719</v>
      </c>
      <c r="D2636" s="1407">
        <v>902.04192336730807</v>
      </c>
      <c r="E2636" s="1406" t="s">
        <v>635</v>
      </c>
      <c r="F2636" s="1408" t="s">
        <v>634</v>
      </c>
      <c r="O2636" s="1383" t="s">
        <v>635</v>
      </c>
      <c r="Q2636" s="1383" t="s">
        <v>78</v>
      </c>
    </row>
    <row r="2637" spans="1:17" x14ac:dyDescent="0.3">
      <c r="A2637" s="1405">
        <v>2011</v>
      </c>
      <c r="B2637" s="1406" t="s">
        <v>521</v>
      </c>
      <c r="C2637" s="1406" t="s">
        <v>720</v>
      </c>
      <c r="D2637" s="1407">
        <v>983.98079380717809</v>
      </c>
      <c r="E2637" s="1406" t="s">
        <v>635</v>
      </c>
      <c r="F2637" s="1408" t="s">
        <v>634</v>
      </c>
      <c r="O2637" s="1383" t="s">
        <v>635</v>
      </c>
      <c r="Q2637" s="1383" t="s">
        <v>78</v>
      </c>
    </row>
    <row r="2638" spans="1:17" x14ac:dyDescent="0.3">
      <c r="A2638" s="1405">
        <v>2011</v>
      </c>
      <c r="B2638" s="1406" t="s">
        <v>521</v>
      </c>
      <c r="C2638" s="1406" t="s">
        <v>721</v>
      </c>
      <c r="D2638" s="1407">
        <v>805.64726732673307</v>
      </c>
      <c r="E2638" s="1406" t="s">
        <v>635</v>
      </c>
      <c r="F2638" s="1408" t="s">
        <v>634</v>
      </c>
      <c r="O2638" s="1383" t="s">
        <v>635</v>
      </c>
      <c r="Q2638" s="1383" t="s">
        <v>78</v>
      </c>
    </row>
    <row r="2639" spans="1:17" x14ac:dyDescent="0.3">
      <c r="A2639" s="1405">
        <v>2011</v>
      </c>
      <c r="B2639" s="1406" t="s">
        <v>521</v>
      </c>
      <c r="C2639" s="1406" t="s">
        <v>722</v>
      </c>
      <c r="D2639" s="1407">
        <v>889.55494668562312</v>
      </c>
      <c r="E2639" s="1406" t="s">
        <v>635</v>
      </c>
      <c r="F2639" s="1408" t="s">
        <v>634</v>
      </c>
      <c r="O2639" s="1383" t="s">
        <v>635</v>
      </c>
      <c r="Q2639" s="1383" t="s">
        <v>78</v>
      </c>
    </row>
    <row r="2640" spans="1:17" x14ac:dyDescent="0.3">
      <c r="A2640" s="1405">
        <v>2011</v>
      </c>
      <c r="B2640" s="1406" t="s">
        <v>521</v>
      </c>
      <c r="C2640" s="1406" t="s">
        <v>723</v>
      </c>
      <c r="D2640" s="1407">
        <v>919.96003257594305</v>
      </c>
      <c r="E2640" s="1406" t="s">
        <v>598</v>
      </c>
      <c r="F2640" s="1408" t="s">
        <v>599</v>
      </c>
      <c r="O2640" s="1383" t="s">
        <v>598</v>
      </c>
      <c r="Q2640" s="1383" t="s">
        <v>61</v>
      </c>
    </row>
    <row r="2641" spans="1:17" x14ac:dyDescent="0.3">
      <c r="A2641" s="1405">
        <v>2011</v>
      </c>
      <c r="B2641" s="1406" t="s">
        <v>521</v>
      </c>
      <c r="C2641" s="1406" t="s">
        <v>724</v>
      </c>
      <c r="D2641" s="1407">
        <v>909.50738489535911</v>
      </c>
      <c r="E2641" s="1406" t="s">
        <v>598</v>
      </c>
      <c r="F2641" s="1408" t="s">
        <v>599</v>
      </c>
      <c r="O2641" s="1383" t="s">
        <v>598</v>
      </c>
      <c r="Q2641" s="1383" t="s">
        <v>61</v>
      </c>
    </row>
    <row r="2642" spans="1:17" x14ac:dyDescent="0.3">
      <c r="A2642" s="1405">
        <v>2011</v>
      </c>
      <c r="B2642" s="1406" t="s">
        <v>521</v>
      </c>
      <c r="C2642" s="1406" t="s">
        <v>725</v>
      </c>
      <c r="D2642" s="1407">
        <v>903.76465450719013</v>
      </c>
      <c r="E2642" s="1406" t="s">
        <v>598</v>
      </c>
      <c r="F2642" s="1408" t="s">
        <v>599</v>
      </c>
      <c r="O2642" s="1383" t="s">
        <v>598</v>
      </c>
      <c r="Q2642" s="1383" t="s">
        <v>61</v>
      </c>
    </row>
    <row r="2643" spans="1:17" x14ac:dyDescent="0.3">
      <c r="A2643" s="1405">
        <v>2011</v>
      </c>
      <c r="B2643" s="1406" t="s">
        <v>521</v>
      </c>
      <c r="C2643" s="1406" t="s">
        <v>726</v>
      </c>
      <c r="D2643" s="1407">
        <v>1093.29562205668</v>
      </c>
      <c r="E2643" s="1406" t="s">
        <v>598</v>
      </c>
      <c r="F2643" s="1408" t="s">
        <v>599</v>
      </c>
      <c r="O2643" s="1383" t="s">
        <v>598</v>
      </c>
      <c r="Q2643" s="1383" t="s">
        <v>61</v>
      </c>
    </row>
    <row r="2644" spans="1:17" x14ac:dyDescent="0.3">
      <c r="A2644" s="1405">
        <v>2011</v>
      </c>
      <c r="B2644" s="1406" t="s">
        <v>521</v>
      </c>
      <c r="C2644" s="1406" t="s">
        <v>727</v>
      </c>
      <c r="D2644" s="1407">
        <v>1038.564727857</v>
      </c>
      <c r="E2644" s="1406" t="s">
        <v>598</v>
      </c>
      <c r="F2644" s="1408" t="s">
        <v>599</v>
      </c>
      <c r="O2644" s="1383" t="s">
        <v>598</v>
      </c>
      <c r="Q2644" s="1383" t="s">
        <v>61</v>
      </c>
    </row>
    <row r="2645" spans="1:17" x14ac:dyDescent="0.3">
      <c r="A2645" s="1405">
        <v>2011</v>
      </c>
      <c r="B2645" s="1406" t="s">
        <v>521</v>
      </c>
      <c r="C2645" s="1406" t="s">
        <v>728</v>
      </c>
      <c r="D2645" s="1407">
        <v>992.14089183439705</v>
      </c>
      <c r="E2645" s="1406" t="s">
        <v>598</v>
      </c>
      <c r="F2645" s="1408" t="s">
        <v>599</v>
      </c>
      <c r="O2645" s="1383" t="s">
        <v>598</v>
      </c>
      <c r="Q2645" s="1383" t="s">
        <v>61</v>
      </c>
    </row>
    <row r="2646" spans="1:17" x14ac:dyDescent="0.3">
      <c r="A2646" s="1405">
        <v>2011</v>
      </c>
      <c r="B2646" s="1406" t="s">
        <v>521</v>
      </c>
      <c r="C2646" s="1406" t="s">
        <v>729</v>
      </c>
      <c r="D2646" s="1407">
        <v>930.89171571203406</v>
      </c>
      <c r="E2646" s="1406" t="s">
        <v>598</v>
      </c>
      <c r="F2646" s="1408" t="s">
        <v>599</v>
      </c>
      <c r="O2646" s="1383" t="s">
        <v>598</v>
      </c>
      <c r="Q2646" s="1383" t="s">
        <v>61</v>
      </c>
    </row>
    <row r="2647" spans="1:17" x14ac:dyDescent="0.3">
      <c r="A2647" s="1405">
        <v>2011</v>
      </c>
      <c r="B2647" s="1406" t="s">
        <v>521</v>
      </c>
      <c r="C2647" s="1406" t="s">
        <v>730</v>
      </c>
      <c r="D2647" s="1407">
        <v>764.92101781170504</v>
      </c>
      <c r="E2647" s="1406" t="s">
        <v>598</v>
      </c>
      <c r="F2647" s="1408" t="s">
        <v>599</v>
      </c>
      <c r="O2647" s="1383" t="s">
        <v>598</v>
      </c>
      <c r="Q2647" s="1383" t="s">
        <v>61</v>
      </c>
    </row>
    <row r="2648" spans="1:17" x14ac:dyDescent="0.3">
      <c r="A2648" s="1405">
        <v>2011</v>
      </c>
      <c r="B2648" s="1406" t="s">
        <v>521</v>
      </c>
      <c r="C2648" s="1406" t="s">
        <v>731</v>
      </c>
      <c r="D2648" s="1407">
        <v>929.04221770467609</v>
      </c>
      <c r="E2648" s="1406" t="s">
        <v>598</v>
      </c>
      <c r="F2648" s="1408" t="s">
        <v>599</v>
      </c>
      <c r="O2648" s="1383" t="s">
        <v>598</v>
      </c>
      <c r="Q2648" s="1383" t="s">
        <v>61</v>
      </c>
    </row>
    <row r="2649" spans="1:17" x14ac:dyDescent="0.3">
      <c r="A2649" s="1405">
        <v>2011</v>
      </c>
      <c r="B2649" s="1406" t="s">
        <v>521</v>
      </c>
      <c r="C2649" s="1406" t="s">
        <v>732</v>
      </c>
      <c r="D2649" s="1407">
        <v>897.21166735112911</v>
      </c>
      <c r="E2649" s="1406" t="s">
        <v>598</v>
      </c>
      <c r="F2649" s="1408" t="s">
        <v>599</v>
      </c>
      <c r="O2649" s="1383" t="s">
        <v>598</v>
      </c>
      <c r="Q2649" s="1383" t="s">
        <v>61</v>
      </c>
    </row>
    <row r="2650" spans="1:17" x14ac:dyDescent="0.3">
      <c r="A2650" s="1405">
        <v>2011</v>
      </c>
      <c r="B2650" s="1406" t="s">
        <v>521</v>
      </c>
      <c r="C2650" s="1406" t="s">
        <v>733</v>
      </c>
      <c r="D2650" s="1407">
        <v>885.65744488978009</v>
      </c>
      <c r="E2650" s="1406" t="s">
        <v>598</v>
      </c>
      <c r="F2650" s="1408" t="s">
        <v>599</v>
      </c>
      <c r="O2650" s="1383" t="s">
        <v>598</v>
      </c>
      <c r="Q2650" s="1383" t="s">
        <v>61</v>
      </c>
    </row>
    <row r="2651" spans="1:17" x14ac:dyDescent="0.3">
      <c r="A2651" s="1405">
        <v>2011</v>
      </c>
      <c r="B2651" s="1406" t="s">
        <v>521</v>
      </c>
      <c r="C2651" s="1406" t="s">
        <v>734</v>
      </c>
      <c r="D2651" s="1407">
        <v>846.01547679593102</v>
      </c>
      <c r="E2651" s="1406" t="s">
        <v>598</v>
      </c>
      <c r="F2651" s="1408" t="s">
        <v>599</v>
      </c>
      <c r="O2651" s="1383" t="s">
        <v>598</v>
      </c>
      <c r="Q2651" s="1383" t="s">
        <v>61</v>
      </c>
    </row>
    <row r="2652" spans="1:17" x14ac:dyDescent="0.3">
      <c r="A2652" s="1405">
        <v>2011</v>
      </c>
      <c r="B2652" s="1406" t="s">
        <v>521</v>
      </c>
      <c r="C2652" s="1406" t="s">
        <v>735</v>
      </c>
      <c r="D2652" s="1407">
        <v>960.02522131624903</v>
      </c>
      <c r="E2652" s="1406" t="s">
        <v>614</v>
      </c>
      <c r="F2652" s="1408" t="s">
        <v>613</v>
      </c>
      <c r="O2652" s="1383" t="s">
        <v>614</v>
      </c>
      <c r="Q2652" s="1383" t="s">
        <v>60</v>
      </c>
    </row>
    <row r="2653" spans="1:17" x14ac:dyDescent="0.3">
      <c r="A2653" s="1405">
        <v>2011</v>
      </c>
      <c r="B2653" s="1406" t="s">
        <v>521</v>
      </c>
      <c r="C2653" s="1406" t="s">
        <v>736</v>
      </c>
      <c r="D2653" s="1407">
        <v>1056.38210380536</v>
      </c>
      <c r="E2653" s="1406" t="s">
        <v>614</v>
      </c>
      <c r="F2653" s="1408" t="s">
        <v>613</v>
      </c>
      <c r="O2653" s="1383" t="s">
        <v>614</v>
      </c>
      <c r="Q2653" s="1383" t="s">
        <v>60</v>
      </c>
    </row>
    <row r="2654" spans="1:17" x14ac:dyDescent="0.3">
      <c r="A2654" s="1405">
        <v>2011</v>
      </c>
      <c r="B2654" s="1406" t="s">
        <v>521</v>
      </c>
      <c r="C2654" s="1406" t="s">
        <v>737</v>
      </c>
      <c r="D2654" s="1407">
        <v>903.89699407699902</v>
      </c>
      <c r="E2654" s="1406" t="s">
        <v>614</v>
      </c>
      <c r="F2654" s="1408" t="s">
        <v>613</v>
      </c>
      <c r="O2654" s="1383" t="s">
        <v>614</v>
      </c>
      <c r="Q2654" s="1383" t="s">
        <v>60</v>
      </c>
    </row>
    <row r="2655" spans="1:17" x14ac:dyDescent="0.3">
      <c r="A2655" s="1405">
        <v>2011</v>
      </c>
      <c r="B2655" s="1406" t="s">
        <v>521</v>
      </c>
      <c r="C2655" s="1406" t="s">
        <v>738</v>
      </c>
      <c r="D2655" s="1407">
        <v>1088.5656983285801</v>
      </c>
      <c r="E2655" s="1406" t="s">
        <v>614</v>
      </c>
      <c r="F2655" s="1408" t="s">
        <v>613</v>
      </c>
      <c r="O2655" s="1383" t="s">
        <v>614</v>
      </c>
      <c r="Q2655" s="1383" t="s">
        <v>60</v>
      </c>
    </row>
    <row r="2656" spans="1:17" x14ac:dyDescent="0.3">
      <c r="A2656" s="1405">
        <v>2011</v>
      </c>
      <c r="B2656" s="1406" t="s">
        <v>521</v>
      </c>
      <c r="C2656" s="1406" t="s">
        <v>739</v>
      </c>
      <c r="D2656" s="1407">
        <v>827.48460937499999</v>
      </c>
      <c r="E2656" s="1406" t="s">
        <v>614</v>
      </c>
      <c r="F2656" s="1408" t="s">
        <v>613</v>
      </c>
      <c r="O2656" s="1383" t="s">
        <v>614</v>
      </c>
      <c r="Q2656" s="1383" t="s">
        <v>60</v>
      </c>
    </row>
    <row r="2657" spans="1:17" x14ac:dyDescent="0.3">
      <c r="A2657" s="1405">
        <v>2011</v>
      </c>
      <c r="B2657" s="1406" t="s">
        <v>521</v>
      </c>
      <c r="C2657" s="1406" t="s">
        <v>740</v>
      </c>
      <c r="D2657" s="1407">
        <v>797.99478761936109</v>
      </c>
      <c r="E2657" s="1406" t="s">
        <v>614</v>
      </c>
      <c r="F2657" s="1408" t="s">
        <v>613</v>
      </c>
      <c r="O2657" s="1383" t="s">
        <v>614</v>
      </c>
      <c r="Q2657" s="1383" t="s">
        <v>60</v>
      </c>
    </row>
    <row r="2658" spans="1:17" x14ac:dyDescent="0.3">
      <c r="A2658" s="1405">
        <v>2011</v>
      </c>
      <c r="B2658" s="1406" t="s">
        <v>521</v>
      </c>
      <c r="C2658" s="1406" t="s">
        <v>741</v>
      </c>
      <c r="D2658" s="1407">
        <v>812.17312255541117</v>
      </c>
      <c r="E2658" s="1406" t="s">
        <v>614</v>
      </c>
      <c r="F2658" s="1408" t="s">
        <v>613</v>
      </c>
      <c r="O2658" s="1383" t="s">
        <v>614</v>
      </c>
      <c r="Q2658" s="1383" t="s">
        <v>60</v>
      </c>
    </row>
    <row r="2659" spans="1:17" x14ac:dyDescent="0.3">
      <c r="A2659" s="1405">
        <v>2011</v>
      </c>
      <c r="B2659" s="1406" t="s">
        <v>521</v>
      </c>
      <c r="C2659" s="1406" t="s">
        <v>742</v>
      </c>
      <c r="D2659" s="1407">
        <v>810.48365272630997</v>
      </c>
      <c r="E2659" s="1406" t="s">
        <v>614</v>
      </c>
      <c r="F2659" s="1408" t="s">
        <v>613</v>
      </c>
      <c r="O2659" s="1383" t="s">
        <v>614</v>
      </c>
      <c r="Q2659" s="1383" t="s">
        <v>60</v>
      </c>
    </row>
    <row r="2660" spans="1:17" x14ac:dyDescent="0.3">
      <c r="A2660" s="1405">
        <v>2011</v>
      </c>
      <c r="B2660" s="1406" t="s">
        <v>521</v>
      </c>
      <c r="C2660" s="1406" t="s">
        <v>743</v>
      </c>
      <c r="D2660" s="1407">
        <v>887.94324565217403</v>
      </c>
      <c r="E2660" s="1406" t="s">
        <v>626</v>
      </c>
      <c r="F2660" s="1408" t="s">
        <v>625</v>
      </c>
      <c r="O2660" s="1383" t="s">
        <v>626</v>
      </c>
      <c r="Q2660" s="1383" t="s">
        <v>59</v>
      </c>
    </row>
    <row r="2661" spans="1:17" x14ac:dyDescent="0.3">
      <c r="A2661" s="1405">
        <v>2011</v>
      </c>
      <c r="B2661" s="1406" t="s">
        <v>521</v>
      </c>
      <c r="C2661" s="1406" t="s">
        <v>744</v>
      </c>
      <c r="D2661" s="1407">
        <v>986.64492935249996</v>
      </c>
      <c r="E2661" s="1406" t="s">
        <v>626</v>
      </c>
      <c r="F2661" s="1408" t="s">
        <v>625</v>
      </c>
      <c r="O2661" s="1383" t="s">
        <v>626</v>
      </c>
      <c r="Q2661" s="1383" t="s">
        <v>59</v>
      </c>
    </row>
    <row r="2662" spans="1:17" x14ac:dyDescent="0.3">
      <c r="A2662" s="1405">
        <v>2011</v>
      </c>
      <c r="B2662" s="1406" t="s">
        <v>521</v>
      </c>
      <c r="C2662" s="1406" t="s">
        <v>745</v>
      </c>
      <c r="D2662" s="1407">
        <v>1135.9983056871999</v>
      </c>
      <c r="E2662" s="1406" t="s">
        <v>626</v>
      </c>
      <c r="F2662" s="1408" t="s">
        <v>625</v>
      </c>
      <c r="O2662" s="1383" t="s">
        <v>626</v>
      </c>
      <c r="Q2662" s="1383" t="s">
        <v>59</v>
      </c>
    </row>
    <row r="2663" spans="1:17" x14ac:dyDescent="0.3">
      <c r="A2663" s="1405">
        <v>2011</v>
      </c>
      <c r="B2663" s="1406" t="s">
        <v>521</v>
      </c>
      <c r="C2663" s="1406" t="s">
        <v>746</v>
      </c>
      <c r="D2663" s="1407">
        <v>909.796097476368</v>
      </c>
      <c r="E2663" s="1406" t="s">
        <v>626</v>
      </c>
      <c r="F2663" s="1408" t="s">
        <v>625</v>
      </c>
      <c r="O2663" s="1383" t="s">
        <v>626</v>
      </c>
      <c r="Q2663" s="1383" t="s">
        <v>59</v>
      </c>
    </row>
    <row r="2664" spans="1:17" x14ac:dyDescent="0.3">
      <c r="A2664" s="1405">
        <v>2011</v>
      </c>
      <c r="B2664" s="1406" t="s">
        <v>521</v>
      </c>
      <c r="C2664" s="1406" t="s">
        <v>747</v>
      </c>
      <c r="D2664" s="1407">
        <v>946.03125027038698</v>
      </c>
      <c r="E2664" s="1406" t="s">
        <v>626</v>
      </c>
      <c r="F2664" s="1408" t="s">
        <v>625</v>
      </c>
      <c r="O2664" s="1383" t="s">
        <v>626</v>
      </c>
      <c r="Q2664" s="1383" t="s">
        <v>59</v>
      </c>
    </row>
    <row r="2665" spans="1:17" x14ac:dyDescent="0.3">
      <c r="A2665" s="1405">
        <v>2011</v>
      </c>
      <c r="B2665" s="1406" t="s">
        <v>521</v>
      </c>
      <c r="C2665" s="1406" t="s">
        <v>748</v>
      </c>
      <c r="D2665" s="1407">
        <v>771.20841294298896</v>
      </c>
      <c r="E2665" s="1406" t="s">
        <v>614</v>
      </c>
      <c r="F2665" s="1408" t="s">
        <v>613</v>
      </c>
      <c r="O2665" s="1383" t="s">
        <v>614</v>
      </c>
      <c r="Q2665" s="1383" t="s">
        <v>60</v>
      </c>
    </row>
    <row r="2666" spans="1:17" x14ac:dyDescent="0.3">
      <c r="A2666" s="1405">
        <v>2011</v>
      </c>
      <c r="B2666" s="1406" t="s">
        <v>521</v>
      </c>
      <c r="C2666" s="1406" t="s">
        <v>749</v>
      </c>
      <c r="D2666" s="1407">
        <v>696.03651072124808</v>
      </c>
      <c r="E2666" s="1406" t="s">
        <v>614</v>
      </c>
      <c r="F2666" s="1408" t="s">
        <v>613</v>
      </c>
      <c r="O2666" s="1383" t="s">
        <v>614</v>
      </c>
      <c r="Q2666" s="1383" t="s">
        <v>60</v>
      </c>
    </row>
    <row r="2667" spans="1:17" x14ac:dyDescent="0.3">
      <c r="A2667" s="1405">
        <v>2011</v>
      </c>
      <c r="B2667" s="1406" t="s">
        <v>521</v>
      </c>
      <c r="C2667" s="1406" t="s">
        <v>750</v>
      </c>
      <c r="D2667" s="1407">
        <v>862.90501730103813</v>
      </c>
      <c r="E2667" s="1406" t="s">
        <v>614</v>
      </c>
      <c r="F2667" s="1408" t="s">
        <v>613</v>
      </c>
      <c r="O2667" s="1383" t="s">
        <v>614</v>
      </c>
      <c r="Q2667" s="1383" t="s">
        <v>60</v>
      </c>
    </row>
    <row r="2668" spans="1:17" x14ac:dyDescent="0.3">
      <c r="A2668" s="1405">
        <v>2011</v>
      </c>
      <c r="B2668" s="1406" t="s">
        <v>521</v>
      </c>
      <c r="C2668" s="1406" t="s">
        <v>751</v>
      </c>
      <c r="D2668" s="1407">
        <v>770.24852189781006</v>
      </c>
      <c r="E2668" s="1406" t="s">
        <v>614</v>
      </c>
      <c r="F2668" s="1408" t="s">
        <v>613</v>
      </c>
      <c r="O2668" s="1383" t="s">
        <v>614</v>
      </c>
      <c r="Q2668" s="1383" t="s">
        <v>60</v>
      </c>
    </row>
    <row r="2669" spans="1:17" x14ac:dyDescent="0.3">
      <c r="A2669" s="1405">
        <v>2011</v>
      </c>
      <c r="B2669" s="1406" t="s">
        <v>521</v>
      </c>
      <c r="C2669" s="1406" t="s">
        <v>752</v>
      </c>
      <c r="D2669" s="1407">
        <v>741.75705865764201</v>
      </c>
      <c r="E2669" s="1406" t="s">
        <v>614</v>
      </c>
      <c r="F2669" s="1408" t="s">
        <v>613</v>
      </c>
      <c r="O2669" s="1383" t="s">
        <v>614</v>
      </c>
      <c r="Q2669" s="1383" t="s">
        <v>60</v>
      </c>
    </row>
    <row r="2670" spans="1:17" x14ac:dyDescent="0.3">
      <c r="A2670" s="1405">
        <v>2011</v>
      </c>
      <c r="B2670" s="1406" t="s">
        <v>521</v>
      </c>
      <c r="C2670" s="1406" t="s">
        <v>753</v>
      </c>
      <c r="D2670" s="1407">
        <v>762.55146694214909</v>
      </c>
      <c r="E2670" s="1406" t="s">
        <v>614</v>
      </c>
      <c r="F2670" s="1408" t="s">
        <v>613</v>
      </c>
      <c r="O2670" s="1383" t="s">
        <v>614</v>
      </c>
      <c r="Q2670" s="1383" t="s">
        <v>60</v>
      </c>
    </row>
    <row r="2671" spans="1:17" x14ac:dyDescent="0.3">
      <c r="A2671" s="1405">
        <v>2011</v>
      </c>
      <c r="B2671" s="1406" t="s">
        <v>521</v>
      </c>
      <c r="C2671" s="1406" t="s">
        <v>754</v>
      </c>
      <c r="D2671" s="1407">
        <v>888.84789510489497</v>
      </c>
      <c r="E2671" s="1406" t="s">
        <v>614</v>
      </c>
      <c r="F2671" s="1408" t="s">
        <v>613</v>
      </c>
      <c r="O2671" s="1383" t="s">
        <v>614</v>
      </c>
      <c r="Q2671" s="1383" t="s">
        <v>60</v>
      </c>
    </row>
    <row r="2672" spans="1:17" x14ac:dyDescent="0.3">
      <c r="A2672" s="1405">
        <v>2011</v>
      </c>
      <c r="B2672" s="1406" t="s">
        <v>521</v>
      </c>
      <c r="C2672" s="1406" t="s">
        <v>755</v>
      </c>
      <c r="D2672" s="1407">
        <v>719.02960146587304</v>
      </c>
      <c r="E2672" s="1406" t="s">
        <v>614</v>
      </c>
      <c r="F2672" s="1408" t="s">
        <v>613</v>
      </c>
      <c r="O2672" s="1383" t="s">
        <v>614</v>
      </c>
      <c r="Q2672" s="1383" t="s">
        <v>60</v>
      </c>
    </row>
    <row r="2673" spans="1:17" x14ac:dyDescent="0.3">
      <c r="A2673" s="1405">
        <v>2011</v>
      </c>
      <c r="B2673" s="1406" t="s">
        <v>521</v>
      </c>
      <c r="C2673" s="1406" t="s">
        <v>756</v>
      </c>
      <c r="D2673" s="1407">
        <v>828.94009154929608</v>
      </c>
      <c r="E2673" s="1406" t="s">
        <v>614</v>
      </c>
      <c r="F2673" s="1408" t="s">
        <v>613</v>
      </c>
      <c r="O2673" s="1383" t="s">
        <v>614</v>
      </c>
      <c r="Q2673" s="1383" t="s">
        <v>60</v>
      </c>
    </row>
    <row r="2674" spans="1:17" x14ac:dyDescent="0.3">
      <c r="A2674" s="1405">
        <v>2011</v>
      </c>
      <c r="B2674" s="1406" t="s">
        <v>521</v>
      </c>
      <c r="C2674" s="1406" t="s">
        <v>757</v>
      </c>
      <c r="D2674" s="1407">
        <v>833.67196095829604</v>
      </c>
      <c r="E2674" s="1406" t="s">
        <v>626</v>
      </c>
      <c r="F2674" s="1408" t="s">
        <v>625</v>
      </c>
      <c r="O2674" s="1383" t="s">
        <v>626</v>
      </c>
      <c r="Q2674" s="1383" t="s">
        <v>59</v>
      </c>
    </row>
    <row r="2675" spans="1:17" x14ac:dyDescent="0.3">
      <c r="A2675" s="1405">
        <v>2011</v>
      </c>
      <c r="B2675" s="1406" t="s">
        <v>521</v>
      </c>
      <c r="C2675" s="1406" t="s">
        <v>758</v>
      </c>
      <c r="D2675" s="1407">
        <v>804.87328733366201</v>
      </c>
      <c r="E2675" s="1406" t="s">
        <v>626</v>
      </c>
      <c r="F2675" s="1408" t="s">
        <v>625</v>
      </c>
      <c r="O2675" s="1383" t="s">
        <v>626</v>
      </c>
      <c r="Q2675" s="1383" t="s">
        <v>59</v>
      </c>
    </row>
    <row r="2676" spans="1:17" x14ac:dyDescent="0.3">
      <c r="A2676" s="1405">
        <v>2011</v>
      </c>
      <c r="B2676" s="1406" t="s">
        <v>521</v>
      </c>
      <c r="C2676" s="1406" t="s">
        <v>759</v>
      </c>
      <c r="D2676" s="1407">
        <v>808.01422740524811</v>
      </c>
      <c r="E2676" s="1406" t="s">
        <v>626</v>
      </c>
      <c r="F2676" s="1408" t="s">
        <v>625</v>
      </c>
      <c r="O2676" s="1383" t="s">
        <v>626</v>
      </c>
      <c r="Q2676" s="1383" t="s">
        <v>59</v>
      </c>
    </row>
    <row r="2677" spans="1:17" x14ac:dyDescent="0.3">
      <c r="A2677" s="1405">
        <v>2011</v>
      </c>
      <c r="B2677" s="1406" t="s">
        <v>521</v>
      </c>
      <c r="C2677" s="1406" t="s">
        <v>760</v>
      </c>
      <c r="D2677" s="1407">
        <v>797.72356083086106</v>
      </c>
      <c r="E2677" s="1406" t="s">
        <v>626</v>
      </c>
      <c r="F2677" s="1408" t="s">
        <v>625</v>
      </c>
      <c r="O2677" s="1383" t="s">
        <v>626</v>
      </c>
      <c r="Q2677" s="1383" t="s">
        <v>59</v>
      </c>
    </row>
    <row r="2678" spans="1:17" x14ac:dyDescent="0.3">
      <c r="A2678" s="1405">
        <v>2011</v>
      </c>
      <c r="B2678" s="1406" t="s">
        <v>521</v>
      </c>
      <c r="C2678" s="1406" t="s">
        <v>761</v>
      </c>
      <c r="D2678" s="1407">
        <v>787.26356659142198</v>
      </c>
      <c r="E2678" s="1406" t="s">
        <v>626</v>
      </c>
      <c r="F2678" s="1408" t="s">
        <v>625</v>
      </c>
      <c r="O2678" s="1383" t="s">
        <v>626</v>
      </c>
      <c r="Q2678" s="1383" t="s">
        <v>59</v>
      </c>
    </row>
    <row r="2679" spans="1:17" x14ac:dyDescent="0.3">
      <c r="A2679" s="1405">
        <v>2011</v>
      </c>
      <c r="B2679" s="1406" t="s">
        <v>521</v>
      </c>
      <c r="C2679" s="1406" t="s">
        <v>762</v>
      </c>
      <c r="D2679" s="1407">
        <v>692.24731305449905</v>
      </c>
      <c r="E2679" s="1406" t="s">
        <v>623</v>
      </c>
      <c r="F2679" s="1408" t="s">
        <v>622</v>
      </c>
      <c r="O2679" s="1383" t="s">
        <v>623</v>
      </c>
      <c r="Q2679" s="1383" t="s">
        <v>75</v>
      </c>
    </row>
    <row r="2680" spans="1:17" x14ac:dyDescent="0.3">
      <c r="A2680" s="1405">
        <v>2011</v>
      </c>
      <c r="B2680" s="1406" t="s">
        <v>521</v>
      </c>
      <c r="C2680" s="1406" t="s">
        <v>763</v>
      </c>
      <c r="D2680" s="1407">
        <v>842.66477386934707</v>
      </c>
      <c r="E2680" s="1406" t="s">
        <v>645</v>
      </c>
      <c r="F2680" s="1408" t="s">
        <v>644</v>
      </c>
      <c r="O2680" s="1383" t="s">
        <v>645</v>
      </c>
      <c r="Q2680" s="1383" t="s">
        <v>76</v>
      </c>
    </row>
    <row r="2681" spans="1:17" x14ac:dyDescent="0.3">
      <c r="A2681" s="1405">
        <v>2011</v>
      </c>
      <c r="B2681" s="1406" t="s">
        <v>521</v>
      </c>
      <c r="C2681" s="1406" t="s">
        <v>764</v>
      </c>
      <c r="D2681" s="1407">
        <v>774.33367959949908</v>
      </c>
      <c r="E2681" s="1406" t="s">
        <v>645</v>
      </c>
      <c r="F2681" s="1408" t="s">
        <v>644</v>
      </c>
      <c r="O2681" s="1383" t="s">
        <v>645</v>
      </c>
      <c r="Q2681" s="1383" t="s">
        <v>76</v>
      </c>
    </row>
    <row r="2682" spans="1:17" x14ac:dyDescent="0.3">
      <c r="A2682" s="1405">
        <v>2011</v>
      </c>
      <c r="B2682" s="1406" t="s">
        <v>521</v>
      </c>
      <c r="C2682" s="1406" t="s">
        <v>765</v>
      </c>
      <c r="D2682" s="1407">
        <v>942.16724746930913</v>
      </c>
      <c r="E2682" s="1406" t="s">
        <v>645</v>
      </c>
      <c r="F2682" s="1408" t="s">
        <v>644</v>
      </c>
      <c r="O2682" s="1383" t="s">
        <v>645</v>
      </c>
      <c r="Q2682" s="1383" t="s">
        <v>76</v>
      </c>
    </row>
    <row r="2683" spans="1:17" x14ac:dyDescent="0.3">
      <c r="A2683" s="1405">
        <v>2011</v>
      </c>
      <c r="B2683" s="1406" t="s">
        <v>521</v>
      </c>
      <c r="C2683" s="1406" t="s">
        <v>766</v>
      </c>
      <c r="D2683" s="1407">
        <v>864.19925880923506</v>
      </c>
      <c r="E2683" s="1406" t="s">
        <v>645</v>
      </c>
      <c r="F2683" s="1408" t="s">
        <v>644</v>
      </c>
      <c r="O2683" s="1383" t="s">
        <v>645</v>
      </c>
      <c r="Q2683" s="1383" t="s">
        <v>76</v>
      </c>
    </row>
    <row r="2684" spans="1:17" x14ac:dyDescent="0.3">
      <c r="A2684" s="1405">
        <v>2011</v>
      </c>
      <c r="B2684" s="1406" t="s">
        <v>521</v>
      </c>
      <c r="C2684" s="1406" t="s">
        <v>767</v>
      </c>
      <c r="D2684" s="1407">
        <v>942.36645885286805</v>
      </c>
      <c r="E2684" s="1406" t="s">
        <v>645</v>
      </c>
      <c r="F2684" s="1408" t="s">
        <v>644</v>
      </c>
      <c r="O2684" s="1383" t="s">
        <v>645</v>
      </c>
      <c r="Q2684" s="1383" t="s">
        <v>76</v>
      </c>
    </row>
    <row r="2685" spans="1:17" x14ac:dyDescent="0.3">
      <c r="A2685" s="1405">
        <v>2011</v>
      </c>
      <c r="B2685" s="1406" t="s">
        <v>521</v>
      </c>
      <c r="C2685" s="1406" t="s">
        <v>768</v>
      </c>
      <c r="D2685" s="1407">
        <v>1109.9847502774699</v>
      </c>
      <c r="E2685" s="1406" t="s">
        <v>645</v>
      </c>
      <c r="F2685" s="1408" t="s">
        <v>644</v>
      </c>
      <c r="O2685" s="1383" t="s">
        <v>645</v>
      </c>
      <c r="Q2685" s="1383" t="s">
        <v>76</v>
      </c>
    </row>
    <row r="2686" spans="1:17" x14ac:dyDescent="0.3">
      <c r="A2686" s="1405">
        <v>2011</v>
      </c>
      <c r="B2686" s="1406" t="s">
        <v>521</v>
      </c>
      <c r="C2686" s="1406" t="s">
        <v>769</v>
      </c>
      <c r="D2686" s="1407">
        <v>793.94237454100403</v>
      </c>
      <c r="E2686" s="1406" t="s">
        <v>645</v>
      </c>
      <c r="F2686" s="1408" t="s">
        <v>644</v>
      </c>
      <c r="O2686" s="1383" t="s">
        <v>645</v>
      </c>
      <c r="Q2686" s="1383" t="s">
        <v>76</v>
      </c>
    </row>
    <row r="2687" spans="1:17" x14ac:dyDescent="0.3">
      <c r="A2687" s="1405">
        <v>2011</v>
      </c>
      <c r="B2687" s="1406" t="s">
        <v>521</v>
      </c>
      <c r="C2687" s="1406" t="s">
        <v>770</v>
      </c>
      <c r="D2687" s="1407">
        <v>845.62906432748503</v>
      </c>
      <c r="E2687" s="1406" t="s">
        <v>645</v>
      </c>
      <c r="F2687" s="1408" t="s">
        <v>644</v>
      </c>
      <c r="O2687" s="1383" t="s">
        <v>645</v>
      </c>
      <c r="Q2687" s="1383" t="s">
        <v>76</v>
      </c>
    </row>
    <row r="2688" spans="1:17" x14ac:dyDescent="0.3">
      <c r="A2688" s="1405">
        <v>2011</v>
      </c>
      <c r="B2688" s="1406" t="s">
        <v>521</v>
      </c>
      <c r="C2688" s="1406" t="s">
        <v>771</v>
      </c>
      <c r="D2688" s="1407">
        <v>723.51384252711011</v>
      </c>
      <c r="E2688" s="1406" t="s">
        <v>645</v>
      </c>
      <c r="F2688" s="1408" t="s">
        <v>644</v>
      </c>
      <c r="O2688" s="1383" t="s">
        <v>645</v>
      </c>
      <c r="Q2688" s="1383" t="s">
        <v>76</v>
      </c>
    </row>
    <row r="2689" spans="1:17" x14ac:dyDescent="0.3">
      <c r="A2689" s="1405">
        <v>2011</v>
      </c>
      <c r="B2689" s="1406" t="s">
        <v>521</v>
      </c>
      <c r="C2689" s="1406" t="s">
        <v>772</v>
      </c>
      <c r="D2689" s="1407">
        <v>717.07947454844009</v>
      </c>
      <c r="E2689" s="1406" t="s">
        <v>645</v>
      </c>
      <c r="F2689" s="1408" t="s">
        <v>644</v>
      </c>
      <c r="O2689" s="1383" t="s">
        <v>645</v>
      </c>
      <c r="Q2689" s="1383" t="s">
        <v>76</v>
      </c>
    </row>
    <row r="2690" spans="1:17" x14ac:dyDescent="0.3">
      <c r="A2690" s="1405">
        <v>2011</v>
      </c>
      <c r="B2690" s="1406" t="s">
        <v>521</v>
      </c>
      <c r="C2690" s="1406" t="s">
        <v>773</v>
      </c>
      <c r="D2690" s="1407">
        <v>925.31447918913113</v>
      </c>
      <c r="E2690" s="1406" t="s">
        <v>645</v>
      </c>
      <c r="F2690" s="1408" t="s">
        <v>644</v>
      </c>
      <c r="O2690" s="1383" t="s">
        <v>645</v>
      </c>
      <c r="Q2690" s="1383" t="s">
        <v>76</v>
      </c>
    </row>
    <row r="2691" spans="1:17" x14ac:dyDescent="0.3">
      <c r="A2691" s="1405">
        <v>2011</v>
      </c>
      <c r="B2691" s="1406" t="s">
        <v>521</v>
      </c>
      <c r="C2691" s="1406" t="s">
        <v>774</v>
      </c>
      <c r="D2691" s="1407">
        <v>727.25738419618494</v>
      </c>
      <c r="E2691" s="1406" t="s">
        <v>645</v>
      </c>
      <c r="F2691" s="1408" t="s">
        <v>644</v>
      </c>
      <c r="O2691" s="1383" t="s">
        <v>645</v>
      </c>
      <c r="Q2691" s="1383" t="s">
        <v>76</v>
      </c>
    </row>
    <row r="2692" spans="1:17" x14ac:dyDescent="0.3">
      <c r="A2692" s="1405">
        <v>2011</v>
      </c>
      <c r="B2692" s="1406" t="s">
        <v>521</v>
      </c>
      <c r="C2692" s="1406" t="s">
        <v>775</v>
      </c>
      <c r="D2692" s="1407">
        <v>898.19069387755098</v>
      </c>
      <c r="E2692" s="1406" t="s">
        <v>645</v>
      </c>
      <c r="F2692" s="1408" t="s">
        <v>644</v>
      </c>
      <c r="O2692" s="1383" t="s">
        <v>645</v>
      </c>
      <c r="Q2692" s="1383" t="s">
        <v>76</v>
      </c>
    </row>
    <row r="2693" spans="1:17" x14ac:dyDescent="0.3">
      <c r="A2693" s="1405">
        <v>2011</v>
      </c>
      <c r="B2693" s="1406" t="s">
        <v>521</v>
      </c>
      <c r="C2693" s="1406" t="s">
        <v>776</v>
      </c>
      <c r="D2693" s="1407">
        <v>792.3200432098771</v>
      </c>
      <c r="E2693" s="1406" t="s">
        <v>645</v>
      </c>
      <c r="F2693" s="1408" t="s">
        <v>644</v>
      </c>
      <c r="O2693" s="1383" t="s">
        <v>645</v>
      </c>
      <c r="Q2693" s="1383" t="s">
        <v>76</v>
      </c>
    </row>
    <row r="2694" spans="1:17" x14ac:dyDescent="0.3">
      <c r="A2694" s="1405">
        <v>2011</v>
      </c>
      <c r="B2694" s="1406" t="s">
        <v>521</v>
      </c>
      <c r="C2694" s="1406" t="s">
        <v>777</v>
      </c>
      <c r="D2694" s="1407">
        <v>710.14992574257406</v>
      </c>
      <c r="E2694" s="1406" t="s">
        <v>611</v>
      </c>
      <c r="F2694" s="1408" t="s">
        <v>610</v>
      </c>
      <c r="O2694" s="1383" t="s">
        <v>611</v>
      </c>
      <c r="Q2694" s="1383" t="s">
        <v>74</v>
      </c>
    </row>
    <row r="2695" spans="1:17" x14ac:dyDescent="0.3">
      <c r="A2695" s="1405">
        <v>2011</v>
      </c>
      <c r="B2695" s="1406" t="s">
        <v>521</v>
      </c>
      <c r="C2695" s="1406" t="s">
        <v>778</v>
      </c>
      <c r="D2695" s="1407">
        <v>761.92205970149303</v>
      </c>
      <c r="E2695" s="1406" t="s">
        <v>611</v>
      </c>
      <c r="F2695" s="1408" t="s">
        <v>610</v>
      </c>
      <c r="O2695" s="1383" t="s">
        <v>611</v>
      </c>
      <c r="Q2695" s="1383" t="s">
        <v>74</v>
      </c>
    </row>
    <row r="2696" spans="1:17" x14ac:dyDescent="0.3">
      <c r="A2696" s="1405">
        <v>2011</v>
      </c>
      <c r="B2696" s="1406" t="s">
        <v>521</v>
      </c>
      <c r="C2696" s="1406" t="s">
        <v>779</v>
      </c>
      <c r="D2696" s="1407">
        <v>780.00716368179906</v>
      </c>
      <c r="E2696" s="1406" t="s">
        <v>611</v>
      </c>
      <c r="F2696" s="1408" t="s">
        <v>610</v>
      </c>
      <c r="O2696" s="1383" t="s">
        <v>611</v>
      </c>
      <c r="Q2696" s="1383" t="s">
        <v>74</v>
      </c>
    </row>
    <row r="2697" spans="1:17" x14ac:dyDescent="0.3">
      <c r="A2697" s="1405">
        <v>2011</v>
      </c>
      <c r="B2697" s="1406" t="s">
        <v>521</v>
      </c>
      <c r="C2697" s="1406" t="s">
        <v>780</v>
      </c>
      <c r="D2697" s="1407">
        <v>692.42895038167899</v>
      </c>
      <c r="E2697" s="1406" t="s">
        <v>611</v>
      </c>
      <c r="F2697" s="1408" t="s">
        <v>610</v>
      </c>
      <c r="O2697" s="1383" t="s">
        <v>611</v>
      </c>
      <c r="Q2697" s="1383" t="s">
        <v>74</v>
      </c>
    </row>
    <row r="2698" spans="1:17" x14ac:dyDescent="0.3">
      <c r="A2698" s="1405">
        <v>2011</v>
      </c>
      <c r="B2698" s="1406" t="s">
        <v>521</v>
      </c>
      <c r="C2698" s="1406" t="s">
        <v>781</v>
      </c>
      <c r="D2698" s="1407">
        <v>763.50842319430308</v>
      </c>
      <c r="E2698" s="1406" t="s">
        <v>635</v>
      </c>
      <c r="F2698" s="1408" t="s">
        <v>634</v>
      </c>
      <c r="O2698" s="1383" t="s">
        <v>635</v>
      </c>
      <c r="Q2698" s="1383" t="s">
        <v>78</v>
      </c>
    </row>
    <row r="2699" spans="1:17" x14ac:dyDescent="0.3">
      <c r="A2699" s="1405">
        <v>2011</v>
      </c>
      <c r="B2699" s="1406" t="s">
        <v>521</v>
      </c>
      <c r="C2699" s="1406" t="s">
        <v>782</v>
      </c>
      <c r="D2699" s="1407">
        <v>725.86886824324313</v>
      </c>
      <c r="E2699" s="1406" t="s">
        <v>623</v>
      </c>
      <c r="F2699" s="1408" t="s">
        <v>622</v>
      </c>
      <c r="O2699" s="1383" t="s">
        <v>623</v>
      </c>
      <c r="Q2699" s="1383" t="s">
        <v>75</v>
      </c>
    </row>
    <row r="2700" spans="1:17" x14ac:dyDescent="0.3">
      <c r="A2700" s="1405">
        <v>2011</v>
      </c>
      <c r="B2700" s="1406" t="s">
        <v>521</v>
      </c>
      <c r="C2700" s="1406" t="s">
        <v>783</v>
      </c>
      <c r="D2700" s="1407">
        <v>766.97232188295209</v>
      </c>
      <c r="E2700" s="1406" t="s">
        <v>623</v>
      </c>
      <c r="F2700" s="1408" t="s">
        <v>622</v>
      </c>
      <c r="O2700" s="1383" t="s">
        <v>623</v>
      </c>
      <c r="Q2700" s="1383" t="s">
        <v>75</v>
      </c>
    </row>
    <row r="2701" spans="1:17" x14ac:dyDescent="0.3">
      <c r="A2701" s="1405">
        <v>2011</v>
      </c>
      <c r="B2701" s="1406" t="s">
        <v>521</v>
      </c>
      <c r="C2701" s="1406" t="s">
        <v>784</v>
      </c>
      <c r="D2701" s="1407">
        <v>787.72024485543113</v>
      </c>
      <c r="E2701" s="1406" t="s">
        <v>623</v>
      </c>
      <c r="F2701" s="1408" t="s">
        <v>622</v>
      </c>
      <c r="O2701" s="1383" t="s">
        <v>623</v>
      </c>
      <c r="Q2701" s="1383" t="s">
        <v>75</v>
      </c>
    </row>
    <row r="2702" spans="1:17" x14ac:dyDescent="0.3">
      <c r="A2702" s="1405">
        <v>2011</v>
      </c>
      <c r="B2702" s="1406" t="s">
        <v>521</v>
      </c>
      <c r="C2702" s="1406" t="s">
        <v>785</v>
      </c>
      <c r="D2702" s="1407">
        <v>782.20808962264209</v>
      </c>
      <c r="E2702" s="1406" t="s">
        <v>623</v>
      </c>
      <c r="F2702" s="1408" t="s">
        <v>622</v>
      </c>
      <c r="O2702" s="1383" t="s">
        <v>623</v>
      </c>
      <c r="Q2702" s="1383" t="s">
        <v>75</v>
      </c>
    </row>
    <row r="2703" spans="1:17" x14ac:dyDescent="0.3">
      <c r="A2703" s="1405">
        <v>2011</v>
      </c>
      <c r="B2703" s="1406" t="s">
        <v>521</v>
      </c>
      <c r="C2703" s="1406" t="s">
        <v>786</v>
      </c>
      <c r="D2703" s="1407">
        <v>710.3761407035181</v>
      </c>
      <c r="E2703" s="1406" t="s">
        <v>623</v>
      </c>
      <c r="F2703" s="1408" t="s">
        <v>622</v>
      </c>
      <c r="O2703" s="1383" t="s">
        <v>623</v>
      </c>
      <c r="Q2703" s="1383" t="s">
        <v>75</v>
      </c>
    </row>
    <row r="2704" spans="1:17" x14ac:dyDescent="0.3">
      <c r="A2704" s="1405">
        <v>2011</v>
      </c>
      <c r="B2704" s="1406" t="s">
        <v>521</v>
      </c>
      <c r="C2704" s="1406" t="s">
        <v>787</v>
      </c>
      <c r="D2704" s="1407">
        <v>856.58163001293713</v>
      </c>
      <c r="E2704" s="1406" t="s">
        <v>623</v>
      </c>
      <c r="F2704" s="1408" t="s">
        <v>622</v>
      </c>
      <c r="O2704" s="1383" t="s">
        <v>623</v>
      </c>
      <c r="Q2704" s="1383" t="s">
        <v>75</v>
      </c>
    </row>
    <row r="2705" spans="1:17" x14ac:dyDescent="0.3">
      <c r="A2705" s="1405">
        <v>2011</v>
      </c>
      <c r="B2705" s="1406" t="s">
        <v>521</v>
      </c>
      <c r="C2705" s="1406" t="s">
        <v>788</v>
      </c>
      <c r="D2705" s="1407">
        <v>881.4115802248341</v>
      </c>
      <c r="E2705" s="1406" t="s">
        <v>623</v>
      </c>
      <c r="F2705" s="1408" t="s">
        <v>622</v>
      </c>
      <c r="O2705" s="1383" t="s">
        <v>623</v>
      </c>
      <c r="Q2705" s="1383" t="s">
        <v>75</v>
      </c>
    </row>
    <row r="2706" spans="1:17" x14ac:dyDescent="0.3">
      <c r="A2706" s="1405">
        <v>2011</v>
      </c>
      <c r="B2706" s="1406" t="s">
        <v>521</v>
      </c>
      <c r="C2706" s="1406" t="s">
        <v>789</v>
      </c>
      <c r="D2706" s="1407">
        <v>725.30271689497704</v>
      </c>
      <c r="E2706" s="1406" t="s">
        <v>623</v>
      </c>
      <c r="F2706" s="1408" t="s">
        <v>622</v>
      </c>
      <c r="O2706" s="1383" t="s">
        <v>623</v>
      </c>
      <c r="Q2706" s="1383" t="s">
        <v>75</v>
      </c>
    </row>
    <row r="2707" spans="1:17" x14ac:dyDescent="0.3">
      <c r="A2707" s="1405">
        <v>2011</v>
      </c>
      <c r="B2707" s="1406" t="s">
        <v>521</v>
      </c>
      <c r="C2707" s="1406" t="s">
        <v>790</v>
      </c>
      <c r="D2707" s="1407">
        <v>783.66036900368999</v>
      </c>
      <c r="E2707" s="1406" t="s">
        <v>623</v>
      </c>
      <c r="F2707" s="1408" t="s">
        <v>622</v>
      </c>
      <c r="O2707" s="1383" t="s">
        <v>623</v>
      </c>
      <c r="Q2707" s="1383" t="s">
        <v>75</v>
      </c>
    </row>
    <row r="2708" spans="1:17" x14ac:dyDescent="0.3">
      <c r="A2708" s="1405">
        <v>2011</v>
      </c>
      <c r="B2708" s="1406" t="s">
        <v>521</v>
      </c>
      <c r="C2708" s="1406" t="s">
        <v>791</v>
      </c>
      <c r="D2708" s="1407">
        <v>751.99214213198002</v>
      </c>
      <c r="E2708" s="1406" t="s">
        <v>623</v>
      </c>
      <c r="F2708" s="1408" t="s">
        <v>622</v>
      </c>
      <c r="O2708" s="1383" t="s">
        <v>623</v>
      </c>
      <c r="Q2708" s="1383" t="s">
        <v>75</v>
      </c>
    </row>
    <row r="2709" spans="1:17" x14ac:dyDescent="0.3">
      <c r="A2709" s="1405">
        <v>2011</v>
      </c>
      <c r="B2709" s="1406" t="s">
        <v>521</v>
      </c>
      <c r="C2709" s="1406" t="s">
        <v>792</v>
      </c>
      <c r="D2709" s="1407">
        <v>735.27965085639005</v>
      </c>
      <c r="E2709" s="1406" t="s">
        <v>623</v>
      </c>
      <c r="F2709" s="1408" t="s">
        <v>622</v>
      </c>
      <c r="O2709" s="1383" t="s">
        <v>623</v>
      </c>
      <c r="Q2709" s="1383" t="s">
        <v>75</v>
      </c>
    </row>
    <row r="2710" spans="1:17" x14ac:dyDescent="0.3">
      <c r="A2710" s="1405">
        <v>2011</v>
      </c>
      <c r="B2710" s="1406" t="s">
        <v>521</v>
      </c>
      <c r="C2710" s="1406" t="s">
        <v>793</v>
      </c>
      <c r="D2710" s="1407">
        <v>806.84092005076104</v>
      </c>
      <c r="E2710" s="1406" t="s">
        <v>623</v>
      </c>
      <c r="F2710" s="1408" t="s">
        <v>622</v>
      </c>
      <c r="O2710" s="1383" t="s">
        <v>623</v>
      </c>
      <c r="Q2710" s="1383" t="s">
        <v>75</v>
      </c>
    </row>
    <row r="2711" spans="1:17" x14ac:dyDescent="0.3">
      <c r="A2711" s="1405">
        <v>2011</v>
      </c>
      <c r="B2711" s="1406" t="s">
        <v>521</v>
      </c>
      <c r="C2711" s="1406" t="s">
        <v>794</v>
      </c>
      <c r="D2711" s="1407">
        <v>897.39117549507409</v>
      </c>
      <c r="E2711" s="1406" t="s">
        <v>611</v>
      </c>
      <c r="F2711" s="1408" t="s">
        <v>610</v>
      </c>
      <c r="O2711" s="1383" t="s">
        <v>611</v>
      </c>
      <c r="Q2711" s="1383" t="s">
        <v>74</v>
      </c>
    </row>
    <row r="2712" spans="1:17" x14ac:dyDescent="0.3">
      <c r="A2712" s="1405">
        <v>2011</v>
      </c>
      <c r="B2712" s="1406" t="s">
        <v>521</v>
      </c>
      <c r="C2712" s="1406" t="s">
        <v>795</v>
      </c>
      <c r="D2712" s="1407">
        <v>747.3203672316381</v>
      </c>
      <c r="E2712" s="1406" t="s">
        <v>611</v>
      </c>
      <c r="F2712" s="1408" t="s">
        <v>610</v>
      </c>
      <c r="O2712" s="1383" t="s">
        <v>611</v>
      </c>
      <c r="Q2712" s="1383" t="s">
        <v>74</v>
      </c>
    </row>
    <row r="2713" spans="1:17" x14ac:dyDescent="0.3">
      <c r="A2713" s="1405">
        <v>2011</v>
      </c>
      <c r="B2713" s="1406" t="s">
        <v>521</v>
      </c>
      <c r="C2713" s="1406" t="s">
        <v>796</v>
      </c>
      <c r="D2713" s="1407">
        <v>736.5124309392271</v>
      </c>
      <c r="E2713" s="1406" t="s">
        <v>611</v>
      </c>
      <c r="F2713" s="1408" t="s">
        <v>610</v>
      </c>
      <c r="O2713" s="1383" t="s">
        <v>611</v>
      </c>
      <c r="Q2713" s="1383" t="s">
        <v>74</v>
      </c>
    </row>
    <row r="2714" spans="1:17" x14ac:dyDescent="0.3">
      <c r="A2714" s="1405">
        <v>2011</v>
      </c>
      <c r="B2714" s="1406" t="s">
        <v>521</v>
      </c>
      <c r="C2714" s="1406" t="s">
        <v>797</v>
      </c>
      <c r="D2714" s="1407">
        <v>1125.0003797468401</v>
      </c>
      <c r="E2714" s="1406" t="s">
        <v>611</v>
      </c>
      <c r="F2714" s="1408" t="s">
        <v>610</v>
      </c>
      <c r="O2714" s="1383" t="s">
        <v>611</v>
      </c>
      <c r="Q2714" s="1383" t="s">
        <v>74</v>
      </c>
    </row>
    <row r="2715" spans="1:17" x14ac:dyDescent="0.3">
      <c r="A2715" s="1405">
        <v>2011</v>
      </c>
      <c r="B2715" s="1406" t="s">
        <v>521</v>
      </c>
      <c r="C2715" s="1406" t="s">
        <v>531</v>
      </c>
      <c r="D2715" s="1407">
        <v>1171.93111228782</v>
      </c>
      <c r="E2715" s="1406" t="s">
        <v>519</v>
      </c>
      <c r="F2715" s="1408" t="s">
        <v>628</v>
      </c>
      <c r="O2715" s="1383" t="s">
        <v>519</v>
      </c>
      <c r="Q2715" s="1383" t="s">
        <v>58</v>
      </c>
    </row>
    <row r="2716" spans="1:17" x14ac:dyDescent="0.3">
      <c r="A2716" s="1405">
        <v>2011</v>
      </c>
      <c r="B2716" s="1406" t="s">
        <v>521</v>
      </c>
      <c r="C2716" s="1406" t="s">
        <v>532</v>
      </c>
      <c r="D2716" s="1407">
        <v>1576.3676497618201</v>
      </c>
      <c r="E2716" s="1406" t="s">
        <v>519</v>
      </c>
      <c r="F2716" s="1408" t="s">
        <v>628</v>
      </c>
      <c r="O2716" s="1383" t="s">
        <v>519</v>
      </c>
      <c r="Q2716" s="1383" t="s">
        <v>58</v>
      </c>
    </row>
    <row r="2717" spans="1:17" x14ac:dyDescent="0.3">
      <c r="A2717" s="1405">
        <v>2011</v>
      </c>
      <c r="B2717" s="1406" t="s">
        <v>521</v>
      </c>
      <c r="C2717" s="1406" t="s">
        <v>533</v>
      </c>
      <c r="D2717" s="1407">
        <v>1109.2974853815501</v>
      </c>
      <c r="E2717" s="1406" t="s">
        <v>519</v>
      </c>
      <c r="F2717" s="1408" t="s">
        <v>628</v>
      </c>
      <c r="O2717" s="1383" t="s">
        <v>519</v>
      </c>
      <c r="Q2717" s="1383" t="s">
        <v>58</v>
      </c>
    </row>
    <row r="2718" spans="1:17" x14ac:dyDescent="0.3">
      <c r="A2718" s="1405">
        <v>2011</v>
      </c>
      <c r="B2718" s="1406" t="s">
        <v>521</v>
      </c>
      <c r="C2718" s="1406" t="s">
        <v>535</v>
      </c>
      <c r="D2718" s="1407">
        <v>888.86547046360897</v>
      </c>
      <c r="E2718" s="1406" t="s">
        <v>519</v>
      </c>
      <c r="F2718" s="1408" t="s">
        <v>628</v>
      </c>
      <c r="O2718" s="1383" t="s">
        <v>519</v>
      </c>
      <c r="Q2718" s="1383" t="s">
        <v>58</v>
      </c>
    </row>
    <row r="2719" spans="1:17" x14ac:dyDescent="0.3">
      <c r="A2719" s="1405">
        <v>2011</v>
      </c>
      <c r="B2719" s="1406" t="s">
        <v>521</v>
      </c>
      <c r="C2719" s="1406" t="s">
        <v>536</v>
      </c>
      <c r="D2719" s="1407">
        <v>1721.1972412212601</v>
      </c>
      <c r="E2719" s="1406" t="s">
        <v>519</v>
      </c>
      <c r="F2719" s="1408" t="s">
        <v>628</v>
      </c>
      <c r="O2719" s="1383" t="s">
        <v>519</v>
      </c>
      <c r="Q2719" s="1383" t="s">
        <v>58</v>
      </c>
    </row>
    <row r="2720" spans="1:17" x14ac:dyDescent="0.3">
      <c r="A2720" s="1405">
        <v>2011</v>
      </c>
      <c r="B2720" s="1406" t="s">
        <v>521</v>
      </c>
      <c r="C2720" s="1406" t="s">
        <v>537</v>
      </c>
      <c r="D2720" s="1407">
        <v>1159.57410166108</v>
      </c>
      <c r="E2720" s="1406" t="s">
        <v>519</v>
      </c>
      <c r="F2720" s="1408" t="s">
        <v>628</v>
      </c>
      <c r="O2720" s="1383" t="s">
        <v>519</v>
      </c>
      <c r="Q2720" s="1383" t="s">
        <v>58</v>
      </c>
    </row>
    <row r="2721" spans="1:17" x14ac:dyDescent="0.3">
      <c r="A2721" s="1405">
        <v>2011</v>
      </c>
      <c r="B2721" s="1406" t="s">
        <v>521</v>
      </c>
      <c r="C2721" s="1406" t="s">
        <v>540</v>
      </c>
      <c r="D2721" s="1407">
        <v>1129.5393675906002</v>
      </c>
      <c r="E2721" s="1406" t="s">
        <v>519</v>
      </c>
      <c r="F2721" s="1408" t="s">
        <v>628</v>
      </c>
      <c r="O2721" s="1383" t="s">
        <v>519</v>
      </c>
      <c r="Q2721" s="1383" t="s">
        <v>58</v>
      </c>
    </row>
    <row r="2722" spans="1:17" x14ac:dyDescent="0.3">
      <c r="A2722" s="1405">
        <v>2011</v>
      </c>
      <c r="B2722" s="1406" t="s">
        <v>521</v>
      </c>
      <c r="C2722" s="1406" t="s">
        <v>541</v>
      </c>
      <c r="D2722" s="1407">
        <v>1249.4088411399803</v>
      </c>
      <c r="E2722" s="1406" t="s">
        <v>519</v>
      </c>
      <c r="F2722" s="1408" t="s">
        <v>628</v>
      </c>
      <c r="O2722" s="1383" t="s">
        <v>519</v>
      </c>
      <c r="Q2722" s="1383" t="s">
        <v>58</v>
      </c>
    </row>
    <row r="2723" spans="1:17" x14ac:dyDescent="0.3">
      <c r="A2723" s="1405">
        <v>2011</v>
      </c>
      <c r="B2723" s="1406" t="s">
        <v>521</v>
      </c>
      <c r="C2723" s="1406" t="s">
        <v>542</v>
      </c>
      <c r="D2723" s="1407">
        <v>914.13314199617798</v>
      </c>
      <c r="E2723" s="1406" t="s">
        <v>519</v>
      </c>
      <c r="F2723" s="1408" t="s">
        <v>628</v>
      </c>
      <c r="O2723" s="1383" t="s">
        <v>519</v>
      </c>
      <c r="Q2723" s="1383" t="s">
        <v>58</v>
      </c>
    </row>
    <row r="2724" spans="1:17" x14ac:dyDescent="0.3">
      <c r="A2724" s="1405">
        <v>2011</v>
      </c>
      <c r="B2724" s="1406" t="s">
        <v>521</v>
      </c>
      <c r="C2724" s="1406" t="s">
        <v>798</v>
      </c>
      <c r="D2724" s="1407">
        <v>1673.4572242090801</v>
      </c>
      <c r="E2724" s="1406" t="s">
        <v>638</v>
      </c>
      <c r="F2724" s="1408" t="s">
        <v>637</v>
      </c>
      <c r="O2724" s="1383" t="s">
        <v>638</v>
      </c>
      <c r="Q2724" s="1383" t="s">
        <v>57</v>
      </c>
    </row>
    <row r="2725" spans="1:17" x14ac:dyDescent="0.3">
      <c r="A2725" s="1405">
        <v>2011</v>
      </c>
      <c r="B2725" s="1406" t="s">
        <v>521</v>
      </c>
      <c r="C2725" s="1406" t="s">
        <v>799</v>
      </c>
      <c r="D2725" s="1407">
        <v>1040.2696463197501</v>
      </c>
      <c r="E2725" s="1406" t="s">
        <v>638</v>
      </c>
      <c r="F2725" s="1408" t="s">
        <v>637</v>
      </c>
      <c r="O2725" s="1383" t="s">
        <v>638</v>
      </c>
      <c r="Q2725" s="1383" t="s">
        <v>57</v>
      </c>
    </row>
    <row r="2726" spans="1:17" x14ac:dyDescent="0.3">
      <c r="A2726" s="1405">
        <v>2011</v>
      </c>
      <c r="B2726" s="1406" t="s">
        <v>521</v>
      </c>
      <c r="C2726" s="1406" t="s">
        <v>800</v>
      </c>
      <c r="D2726" s="1407">
        <v>1048.77914314292</v>
      </c>
      <c r="E2726" s="1406" t="s">
        <v>638</v>
      </c>
      <c r="F2726" s="1408" t="s">
        <v>637</v>
      </c>
      <c r="O2726" s="1383" t="s">
        <v>638</v>
      </c>
      <c r="Q2726" s="1383" t="s">
        <v>57</v>
      </c>
    </row>
    <row r="2727" spans="1:17" x14ac:dyDescent="0.3">
      <c r="A2727" s="1405">
        <v>2011</v>
      </c>
      <c r="B2727" s="1406" t="s">
        <v>521</v>
      </c>
      <c r="C2727" s="1406" t="s">
        <v>801</v>
      </c>
      <c r="D2727" s="1407">
        <v>941.9499940143661</v>
      </c>
      <c r="E2727" s="1406" t="s">
        <v>638</v>
      </c>
      <c r="F2727" s="1408" t="s">
        <v>637</v>
      </c>
      <c r="O2727" s="1383" t="s">
        <v>638</v>
      </c>
      <c r="Q2727" s="1383" t="s">
        <v>57</v>
      </c>
    </row>
    <row r="2728" spans="1:17" x14ac:dyDescent="0.3">
      <c r="A2728" s="1405">
        <v>2011</v>
      </c>
      <c r="B2728" s="1406" t="s">
        <v>521</v>
      </c>
      <c r="C2728" s="1406" t="s">
        <v>802</v>
      </c>
      <c r="D2728" s="1407">
        <v>975.65447843338006</v>
      </c>
      <c r="E2728" s="1406" t="s">
        <v>638</v>
      </c>
      <c r="F2728" s="1408" t="s">
        <v>637</v>
      </c>
      <c r="O2728" s="1383" t="s">
        <v>638</v>
      </c>
      <c r="Q2728" s="1383" t="s">
        <v>57</v>
      </c>
    </row>
    <row r="2729" spans="1:17" x14ac:dyDescent="0.3">
      <c r="A2729" s="1405">
        <v>2011</v>
      </c>
      <c r="B2729" s="1406" t="s">
        <v>521</v>
      </c>
      <c r="C2729" s="1406" t="s">
        <v>803</v>
      </c>
      <c r="D2729" s="1407">
        <v>1271.0083409231499</v>
      </c>
      <c r="E2729" s="1406" t="s">
        <v>638</v>
      </c>
      <c r="F2729" s="1408" t="s">
        <v>637</v>
      </c>
      <c r="O2729" s="1383" t="s">
        <v>638</v>
      </c>
      <c r="Q2729" s="1383" t="s">
        <v>57</v>
      </c>
    </row>
    <row r="2730" spans="1:17" x14ac:dyDescent="0.3">
      <c r="A2730" s="1405">
        <v>2011</v>
      </c>
      <c r="B2730" s="1406" t="s">
        <v>521</v>
      </c>
      <c r="C2730" s="1406" t="s">
        <v>804</v>
      </c>
      <c r="D2730" s="1407">
        <v>1139.0461277597501</v>
      </c>
      <c r="E2730" s="1406" t="s">
        <v>638</v>
      </c>
      <c r="F2730" s="1408" t="s">
        <v>637</v>
      </c>
      <c r="O2730" s="1383" t="s">
        <v>638</v>
      </c>
      <c r="Q2730" s="1383" t="s">
        <v>57</v>
      </c>
    </row>
    <row r="2731" spans="1:17" x14ac:dyDescent="0.3">
      <c r="A2731" s="1405">
        <v>2011</v>
      </c>
      <c r="B2731" s="1406" t="s">
        <v>521</v>
      </c>
      <c r="C2731" s="1406" t="s">
        <v>805</v>
      </c>
      <c r="D2731" s="1407">
        <v>932.00396142433203</v>
      </c>
      <c r="E2731" s="1406" t="s">
        <v>638</v>
      </c>
      <c r="F2731" s="1408" t="s">
        <v>637</v>
      </c>
      <c r="O2731" s="1383" t="s">
        <v>638</v>
      </c>
      <c r="Q2731" s="1383" t="s">
        <v>57</v>
      </c>
    </row>
    <row r="2732" spans="1:17" x14ac:dyDescent="0.3">
      <c r="A2732" s="1405">
        <v>2011</v>
      </c>
      <c r="B2732" s="1406" t="s">
        <v>521</v>
      </c>
      <c r="C2732" s="1406" t="s">
        <v>806</v>
      </c>
      <c r="D2732" s="1407">
        <v>1183.4532040272402</v>
      </c>
      <c r="E2732" s="1406" t="s">
        <v>638</v>
      </c>
      <c r="F2732" s="1408" t="s">
        <v>637</v>
      </c>
      <c r="O2732" s="1383" t="s">
        <v>638</v>
      </c>
      <c r="Q2732" s="1383" t="s">
        <v>57</v>
      </c>
    </row>
    <row r="2733" spans="1:17" x14ac:dyDescent="0.3">
      <c r="A2733" s="1405">
        <v>2011</v>
      </c>
      <c r="B2733" s="1406" t="s">
        <v>521</v>
      </c>
      <c r="C2733" s="1406" t="s">
        <v>807</v>
      </c>
      <c r="D2733" s="1407">
        <v>869.04877256317707</v>
      </c>
      <c r="E2733" s="1406" t="s">
        <v>604</v>
      </c>
      <c r="F2733" s="1408" t="s">
        <v>603</v>
      </c>
      <c r="O2733" s="1383" t="s">
        <v>604</v>
      </c>
      <c r="Q2733" s="1383" t="s">
        <v>54</v>
      </c>
    </row>
    <row r="2734" spans="1:17" x14ac:dyDescent="0.3">
      <c r="A2734" s="1405">
        <v>2011</v>
      </c>
      <c r="B2734" s="1406" t="s">
        <v>521</v>
      </c>
      <c r="C2734" s="1406" t="s">
        <v>808</v>
      </c>
      <c r="D2734" s="1407">
        <v>863.20535675675706</v>
      </c>
      <c r="E2734" s="1406" t="s">
        <v>638</v>
      </c>
      <c r="F2734" s="1408" t="s">
        <v>637</v>
      </c>
      <c r="O2734" s="1383" t="s">
        <v>638</v>
      </c>
      <c r="Q2734" s="1383" t="s">
        <v>57</v>
      </c>
    </row>
    <row r="2735" spans="1:17" x14ac:dyDescent="0.3">
      <c r="A2735" s="1405">
        <v>2011</v>
      </c>
      <c r="B2735" s="1406" t="s">
        <v>521</v>
      </c>
      <c r="C2735" s="1406" t="s">
        <v>809</v>
      </c>
      <c r="D2735" s="1407">
        <v>904.626318082789</v>
      </c>
      <c r="E2735" s="1406" t="s">
        <v>638</v>
      </c>
      <c r="F2735" s="1408" t="s">
        <v>637</v>
      </c>
      <c r="O2735" s="1383" t="s">
        <v>638</v>
      </c>
      <c r="Q2735" s="1383" t="s">
        <v>57</v>
      </c>
    </row>
    <row r="2736" spans="1:17" x14ac:dyDescent="0.3">
      <c r="A2736" s="1405">
        <v>2011</v>
      </c>
      <c r="B2736" s="1406" t="s">
        <v>521</v>
      </c>
      <c r="C2736" s="1406" t="s">
        <v>810</v>
      </c>
      <c r="D2736" s="1407">
        <v>908.33557450628405</v>
      </c>
      <c r="E2736" s="1406" t="s">
        <v>638</v>
      </c>
      <c r="F2736" s="1408" t="s">
        <v>637</v>
      </c>
      <c r="O2736" s="1383" t="s">
        <v>638</v>
      </c>
      <c r="Q2736" s="1383" t="s">
        <v>57</v>
      </c>
    </row>
    <row r="2737" spans="1:17" x14ac:dyDescent="0.3">
      <c r="A2737" s="1405">
        <v>2011</v>
      </c>
      <c r="B2737" s="1406" t="s">
        <v>521</v>
      </c>
      <c r="C2737" s="1406" t="s">
        <v>811</v>
      </c>
      <c r="D2737" s="1407">
        <v>1674.7803849597101</v>
      </c>
      <c r="E2737" s="1406" t="s">
        <v>638</v>
      </c>
      <c r="F2737" s="1408" t="s">
        <v>637</v>
      </c>
      <c r="O2737" s="1383" t="s">
        <v>638</v>
      </c>
      <c r="Q2737" s="1383" t="s">
        <v>57</v>
      </c>
    </row>
    <row r="2738" spans="1:17" x14ac:dyDescent="0.3">
      <c r="A2738" s="1405">
        <v>2011</v>
      </c>
      <c r="B2738" s="1406" t="s">
        <v>521</v>
      </c>
      <c r="C2738" s="1406" t="s">
        <v>812</v>
      </c>
      <c r="D2738" s="1407">
        <v>857.48668016194301</v>
      </c>
      <c r="E2738" s="1406" t="s">
        <v>617</v>
      </c>
      <c r="F2738" s="1408" t="s">
        <v>616</v>
      </c>
      <c r="O2738" s="1383" t="s">
        <v>617</v>
      </c>
      <c r="Q2738" s="1383" t="s">
        <v>55</v>
      </c>
    </row>
    <row r="2739" spans="1:17" x14ac:dyDescent="0.3">
      <c r="A2739" s="1405">
        <v>2011</v>
      </c>
      <c r="B2739" s="1406" t="s">
        <v>521</v>
      </c>
      <c r="C2739" s="1406" t="s">
        <v>813</v>
      </c>
      <c r="D2739" s="1407">
        <v>808.78517857142913</v>
      </c>
      <c r="E2739" s="1406" t="s">
        <v>631</v>
      </c>
      <c r="F2739" s="1408" t="s">
        <v>630</v>
      </c>
      <c r="O2739" s="1383" t="s">
        <v>631</v>
      </c>
      <c r="Q2739" s="1383" t="s">
        <v>56</v>
      </c>
    </row>
    <row r="2740" spans="1:17" x14ac:dyDescent="0.3">
      <c r="A2740" s="1405">
        <v>2011</v>
      </c>
      <c r="B2740" s="1406" t="s">
        <v>521</v>
      </c>
      <c r="C2740" s="1406" t="s">
        <v>814</v>
      </c>
      <c r="D2740" s="1407">
        <v>743.653584337349</v>
      </c>
      <c r="E2740" s="1406" t="s">
        <v>631</v>
      </c>
      <c r="F2740" s="1408" t="s">
        <v>630</v>
      </c>
      <c r="O2740" s="1383" t="s">
        <v>631</v>
      </c>
      <c r="Q2740" s="1383" t="s">
        <v>56</v>
      </c>
    </row>
    <row r="2741" spans="1:17" x14ac:dyDescent="0.3">
      <c r="A2741" s="1405">
        <v>2011</v>
      </c>
      <c r="B2741" s="1406" t="s">
        <v>521</v>
      </c>
      <c r="C2741" s="1406" t="s">
        <v>815</v>
      </c>
      <c r="D2741" s="1407">
        <v>870.33186111111104</v>
      </c>
      <c r="E2741" s="1406" t="s">
        <v>631</v>
      </c>
      <c r="F2741" s="1408" t="s">
        <v>630</v>
      </c>
      <c r="O2741" s="1383" t="s">
        <v>631</v>
      </c>
      <c r="Q2741" s="1383" t="s">
        <v>56</v>
      </c>
    </row>
    <row r="2742" spans="1:17" x14ac:dyDescent="0.3">
      <c r="A2742" s="1405">
        <v>2011</v>
      </c>
      <c r="B2742" s="1406" t="s">
        <v>521</v>
      </c>
      <c r="C2742" s="1406" t="s">
        <v>816</v>
      </c>
      <c r="D2742" s="1407">
        <v>1073.4470310702002</v>
      </c>
      <c r="E2742" s="1406" t="s">
        <v>631</v>
      </c>
      <c r="F2742" s="1408" t="s">
        <v>630</v>
      </c>
      <c r="O2742" s="1383" t="s">
        <v>631</v>
      </c>
      <c r="Q2742" s="1383" t="s">
        <v>56</v>
      </c>
    </row>
    <row r="2743" spans="1:17" x14ac:dyDescent="0.3">
      <c r="A2743" s="1405">
        <v>2011</v>
      </c>
      <c r="B2743" s="1406" t="s">
        <v>521</v>
      </c>
      <c r="C2743" s="1406" t="s">
        <v>817</v>
      </c>
      <c r="D2743" s="1407">
        <v>796.50520491803309</v>
      </c>
      <c r="E2743" s="1406" t="s">
        <v>631</v>
      </c>
      <c r="F2743" s="1408" t="s">
        <v>630</v>
      </c>
      <c r="O2743" s="1383" t="s">
        <v>631</v>
      </c>
      <c r="Q2743" s="1383" t="s">
        <v>56</v>
      </c>
    </row>
    <row r="2744" spans="1:17" x14ac:dyDescent="0.3">
      <c r="A2744" s="1405">
        <v>2011</v>
      </c>
      <c r="B2744" s="1406" t="s">
        <v>521</v>
      </c>
      <c r="C2744" s="1406" t="s">
        <v>818</v>
      </c>
      <c r="D2744" s="1407">
        <v>749.130913242009</v>
      </c>
      <c r="E2744" s="1406" t="s">
        <v>631</v>
      </c>
      <c r="F2744" s="1408" t="s">
        <v>630</v>
      </c>
      <c r="O2744" s="1383" t="s">
        <v>631</v>
      </c>
      <c r="Q2744" s="1383" t="s">
        <v>56</v>
      </c>
    </row>
    <row r="2745" spans="1:17" x14ac:dyDescent="0.3">
      <c r="A2745" s="1405">
        <v>2011</v>
      </c>
      <c r="B2745" s="1406" t="s">
        <v>521</v>
      </c>
      <c r="C2745" s="1406" t="s">
        <v>819</v>
      </c>
      <c r="D2745" s="1407">
        <v>828.80825503355709</v>
      </c>
      <c r="E2745" s="1406" t="s">
        <v>631</v>
      </c>
      <c r="F2745" s="1408" t="s">
        <v>630</v>
      </c>
      <c r="O2745" s="1383" t="s">
        <v>631</v>
      </c>
      <c r="Q2745" s="1383" t="s">
        <v>56</v>
      </c>
    </row>
    <row r="2746" spans="1:17" x14ac:dyDescent="0.3">
      <c r="A2746" s="1405">
        <v>2011</v>
      </c>
      <c r="B2746" s="1406" t="s">
        <v>521</v>
      </c>
      <c r="C2746" s="1406" t="s">
        <v>820</v>
      </c>
      <c r="D2746" s="1407">
        <v>808.123574380165</v>
      </c>
      <c r="E2746" s="1406" t="s">
        <v>631</v>
      </c>
      <c r="F2746" s="1408" t="s">
        <v>630</v>
      </c>
      <c r="O2746" s="1383" t="s">
        <v>631</v>
      </c>
      <c r="Q2746" s="1383" t="s">
        <v>56</v>
      </c>
    </row>
    <row r="2747" spans="1:17" x14ac:dyDescent="0.3">
      <c r="A2747" s="1405">
        <v>2011</v>
      </c>
      <c r="B2747" s="1406" t="s">
        <v>521</v>
      </c>
      <c r="C2747" s="1406" t="s">
        <v>821</v>
      </c>
      <c r="D2747" s="1407">
        <v>743.3049180327871</v>
      </c>
      <c r="E2747" s="1406" t="s">
        <v>631</v>
      </c>
      <c r="F2747" s="1408" t="s">
        <v>630</v>
      </c>
      <c r="O2747" s="1383" t="s">
        <v>631</v>
      </c>
      <c r="Q2747" s="1383" t="s">
        <v>56</v>
      </c>
    </row>
    <row r="2748" spans="1:17" x14ac:dyDescent="0.3">
      <c r="A2748" s="1405">
        <v>2011</v>
      </c>
      <c r="B2748" s="1406" t="s">
        <v>521</v>
      </c>
      <c r="C2748" s="1406" t="s">
        <v>822</v>
      </c>
      <c r="D2748" s="1407">
        <v>711.57928571428602</v>
      </c>
      <c r="E2748" s="1406" t="s">
        <v>631</v>
      </c>
      <c r="F2748" s="1408" t="s">
        <v>630</v>
      </c>
      <c r="O2748" s="1383" t="s">
        <v>631</v>
      </c>
      <c r="Q2748" s="1383" t="s">
        <v>56</v>
      </c>
    </row>
    <row r="2749" spans="1:17" x14ac:dyDescent="0.3">
      <c r="A2749" s="1405">
        <v>2011</v>
      </c>
      <c r="B2749" s="1406" t="s">
        <v>521</v>
      </c>
      <c r="C2749" s="1406" t="s">
        <v>823</v>
      </c>
      <c r="D2749" s="1407">
        <v>888.84269720101804</v>
      </c>
      <c r="E2749" s="1406" t="s">
        <v>631</v>
      </c>
      <c r="F2749" s="1408" t="s">
        <v>630</v>
      </c>
      <c r="O2749" s="1383" t="s">
        <v>631</v>
      </c>
      <c r="Q2749" s="1383" t="s">
        <v>56</v>
      </c>
    </row>
    <row r="2750" spans="1:17" x14ac:dyDescent="0.3">
      <c r="A2750" s="1405">
        <v>2011</v>
      </c>
      <c r="B2750" s="1406" t="s">
        <v>521</v>
      </c>
      <c r="C2750" s="1406" t="s">
        <v>824</v>
      </c>
      <c r="D2750" s="1407">
        <v>792.83831645569603</v>
      </c>
      <c r="E2750" s="1406" t="s">
        <v>631</v>
      </c>
      <c r="F2750" s="1408" t="s">
        <v>630</v>
      </c>
      <c r="O2750" s="1383" t="s">
        <v>631</v>
      </c>
      <c r="Q2750" s="1383" t="s">
        <v>56</v>
      </c>
    </row>
    <row r="2751" spans="1:17" x14ac:dyDescent="0.3">
      <c r="A2751" s="1405">
        <v>2011</v>
      </c>
      <c r="B2751" s="1406" t="s">
        <v>521</v>
      </c>
      <c r="C2751" s="1406" t="s">
        <v>825</v>
      </c>
      <c r="D2751" s="1407">
        <v>908.97040462427708</v>
      </c>
      <c r="E2751" s="1406" t="s">
        <v>631</v>
      </c>
      <c r="F2751" s="1408" t="s">
        <v>630</v>
      </c>
      <c r="O2751" s="1383" t="s">
        <v>631</v>
      </c>
      <c r="Q2751" s="1383" t="s">
        <v>56</v>
      </c>
    </row>
    <row r="2752" spans="1:17" x14ac:dyDescent="0.3">
      <c r="A2752" s="1405">
        <v>2011</v>
      </c>
      <c r="B2752" s="1406" t="s">
        <v>521</v>
      </c>
      <c r="C2752" s="1406" t="s">
        <v>826</v>
      </c>
      <c r="D2752" s="1407">
        <v>941.26216753926701</v>
      </c>
      <c r="E2752" s="1406" t="s">
        <v>631</v>
      </c>
      <c r="F2752" s="1408" t="s">
        <v>630</v>
      </c>
      <c r="O2752" s="1383" t="s">
        <v>631</v>
      </c>
      <c r="Q2752" s="1383" t="s">
        <v>56</v>
      </c>
    </row>
    <row r="2753" spans="1:17" x14ac:dyDescent="0.3">
      <c r="A2753" s="1405">
        <v>2011</v>
      </c>
      <c r="B2753" s="1406" t="s">
        <v>521</v>
      </c>
      <c r="C2753" s="1406" t="s">
        <v>827</v>
      </c>
      <c r="D2753" s="1407">
        <v>764.72322330097109</v>
      </c>
      <c r="E2753" s="1406" t="s">
        <v>617</v>
      </c>
      <c r="F2753" s="1408" t="s">
        <v>616</v>
      </c>
      <c r="O2753" s="1383" t="s">
        <v>617</v>
      </c>
      <c r="Q2753" s="1383" t="s">
        <v>55</v>
      </c>
    </row>
    <row r="2754" spans="1:17" x14ac:dyDescent="0.3">
      <c r="A2754" s="1405">
        <v>2011</v>
      </c>
      <c r="B2754" s="1406" t="s">
        <v>521</v>
      </c>
      <c r="C2754" s="1406" t="s">
        <v>828</v>
      </c>
      <c r="D2754" s="1407">
        <v>845.15898630137008</v>
      </c>
      <c r="E2754" s="1406" t="s">
        <v>617</v>
      </c>
      <c r="F2754" s="1408" t="s">
        <v>616</v>
      </c>
      <c r="O2754" s="1383" t="s">
        <v>617</v>
      </c>
      <c r="Q2754" s="1383" t="s">
        <v>55</v>
      </c>
    </row>
    <row r="2755" spans="1:17" x14ac:dyDescent="0.3">
      <c r="A2755" s="1405">
        <v>2011</v>
      </c>
      <c r="B2755" s="1406" t="s">
        <v>521</v>
      </c>
      <c r="C2755" s="1406" t="s">
        <v>829</v>
      </c>
      <c r="D2755" s="1407">
        <v>898.46550161812308</v>
      </c>
      <c r="E2755" s="1406" t="s">
        <v>617</v>
      </c>
      <c r="F2755" s="1408" t="s">
        <v>616</v>
      </c>
      <c r="O2755" s="1383" t="s">
        <v>617</v>
      </c>
      <c r="Q2755" s="1383" t="s">
        <v>55</v>
      </c>
    </row>
    <row r="2756" spans="1:17" x14ac:dyDescent="0.3">
      <c r="A2756" s="1405">
        <v>2011</v>
      </c>
      <c r="B2756" s="1406" t="s">
        <v>521</v>
      </c>
      <c r="C2756" s="1406" t="s">
        <v>830</v>
      </c>
      <c r="D2756" s="1407">
        <v>854.75670129870105</v>
      </c>
      <c r="E2756" s="1406" t="s">
        <v>617</v>
      </c>
      <c r="F2756" s="1408" t="s">
        <v>616</v>
      </c>
      <c r="O2756" s="1383" t="s">
        <v>617</v>
      </c>
      <c r="Q2756" s="1383" t="s">
        <v>55</v>
      </c>
    </row>
    <row r="2757" spans="1:17" x14ac:dyDescent="0.3">
      <c r="A2757" s="1405">
        <v>2011</v>
      </c>
      <c r="B2757" s="1406" t="s">
        <v>521</v>
      </c>
      <c r="C2757" s="1406" t="s">
        <v>831</v>
      </c>
      <c r="D2757" s="1407">
        <v>1002.1128117120801</v>
      </c>
      <c r="E2757" s="1406" t="s">
        <v>617</v>
      </c>
      <c r="F2757" s="1408" t="s">
        <v>616</v>
      </c>
      <c r="O2757" s="1383" t="s">
        <v>617</v>
      </c>
      <c r="Q2757" s="1383" t="s">
        <v>55</v>
      </c>
    </row>
    <row r="2758" spans="1:17" x14ac:dyDescent="0.3">
      <c r="A2758" s="1405">
        <v>2011</v>
      </c>
      <c r="B2758" s="1406" t="s">
        <v>521</v>
      </c>
      <c r="C2758" s="1406" t="s">
        <v>832</v>
      </c>
      <c r="D2758" s="1407">
        <v>875.88390108090402</v>
      </c>
      <c r="E2758" s="1406" t="s">
        <v>617</v>
      </c>
      <c r="F2758" s="1408" t="s">
        <v>616</v>
      </c>
      <c r="O2758" s="1383" t="s">
        <v>617</v>
      </c>
      <c r="Q2758" s="1383" t="s">
        <v>55</v>
      </c>
    </row>
    <row r="2759" spans="1:17" x14ac:dyDescent="0.3">
      <c r="A2759" s="1405">
        <v>2011</v>
      </c>
      <c r="B2759" s="1406" t="s">
        <v>521</v>
      </c>
      <c r="C2759" s="1406" t="s">
        <v>833</v>
      </c>
      <c r="D2759" s="1407">
        <v>801.18176767676812</v>
      </c>
      <c r="E2759" s="1406" t="s">
        <v>617</v>
      </c>
      <c r="F2759" s="1408" t="s">
        <v>616</v>
      </c>
      <c r="O2759" s="1383" t="s">
        <v>617</v>
      </c>
      <c r="Q2759" s="1383" t="s">
        <v>55</v>
      </c>
    </row>
    <row r="2760" spans="1:17" x14ac:dyDescent="0.3">
      <c r="A2760" s="1405">
        <v>2011</v>
      </c>
      <c r="B2760" s="1406" t="s">
        <v>521</v>
      </c>
      <c r="C2760" s="1406" t="s">
        <v>834</v>
      </c>
      <c r="D2760" s="1407">
        <v>840.18067567567607</v>
      </c>
      <c r="E2760" s="1406" t="s">
        <v>617</v>
      </c>
      <c r="F2760" s="1408" t="s">
        <v>616</v>
      </c>
      <c r="O2760" s="1383" t="s">
        <v>617</v>
      </c>
      <c r="Q2760" s="1383" t="s">
        <v>55</v>
      </c>
    </row>
    <row r="2761" spans="1:17" x14ac:dyDescent="0.3">
      <c r="A2761" s="1405">
        <v>2011</v>
      </c>
      <c r="B2761" s="1406" t="s">
        <v>521</v>
      </c>
      <c r="C2761" s="1406" t="s">
        <v>835</v>
      </c>
      <c r="D2761" s="1407">
        <v>802.08181705809602</v>
      </c>
      <c r="E2761" s="1406" t="s">
        <v>617</v>
      </c>
      <c r="F2761" s="1408" t="s">
        <v>616</v>
      </c>
      <c r="O2761" s="1383" t="s">
        <v>617</v>
      </c>
      <c r="Q2761" s="1383" t="s">
        <v>55</v>
      </c>
    </row>
    <row r="2762" spans="1:17" x14ac:dyDescent="0.3">
      <c r="A2762" s="1405">
        <v>2011</v>
      </c>
      <c r="B2762" s="1406" t="s">
        <v>521</v>
      </c>
      <c r="C2762" s="1406" t="s">
        <v>836</v>
      </c>
      <c r="D2762" s="1407">
        <v>912.28047066848615</v>
      </c>
      <c r="E2762" s="1406" t="s">
        <v>617</v>
      </c>
      <c r="F2762" s="1408" t="s">
        <v>616</v>
      </c>
      <c r="O2762" s="1383" t="s">
        <v>617</v>
      </c>
      <c r="Q2762" s="1383" t="s">
        <v>55</v>
      </c>
    </row>
    <row r="2763" spans="1:17" x14ac:dyDescent="0.3">
      <c r="A2763" s="1405">
        <v>2011</v>
      </c>
      <c r="B2763" s="1406" t="s">
        <v>521</v>
      </c>
      <c r="C2763" s="1406" t="s">
        <v>837</v>
      </c>
      <c r="D2763" s="1407">
        <v>970.01181415929204</v>
      </c>
      <c r="E2763" s="1406" t="s">
        <v>617</v>
      </c>
      <c r="F2763" s="1408" t="s">
        <v>616</v>
      </c>
      <c r="O2763" s="1383" t="s">
        <v>617</v>
      </c>
      <c r="Q2763" s="1383" t="s">
        <v>55</v>
      </c>
    </row>
    <row r="2764" spans="1:17" x14ac:dyDescent="0.3">
      <c r="A2764" s="1405">
        <v>2011</v>
      </c>
      <c r="B2764" s="1406" t="s">
        <v>521</v>
      </c>
      <c r="C2764" s="1406" t="s">
        <v>838</v>
      </c>
      <c r="D2764" s="1407">
        <v>802.65845906902109</v>
      </c>
      <c r="E2764" s="1406" t="s">
        <v>617</v>
      </c>
      <c r="F2764" s="1408" t="s">
        <v>616</v>
      </c>
      <c r="O2764" s="1383" t="s">
        <v>617</v>
      </c>
      <c r="Q2764" s="1383" t="s">
        <v>55</v>
      </c>
    </row>
    <row r="2765" spans="1:17" x14ac:dyDescent="0.3">
      <c r="A2765" s="1405">
        <v>2011</v>
      </c>
      <c r="B2765" s="1406" t="s">
        <v>521</v>
      </c>
      <c r="C2765" s="1406" t="s">
        <v>839</v>
      </c>
      <c r="D2765" s="1407">
        <v>1000.35361702128</v>
      </c>
      <c r="E2765" s="1406" t="s">
        <v>617</v>
      </c>
      <c r="F2765" s="1408" t="s">
        <v>616</v>
      </c>
      <c r="O2765" s="1383" t="s">
        <v>617</v>
      </c>
      <c r="Q2765" s="1383" t="s">
        <v>55</v>
      </c>
    </row>
    <row r="2766" spans="1:17" x14ac:dyDescent="0.3">
      <c r="A2766" s="1405">
        <v>2011</v>
      </c>
      <c r="B2766" s="1406" t="s">
        <v>521</v>
      </c>
      <c r="C2766" s="1406" t="s">
        <v>840</v>
      </c>
      <c r="D2766" s="1407">
        <v>756.39823045267508</v>
      </c>
      <c r="E2766" s="1406" t="s">
        <v>631</v>
      </c>
      <c r="F2766" s="1408" t="s">
        <v>630</v>
      </c>
      <c r="O2766" s="1383" t="s">
        <v>631</v>
      </c>
      <c r="Q2766" s="1383" t="s">
        <v>56</v>
      </c>
    </row>
    <row r="2767" spans="1:17" x14ac:dyDescent="0.3">
      <c r="A2767" s="1405">
        <v>2011</v>
      </c>
      <c r="B2767" s="1406" t="s">
        <v>521</v>
      </c>
      <c r="C2767" s="1406" t="s">
        <v>841</v>
      </c>
      <c r="D2767" s="1407">
        <v>991.05390572390604</v>
      </c>
      <c r="E2767" s="1406" t="s">
        <v>604</v>
      </c>
      <c r="F2767" s="1408" t="s">
        <v>603</v>
      </c>
      <c r="O2767" s="1383" t="s">
        <v>604</v>
      </c>
      <c r="Q2767" s="1383" t="s">
        <v>54</v>
      </c>
    </row>
    <row r="2768" spans="1:17" x14ac:dyDescent="0.3">
      <c r="A2768" s="1405">
        <v>2011</v>
      </c>
      <c r="B2768" s="1406" t="s">
        <v>521</v>
      </c>
      <c r="C2768" s="1406" t="s">
        <v>842</v>
      </c>
      <c r="D2768" s="1407">
        <v>761.01050067659014</v>
      </c>
      <c r="E2768" s="1406" t="s">
        <v>604</v>
      </c>
      <c r="F2768" s="1408" t="s">
        <v>603</v>
      </c>
      <c r="O2768" s="1383" t="s">
        <v>604</v>
      </c>
      <c r="Q2768" s="1383" t="s">
        <v>54</v>
      </c>
    </row>
    <row r="2769" spans="1:17" x14ac:dyDescent="0.3">
      <c r="A2769" s="1405">
        <v>2011</v>
      </c>
      <c r="B2769" s="1406" t="s">
        <v>521</v>
      </c>
      <c r="C2769" s="1406" t="s">
        <v>843</v>
      </c>
      <c r="D2769" s="1407">
        <v>881.13018726591815</v>
      </c>
      <c r="E2769" s="1406" t="s">
        <v>604</v>
      </c>
      <c r="F2769" s="1408" t="s">
        <v>603</v>
      </c>
      <c r="O2769" s="1383" t="s">
        <v>604</v>
      </c>
      <c r="Q2769" s="1383" t="s">
        <v>54</v>
      </c>
    </row>
    <row r="2770" spans="1:17" x14ac:dyDescent="0.3">
      <c r="A2770" s="1405">
        <v>2011</v>
      </c>
      <c r="B2770" s="1406" t="s">
        <v>521</v>
      </c>
      <c r="C2770" s="1406" t="s">
        <v>844</v>
      </c>
      <c r="D2770" s="1407">
        <v>756.24621495327108</v>
      </c>
      <c r="E2770" s="1406" t="s">
        <v>604</v>
      </c>
      <c r="F2770" s="1408" t="s">
        <v>603</v>
      </c>
      <c r="O2770" s="1383" t="s">
        <v>604</v>
      </c>
      <c r="Q2770" s="1383" t="s">
        <v>54</v>
      </c>
    </row>
    <row r="2771" spans="1:17" x14ac:dyDescent="0.3">
      <c r="A2771" s="1405">
        <v>2011</v>
      </c>
      <c r="B2771" s="1406" t="s">
        <v>521</v>
      </c>
      <c r="C2771" s="1406" t="s">
        <v>845</v>
      </c>
      <c r="D2771" s="1407">
        <v>966.41086156676397</v>
      </c>
      <c r="E2771" s="1406" t="s">
        <v>604</v>
      </c>
      <c r="F2771" s="1408" t="s">
        <v>603</v>
      </c>
      <c r="O2771" s="1383" t="s">
        <v>604</v>
      </c>
      <c r="Q2771" s="1383" t="s">
        <v>54</v>
      </c>
    </row>
    <row r="2772" spans="1:17" x14ac:dyDescent="0.3">
      <c r="A2772" s="1405">
        <v>2011</v>
      </c>
      <c r="B2772" s="1406" t="s">
        <v>521</v>
      </c>
      <c r="C2772" s="1406" t="s">
        <v>846</v>
      </c>
      <c r="D2772" s="1407">
        <v>1578.0752105059901</v>
      </c>
      <c r="E2772" s="1406" t="s">
        <v>604</v>
      </c>
      <c r="F2772" s="1408" t="s">
        <v>603</v>
      </c>
      <c r="O2772" s="1383" t="s">
        <v>604</v>
      </c>
      <c r="Q2772" s="1383" t="s">
        <v>54</v>
      </c>
    </row>
    <row r="2773" spans="1:17" x14ac:dyDescent="0.3">
      <c r="A2773" s="1405">
        <v>2011</v>
      </c>
      <c r="B2773" s="1406" t="s">
        <v>521</v>
      </c>
      <c r="C2773" s="1406" t="s">
        <v>847</v>
      </c>
      <c r="D2773" s="1407">
        <v>823.99140401146099</v>
      </c>
      <c r="E2773" s="1406" t="s">
        <v>604</v>
      </c>
      <c r="F2773" s="1408" t="s">
        <v>603</v>
      </c>
      <c r="O2773" s="1383" t="s">
        <v>604</v>
      </c>
      <c r="Q2773" s="1383" t="s">
        <v>54</v>
      </c>
    </row>
    <row r="2774" spans="1:17" x14ac:dyDescent="0.3">
      <c r="A2774" s="1405">
        <v>2011</v>
      </c>
      <c r="B2774" s="1406" t="s">
        <v>521</v>
      </c>
      <c r="C2774" s="1406" t="s">
        <v>848</v>
      </c>
      <c r="D2774" s="1407">
        <v>973.819626262626</v>
      </c>
      <c r="E2774" s="1406" t="s">
        <v>604</v>
      </c>
      <c r="F2774" s="1408" t="s">
        <v>603</v>
      </c>
      <c r="O2774" s="1383" t="s">
        <v>604</v>
      </c>
      <c r="Q2774" s="1383" t="s">
        <v>54</v>
      </c>
    </row>
    <row r="2775" spans="1:17" x14ac:dyDescent="0.3">
      <c r="A2775" s="1405">
        <v>2011</v>
      </c>
      <c r="B2775" s="1406" t="s">
        <v>521</v>
      </c>
      <c r="C2775" s="1406" t="s">
        <v>849</v>
      </c>
      <c r="D2775" s="1407">
        <v>761.37598225602005</v>
      </c>
      <c r="E2775" s="1406" t="s">
        <v>604</v>
      </c>
      <c r="F2775" s="1408" t="s">
        <v>603</v>
      </c>
      <c r="O2775" s="1383" t="s">
        <v>604</v>
      </c>
      <c r="Q2775" s="1383" t="s">
        <v>54</v>
      </c>
    </row>
    <row r="2776" spans="1:17" x14ac:dyDescent="0.3">
      <c r="A2776" s="1405">
        <v>2011</v>
      </c>
      <c r="B2776" s="1406" t="s">
        <v>521</v>
      </c>
      <c r="C2776" s="1406" t="s">
        <v>850</v>
      </c>
      <c r="D2776" s="1407">
        <v>854.68847193347199</v>
      </c>
      <c r="E2776" s="1406" t="s">
        <v>604</v>
      </c>
      <c r="F2776" s="1408" t="s">
        <v>603</v>
      </c>
      <c r="O2776" s="1383" t="s">
        <v>604</v>
      </c>
      <c r="Q2776" s="1383" t="s">
        <v>54</v>
      </c>
    </row>
    <row r="2777" spans="1:17" x14ac:dyDescent="0.3">
      <c r="A2777" s="1405">
        <v>2011</v>
      </c>
      <c r="B2777" s="1406" t="s">
        <v>521</v>
      </c>
      <c r="C2777" s="1406" t="s">
        <v>851</v>
      </c>
      <c r="D2777" s="1407">
        <v>740.10033823529409</v>
      </c>
      <c r="E2777" s="1406" t="s">
        <v>604</v>
      </c>
      <c r="F2777" s="1408" t="s">
        <v>603</v>
      </c>
      <c r="O2777" s="1383" t="s">
        <v>604</v>
      </c>
      <c r="Q2777" s="1383" t="s">
        <v>54</v>
      </c>
    </row>
    <row r="2778" spans="1:17" x14ac:dyDescent="0.3">
      <c r="A2778" s="1405">
        <v>2011</v>
      </c>
      <c r="B2778" s="1406" t="s">
        <v>521</v>
      </c>
      <c r="C2778" s="1406" t="s">
        <v>852</v>
      </c>
      <c r="D2778" s="1407">
        <v>792.61893782383402</v>
      </c>
      <c r="E2778" s="1406" t="s">
        <v>604</v>
      </c>
      <c r="F2778" s="1408" t="s">
        <v>603</v>
      </c>
      <c r="O2778" s="1383" t="s">
        <v>604</v>
      </c>
      <c r="Q2778" s="1383" t="s">
        <v>54</v>
      </c>
    </row>
    <row r="2779" spans="1:17" x14ac:dyDescent="0.3">
      <c r="A2779" s="1405">
        <v>2011</v>
      </c>
      <c r="B2779" s="1406" t="s">
        <v>521</v>
      </c>
      <c r="C2779" s="1406" t="s">
        <v>853</v>
      </c>
      <c r="D2779" s="1407">
        <v>829.0504830917871</v>
      </c>
      <c r="E2779" s="1406" t="s">
        <v>604</v>
      </c>
      <c r="F2779" s="1408" t="s">
        <v>603</v>
      </c>
      <c r="O2779" s="1383" t="s">
        <v>604</v>
      </c>
      <c r="Q2779" s="1383" t="s">
        <v>54</v>
      </c>
    </row>
    <row r="2780" spans="1:17" x14ac:dyDescent="0.3">
      <c r="A2780" s="1405">
        <v>2011</v>
      </c>
      <c r="B2780" s="1406" t="s">
        <v>521</v>
      </c>
      <c r="C2780" s="1406" t="s">
        <v>529</v>
      </c>
      <c r="D2780" s="1407">
        <v>1101.33804480652</v>
      </c>
      <c r="E2780" s="1406" t="s">
        <v>519</v>
      </c>
      <c r="F2780" s="1408" t="s">
        <v>628</v>
      </c>
      <c r="O2780" s="1383" t="s">
        <v>519</v>
      </c>
      <c r="Q2780" s="1383" t="s">
        <v>58</v>
      </c>
    </row>
    <row r="2781" spans="1:17" x14ac:dyDescent="0.3">
      <c r="A2781" s="1405">
        <v>2011</v>
      </c>
      <c r="B2781" s="1406" t="s">
        <v>521</v>
      </c>
      <c r="C2781" s="1406" t="s">
        <v>854</v>
      </c>
      <c r="D2781" s="1407">
        <v>897.84645021644997</v>
      </c>
      <c r="E2781" s="1406" t="s">
        <v>635</v>
      </c>
      <c r="F2781" s="1408" t="s">
        <v>634</v>
      </c>
      <c r="O2781" s="1383" t="s">
        <v>635</v>
      </c>
      <c r="Q2781" s="1383" t="s">
        <v>78</v>
      </c>
    </row>
    <row r="2782" spans="1:17" x14ac:dyDescent="0.3">
      <c r="A2782" s="1405">
        <v>2011</v>
      </c>
      <c r="B2782" s="1406" t="s">
        <v>521</v>
      </c>
      <c r="C2782" s="1406" t="s">
        <v>855</v>
      </c>
      <c r="D2782" s="1407">
        <v>899.96162500000003</v>
      </c>
      <c r="E2782" s="1406" t="s">
        <v>635</v>
      </c>
      <c r="F2782" s="1408" t="s">
        <v>634</v>
      </c>
      <c r="O2782" s="1383" t="s">
        <v>635</v>
      </c>
      <c r="Q2782" s="1383" t="s">
        <v>78</v>
      </c>
    </row>
    <row r="2783" spans="1:17" x14ac:dyDescent="0.3">
      <c r="A2783" s="1405">
        <v>2011</v>
      </c>
      <c r="B2783" s="1406" t="s">
        <v>521</v>
      </c>
      <c r="C2783" s="1406" t="s">
        <v>856</v>
      </c>
      <c r="D2783" s="1407">
        <v>1014.06134899423</v>
      </c>
      <c r="E2783" s="1406" t="s">
        <v>635</v>
      </c>
      <c r="F2783" s="1408" t="s">
        <v>634</v>
      </c>
      <c r="O2783" s="1383" t="s">
        <v>635</v>
      </c>
      <c r="Q2783" s="1383" t="s">
        <v>78</v>
      </c>
    </row>
    <row r="2784" spans="1:17" x14ac:dyDescent="0.3">
      <c r="A2784" s="1405">
        <v>2011</v>
      </c>
      <c r="B2784" s="1406" t="s">
        <v>521</v>
      </c>
      <c r="C2784" s="1406" t="s">
        <v>857</v>
      </c>
      <c r="D2784" s="1407">
        <v>941.14071245186108</v>
      </c>
      <c r="E2784" s="1406" t="s">
        <v>635</v>
      </c>
      <c r="F2784" s="1408" t="s">
        <v>634</v>
      </c>
      <c r="O2784" s="1383" t="s">
        <v>635</v>
      </c>
      <c r="Q2784" s="1383" t="s">
        <v>78</v>
      </c>
    </row>
    <row r="2785" spans="1:17" x14ac:dyDescent="0.3">
      <c r="A2785" s="1405">
        <v>2011</v>
      </c>
      <c r="B2785" s="1406" t="s">
        <v>521</v>
      </c>
      <c r="C2785" s="1406" t="s">
        <v>858</v>
      </c>
      <c r="D2785" s="1407">
        <v>850.62866302864904</v>
      </c>
      <c r="E2785" s="1406" t="s">
        <v>635</v>
      </c>
      <c r="F2785" s="1408" t="s">
        <v>634</v>
      </c>
      <c r="O2785" s="1383" t="s">
        <v>635</v>
      </c>
      <c r="Q2785" s="1383" t="s">
        <v>78</v>
      </c>
    </row>
    <row r="2786" spans="1:17" x14ac:dyDescent="0.3">
      <c r="A2786" s="1405">
        <v>2011</v>
      </c>
      <c r="B2786" s="1406" t="s">
        <v>521</v>
      </c>
      <c r="C2786" s="1406" t="s">
        <v>859</v>
      </c>
      <c r="D2786" s="1407">
        <v>957.04205319494008</v>
      </c>
      <c r="E2786" s="1406" t="s">
        <v>635</v>
      </c>
      <c r="F2786" s="1408" t="s">
        <v>634</v>
      </c>
      <c r="O2786" s="1383" t="s">
        <v>635</v>
      </c>
      <c r="Q2786" s="1383" t="s">
        <v>78</v>
      </c>
    </row>
    <row r="2787" spans="1:17" x14ac:dyDescent="0.3">
      <c r="A2787" s="1405">
        <v>2011</v>
      </c>
      <c r="B2787" s="1406" t="s">
        <v>521</v>
      </c>
      <c r="C2787" s="1406" t="s">
        <v>860</v>
      </c>
      <c r="D2787" s="1407">
        <v>792.1961</v>
      </c>
      <c r="E2787" s="1406" t="s">
        <v>635</v>
      </c>
      <c r="F2787" s="1408" t="s">
        <v>634</v>
      </c>
      <c r="O2787" s="1383" t="s">
        <v>635</v>
      </c>
      <c r="Q2787" s="1383" t="s">
        <v>78</v>
      </c>
    </row>
    <row r="2788" spans="1:17" x14ac:dyDescent="0.3">
      <c r="A2788" s="1405">
        <v>2011</v>
      </c>
      <c r="B2788" s="1406" t="s">
        <v>521</v>
      </c>
      <c r="C2788" s="1406" t="s">
        <v>861</v>
      </c>
      <c r="D2788" s="1407">
        <v>904.53106053604404</v>
      </c>
      <c r="E2788" s="1406" t="s">
        <v>635</v>
      </c>
      <c r="F2788" s="1408" t="s">
        <v>634</v>
      </c>
      <c r="O2788" s="1383" t="s">
        <v>635</v>
      </c>
      <c r="Q2788" s="1383" t="s">
        <v>78</v>
      </c>
    </row>
    <row r="2789" spans="1:17" x14ac:dyDescent="0.3">
      <c r="A2789" s="1405">
        <v>2011</v>
      </c>
      <c r="B2789" s="1406" t="s">
        <v>521</v>
      </c>
      <c r="C2789" s="1406" t="s">
        <v>862</v>
      </c>
      <c r="D2789" s="1407">
        <v>873.46127746741206</v>
      </c>
      <c r="E2789" s="1406" t="s">
        <v>635</v>
      </c>
      <c r="F2789" s="1408" t="s">
        <v>634</v>
      </c>
      <c r="O2789" s="1383" t="s">
        <v>635</v>
      </c>
      <c r="Q2789" s="1383" t="s">
        <v>78</v>
      </c>
    </row>
    <row r="2790" spans="1:17" x14ac:dyDescent="0.3">
      <c r="A2790" s="1405">
        <v>2011</v>
      </c>
      <c r="B2790" s="1406" t="s">
        <v>521</v>
      </c>
      <c r="C2790" s="1406" t="s">
        <v>863</v>
      </c>
      <c r="D2790" s="1407">
        <v>967.98626988243404</v>
      </c>
      <c r="E2790" s="1406" t="s">
        <v>635</v>
      </c>
      <c r="F2790" s="1408" t="s">
        <v>634</v>
      </c>
      <c r="O2790" s="1383" t="s">
        <v>635</v>
      </c>
      <c r="Q2790" s="1383" t="s">
        <v>78</v>
      </c>
    </row>
    <row r="2791" spans="1:17" x14ac:dyDescent="0.3">
      <c r="A2791" s="1405">
        <v>2012</v>
      </c>
      <c r="B2791" s="1406" t="s">
        <v>521</v>
      </c>
      <c r="C2791" s="1406" t="s">
        <v>560</v>
      </c>
      <c r="D2791" s="1407">
        <v>789.87076370757211</v>
      </c>
      <c r="E2791" s="1406" t="s">
        <v>561</v>
      </c>
      <c r="F2791" s="1408" t="s">
        <v>562</v>
      </c>
      <c r="O2791" s="1383" t="s">
        <v>561</v>
      </c>
      <c r="Q2791" s="1383" t="s">
        <v>64</v>
      </c>
    </row>
    <row r="2792" spans="1:17" x14ac:dyDescent="0.3">
      <c r="A2792" s="1405">
        <v>2012</v>
      </c>
      <c r="B2792" s="1406" t="s">
        <v>521</v>
      </c>
      <c r="C2792" s="1406" t="s">
        <v>567</v>
      </c>
      <c r="D2792" s="1407">
        <v>846.22208690680407</v>
      </c>
      <c r="E2792" s="1406" t="s">
        <v>561</v>
      </c>
      <c r="F2792" s="1408" t="s">
        <v>562</v>
      </c>
      <c r="O2792" s="1383" t="s">
        <v>561</v>
      </c>
      <c r="Q2792" s="1383" t="s">
        <v>64</v>
      </c>
    </row>
    <row r="2793" spans="1:17" x14ac:dyDescent="0.3">
      <c r="A2793" s="1405">
        <v>2012</v>
      </c>
      <c r="B2793" s="1406" t="s">
        <v>521</v>
      </c>
      <c r="C2793" s="1406" t="s">
        <v>568</v>
      </c>
      <c r="D2793" s="1407">
        <v>735.72577639751614</v>
      </c>
      <c r="E2793" s="1406" t="s">
        <v>561</v>
      </c>
      <c r="F2793" s="1408" t="s">
        <v>562</v>
      </c>
      <c r="O2793" s="1383" t="s">
        <v>561</v>
      </c>
      <c r="Q2793" s="1383" t="s">
        <v>64</v>
      </c>
    </row>
    <row r="2794" spans="1:17" x14ac:dyDescent="0.3">
      <c r="A2794" s="1405">
        <v>2012</v>
      </c>
      <c r="B2794" s="1406" t="s">
        <v>521</v>
      </c>
      <c r="C2794" s="1406" t="s">
        <v>569</v>
      </c>
      <c r="D2794" s="1407">
        <v>773.52002151463</v>
      </c>
      <c r="E2794" s="1406" t="s">
        <v>561</v>
      </c>
      <c r="F2794" s="1408" t="s">
        <v>562</v>
      </c>
      <c r="O2794" s="1383" t="s">
        <v>561</v>
      </c>
      <c r="Q2794" s="1383" t="s">
        <v>64</v>
      </c>
    </row>
    <row r="2795" spans="1:17" x14ac:dyDescent="0.3">
      <c r="A2795" s="1405">
        <v>2012</v>
      </c>
      <c r="B2795" s="1406" t="s">
        <v>521</v>
      </c>
      <c r="C2795" s="1406" t="s">
        <v>570</v>
      </c>
      <c r="D2795" s="1407">
        <v>733.66841763942898</v>
      </c>
      <c r="E2795" s="1406" t="s">
        <v>561</v>
      </c>
      <c r="F2795" s="1408" t="s">
        <v>562</v>
      </c>
      <c r="O2795" s="1383" t="s">
        <v>561</v>
      </c>
      <c r="Q2795" s="1383" t="s">
        <v>64</v>
      </c>
    </row>
    <row r="2796" spans="1:17" x14ac:dyDescent="0.3">
      <c r="A2796" s="1405">
        <v>2012</v>
      </c>
      <c r="B2796" s="1406" t="s">
        <v>521</v>
      </c>
      <c r="C2796" s="1406" t="s">
        <v>571</v>
      </c>
      <c r="D2796" s="1407">
        <v>796.34193859649099</v>
      </c>
      <c r="E2796" s="1406" t="s">
        <v>561</v>
      </c>
      <c r="F2796" s="1408" t="s">
        <v>562</v>
      </c>
      <c r="O2796" s="1383" t="s">
        <v>561</v>
      </c>
      <c r="Q2796" s="1383" t="s">
        <v>64</v>
      </c>
    </row>
    <row r="2797" spans="1:17" x14ac:dyDescent="0.3">
      <c r="A2797" s="1405">
        <v>2012</v>
      </c>
      <c r="B2797" s="1406" t="s">
        <v>521</v>
      </c>
      <c r="C2797" s="1406" t="s">
        <v>572</v>
      </c>
      <c r="D2797" s="1407">
        <v>758.37388182632105</v>
      </c>
      <c r="E2797" s="1406" t="s">
        <v>561</v>
      </c>
      <c r="F2797" s="1408" t="s">
        <v>562</v>
      </c>
      <c r="O2797" s="1383" t="s">
        <v>561</v>
      </c>
      <c r="Q2797" s="1383" t="s">
        <v>64</v>
      </c>
    </row>
    <row r="2798" spans="1:17" x14ac:dyDescent="0.3">
      <c r="A2798" s="1405">
        <v>2012</v>
      </c>
      <c r="B2798" s="1406" t="s">
        <v>521</v>
      </c>
      <c r="C2798" s="1406" t="s">
        <v>574</v>
      </c>
      <c r="D2798" s="1407">
        <v>854.84468891206097</v>
      </c>
      <c r="E2798" s="1406" t="s">
        <v>561</v>
      </c>
      <c r="F2798" s="1408" t="s">
        <v>562</v>
      </c>
      <c r="O2798" s="1383" t="s">
        <v>561</v>
      </c>
      <c r="Q2798" s="1383" t="s">
        <v>64</v>
      </c>
    </row>
    <row r="2799" spans="1:17" x14ac:dyDescent="0.3">
      <c r="A2799" s="1405">
        <v>2012</v>
      </c>
      <c r="B2799" s="1406" t="s">
        <v>521</v>
      </c>
      <c r="C2799" s="1406" t="s">
        <v>575</v>
      </c>
      <c r="D2799" s="1407">
        <v>943.72919074026299</v>
      </c>
      <c r="E2799" s="1406" t="s">
        <v>561</v>
      </c>
      <c r="F2799" s="1408" t="s">
        <v>562</v>
      </c>
      <c r="O2799" s="1383" t="s">
        <v>561</v>
      </c>
      <c r="Q2799" s="1383" t="s">
        <v>64</v>
      </c>
    </row>
    <row r="2800" spans="1:17" x14ac:dyDescent="0.3">
      <c r="A2800" s="1405">
        <v>2012</v>
      </c>
      <c r="B2800" s="1406" t="s">
        <v>521</v>
      </c>
      <c r="C2800" s="1406" t="s">
        <v>576</v>
      </c>
      <c r="D2800" s="1407">
        <v>927.31648178137709</v>
      </c>
      <c r="E2800" s="1406" t="s">
        <v>561</v>
      </c>
      <c r="F2800" s="1408" t="s">
        <v>562</v>
      </c>
      <c r="O2800" s="1383" t="s">
        <v>561</v>
      </c>
      <c r="Q2800" s="1383" t="s">
        <v>64</v>
      </c>
    </row>
    <row r="2801" spans="1:17" x14ac:dyDescent="0.3">
      <c r="A2801" s="1405">
        <v>2012</v>
      </c>
      <c r="B2801" s="1406" t="s">
        <v>521</v>
      </c>
      <c r="C2801" s="1406" t="s">
        <v>577</v>
      </c>
      <c r="D2801" s="1407">
        <v>857.88396350023402</v>
      </c>
      <c r="E2801" s="1406" t="s">
        <v>578</v>
      </c>
      <c r="F2801" s="1408" t="s">
        <v>579</v>
      </c>
      <c r="O2801" s="1383" t="s">
        <v>578</v>
      </c>
      <c r="Q2801" s="1383" t="s">
        <v>63</v>
      </c>
    </row>
    <row r="2802" spans="1:17" x14ac:dyDescent="0.3">
      <c r="A2802" s="1405">
        <v>2012</v>
      </c>
      <c r="B2802" s="1406" t="s">
        <v>521</v>
      </c>
      <c r="C2802" s="1406" t="s">
        <v>580</v>
      </c>
      <c r="D2802" s="1407">
        <v>790.29831061496304</v>
      </c>
      <c r="E2802" s="1406" t="s">
        <v>578</v>
      </c>
      <c r="F2802" s="1408" t="s">
        <v>579</v>
      </c>
      <c r="O2802" s="1383" t="s">
        <v>578</v>
      </c>
      <c r="Q2802" s="1383" t="s">
        <v>63</v>
      </c>
    </row>
    <row r="2803" spans="1:17" x14ac:dyDescent="0.3">
      <c r="A2803" s="1405">
        <v>2012</v>
      </c>
      <c r="B2803" s="1406" t="s">
        <v>521</v>
      </c>
      <c r="C2803" s="1406" t="s">
        <v>581</v>
      </c>
      <c r="D2803" s="1407">
        <v>983.42769460704915</v>
      </c>
      <c r="E2803" s="1406" t="s">
        <v>578</v>
      </c>
      <c r="F2803" s="1408" t="s">
        <v>579</v>
      </c>
      <c r="O2803" s="1383" t="s">
        <v>578</v>
      </c>
      <c r="Q2803" s="1383" t="s">
        <v>63</v>
      </c>
    </row>
    <row r="2804" spans="1:17" x14ac:dyDescent="0.3">
      <c r="A2804" s="1405">
        <v>2012</v>
      </c>
      <c r="B2804" s="1406" t="s">
        <v>521</v>
      </c>
      <c r="C2804" s="1406" t="s">
        <v>582</v>
      </c>
      <c r="D2804" s="1407">
        <v>803.32668558872001</v>
      </c>
      <c r="E2804" s="1406" t="s">
        <v>578</v>
      </c>
      <c r="F2804" s="1408" t="s">
        <v>579</v>
      </c>
      <c r="O2804" s="1383" t="s">
        <v>578</v>
      </c>
      <c r="Q2804" s="1383" t="s">
        <v>63</v>
      </c>
    </row>
    <row r="2805" spans="1:17" x14ac:dyDescent="0.3">
      <c r="A2805" s="1405">
        <v>2012</v>
      </c>
      <c r="B2805" s="1406" t="s">
        <v>521</v>
      </c>
      <c r="C2805" s="1406" t="s">
        <v>584</v>
      </c>
      <c r="D2805" s="1407">
        <v>833.30080213903705</v>
      </c>
      <c r="E2805" s="1406" t="s">
        <v>578</v>
      </c>
      <c r="F2805" s="1408" t="s">
        <v>579</v>
      </c>
      <c r="O2805" s="1383" t="s">
        <v>578</v>
      </c>
      <c r="Q2805" s="1383" t="s">
        <v>63</v>
      </c>
    </row>
    <row r="2806" spans="1:17" x14ac:dyDescent="0.3">
      <c r="A2806" s="1405">
        <v>2012</v>
      </c>
      <c r="B2806" s="1406" t="s">
        <v>521</v>
      </c>
      <c r="C2806" s="1406" t="s">
        <v>585</v>
      </c>
      <c r="D2806" s="1407">
        <v>803.624178498986</v>
      </c>
      <c r="E2806" s="1406" t="s">
        <v>578</v>
      </c>
      <c r="F2806" s="1408" t="s">
        <v>579</v>
      </c>
      <c r="O2806" s="1383" t="s">
        <v>578</v>
      </c>
      <c r="Q2806" s="1383" t="s">
        <v>63</v>
      </c>
    </row>
    <row r="2807" spans="1:17" x14ac:dyDescent="0.3">
      <c r="A2807" s="1405">
        <v>2012</v>
      </c>
      <c r="B2807" s="1406" t="s">
        <v>521</v>
      </c>
      <c r="C2807" s="1406" t="s">
        <v>586</v>
      </c>
      <c r="D2807" s="1407">
        <v>728.13862558671303</v>
      </c>
      <c r="E2807" s="1406" t="s">
        <v>578</v>
      </c>
      <c r="F2807" s="1408" t="s">
        <v>579</v>
      </c>
      <c r="O2807" s="1383" t="s">
        <v>578</v>
      </c>
      <c r="Q2807" s="1383" t="s">
        <v>63</v>
      </c>
    </row>
    <row r="2808" spans="1:17" x14ac:dyDescent="0.3">
      <c r="A2808" s="1405">
        <v>2012</v>
      </c>
      <c r="B2808" s="1406" t="s">
        <v>521</v>
      </c>
      <c r="C2808" s="1406" t="s">
        <v>587</v>
      </c>
      <c r="D2808" s="1407">
        <v>823.45005478488099</v>
      </c>
      <c r="E2808" s="1406" t="s">
        <v>578</v>
      </c>
      <c r="F2808" s="1408" t="s">
        <v>579</v>
      </c>
      <c r="O2808" s="1383" t="s">
        <v>578</v>
      </c>
      <c r="Q2808" s="1383" t="s">
        <v>63</v>
      </c>
    </row>
    <row r="2809" spans="1:17" x14ac:dyDescent="0.3">
      <c r="A2809" s="1405">
        <v>2012</v>
      </c>
      <c r="B2809" s="1406" t="s">
        <v>521</v>
      </c>
      <c r="C2809" s="1406" t="s">
        <v>588</v>
      </c>
      <c r="D2809" s="1407">
        <v>757.95533395755308</v>
      </c>
      <c r="E2809" s="1406" t="s">
        <v>578</v>
      </c>
      <c r="F2809" s="1408" t="s">
        <v>579</v>
      </c>
      <c r="O2809" s="1383" t="s">
        <v>578</v>
      </c>
      <c r="Q2809" s="1383" t="s">
        <v>63</v>
      </c>
    </row>
    <row r="2810" spans="1:17" x14ac:dyDescent="0.3">
      <c r="A2810" s="1405">
        <v>2012</v>
      </c>
      <c r="B2810" s="1406" t="s">
        <v>521</v>
      </c>
      <c r="C2810" s="1406" t="s">
        <v>589</v>
      </c>
      <c r="D2810" s="1407">
        <v>930.96692169216897</v>
      </c>
      <c r="E2810" s="1406" t="s">
        <v>578</v>
      </c>
      <c r="F2810" s="1408" t="s">
        <v>579</v>
      </c>
      <c r="O2810" s="1383" t="s">
        <v>578</v>
      </c>
      <c r="Q2810" s="1383" t="s">
        <v>63</v>
      </c>
    </row>
    <row r="2811" spans="1:17" x14ac:dyDescent="0.3">
      <c r="A2811" s="1405">
        <v>2012</v>
      </c>
      <c r="B2811" s="1406" t="s">
        <v>521</v>
      </c>
      <c r="C2811" s="1406" t="s">
        <v>591</v>
      </c>
      <c r="D2811" s="1407">
        <v>942.84838178859798</v>
      </c>
      <c r="E2811" s="1406" t="s">
        <v>578</v>
      </c>
      <c r="F2811" s="1408" t="s">
        <v>579</v>
      </c>
      <c r="O2811" s="1383" t="s">
        <v>578</v>
      </c>
      <c r="Q2811" s="1383" t="s">
        <v>63</v>
      </c>
    </row>
    <row r="2812" spans="1:17" x14ac:dyDescent="0.3">
      <c r="A2812" s="1405">
        <v>2012</v>
      </c>
      <c r="B2812" s="1406" t="s">
        <v>521</v>
      </c>
      <c r="C2812" s="1406" t="s">
        <v>592</v>
      </c>
      <c r="D2812" s="1407">
        <v>722.87325243646103</v>
      </c>
      <c r="E2812" s="1406" t="s">
        <v>578</v>
      </c>
      <c r="F2812" s="1408" t="s">
        <v>579</v>
      </c>
      <c r="O2812" s="1383" t="s">
        <v>578</v>
      </c>
      <c r="Q2812" s="1383" t="s">
        <v>63</v>
      </c>
    </row>
    <row r="2813" spans="1:17" x14ac:dyDescent="0.3">
      <c r="A2813" s="1405">
        <v>2012</v>
      </c>
      <c r="B2813" s="1406" t="s">
        <v>521</v>
      </c>
      <c r="C2813" s="1406" t="s">
        <v>593</v>
      </c>
      <c r="D2813" s="1407">
        <v>845.89580725639701</v>
      </c>
      <c r="E2813" s="1406" t="s">
        <v>594</v>
      </c>
      <c r="F2813" s="1408" t="s">
        <v>595</v>
      </c>
      <c r="O2813" s="1383" t="s">
        <v>594</v>
      </c>
      <c r="Q2813" s="1383" t="s">
        <v>62</v>
      </c>
    </row>
    <row r="2814" spans="1:17" x14ac:dyDescent="0.3">
      <c r="A2814" s="1405">
        <v>2012</v>
      </c>
      <c r="B2814" s="1406" t="s">
        <v>521</v>
      </c>
      <c r="C2814" s="1406" t="s">
        <v>596</v>
      </c>
      <c r="D2814" s="1407">
        <v>959.15553911423808</v>
      </c>
      <c r="E2814" s="1406" t="s">
        <v>594</v>
      </c>
      <c r="F2814" s="1408" t="s">
        <v>595</v>
      </c>
      <c r="O2814" s="1383" t="s">
        <v>594</v>
      </c>
      <c r="Q2814" s="1383" t="s">
        <v>62</v>
      </c>
    </row>
    <row r="2815" spans="1:17" x14ac:dyDescent="0.3">
      <c r="A2815" s="1405">
        <v>2012</v>
      </c>
      <c r="B2815" s="1406" t="s">
        <v>521</v>
      </c>
      <c r="C2815" s="1406" t="s">
        <v>597</v>
      </c>
      <c r="D2815" s="1407">
        <v>885.97159467604195</v>
      </c>
      <c r="E2815" s="1406" t="s">
        <v>598</v>
      </c>
      <c r="F2815" s="1408" t="s">
        <v>599</v>
      </c>
      <c r="O2815" s="1383" t="s">
        <v>598</v>
      </c>
      <c r="Q2815" s="1383" t="s">
        <v>61</v>
      </c>
    </row>
    <row r="2816" spans="1:17" x14ac:dyDescent="0.3">
      <c r="A2816" s="1405">
        <v>2012</v>
      </c>
      <c r="B2816" s="1406" t="s">
        <v>521</v>
      </c>
      <c r="C2816" s="1406" t="s">
        <v>600</v>
      </c>
      <c r="D2816" s="1407">
        <v>887.35101632789099</v>
      </c>
      <c r="E2816" s="1406" t="s">
        <v>594</v>
      </c>
      <c r="F2816" s="1408" t="s">
        <v>595</v>
      </c>
      <c r="O2816" s="1383" t="s">
        <v>594</v>
      </c>
      <c r="Q2816" s="1383" t="s">
        <v>62</v>
      </c>
    </row>
    <row r="2817" spans="1:17" x14ac:dyDescent="0.3">
      <c r="A2817" s="1405">
        <v>2012</v>
      </c>
      <c r="B2817" s="1406" t="s">
        <v>521</v>
      </c>
      <c r="C2817" s="1406" t="s">
        <v>601</v>
      </c>
      <c r="D2817" s="1407">
        <v>1162.3460871156701</v>
      </c>
      <c r="E2817" s="1406" t="s">
        <v>594</v>
      </c>
      <c r="F2817" s="1408" t="s">
        <v>595</v>
      </c>
      <c r="O2817" s="1383" t="s">
        <v>594</v>
      </c>
      <c r="Q2817" s="1383" t="s">
        <v>62</v>
      </c>
    </row>
    <row r="2818" spans="1:17" x14ac:dyDescent="0.3">
      <c r="A2818" s="1405">
        <v>2012</v>
      </c>
      <c r="B2818" s="1406" t="s">
        <v>521</v>
      </c>
      <c r="C2818" s="1406" t="s">
        <v>602</v>
      </c>
      <c r="D2818" s="1407">
        <v>1119.6102760049901</v>
      </c>
      <c r="E2818" s="1406" t="s">
        <v>594</v>
      </c>
      <c r="F2818" s="1408" t="s">
        <v>595</v>
      </c>
      <c r="O2818" s="1383" t="s">
        <v>594</v>
      </c>
      <c r="Q2818" s="1383" t="s">
        <v>62</v>
      </c>
    </row>
    <row r="2819" spans="1:17" x14ac:dyDescent="0.3">
      <c r="A2819" s="1405">
        <v>2012</v>
      </c>
      <c r="B2819" s="1406" t="s">
        <v>521</v>
      </c>
      <c r="C2819" s="1406" t="s">
        <v>605</v>
      </c>
      <c r="D2819" s="1407">
        <v>1299.2125447819301</v>
      </c>
      <c r="E2819" s="1406" t="s">
        <v>594</v>
      </c>
      <c r="F2819" s="1408" t="s">
        <v>595</v>
      </c>
      <c r="O2819" s="1383" t="s">
        <v>594</v>
      </c>
      <c r="Q2819" s="1383" t="s">
        <v>62</v>
      </c>
    </row>
    <row r="2820" spans="1:17" x14ac:dyDescent="0.3">
      <c r="A2820" s="1405">
        <v>2012</v>
      </c>
      <c r="B2820" s="1406" t="s">
        <v>521</v>
      </c>
      <c r="C2820" s="1406" t="s">
        <v>606</v>
      </c>
      <c r="D2820" s="1407">
        <v>914.69319651976502</v>
      </c>
      <c r="E2820" s="1406" t="s">
        <v>594</v>
      </c>
      <c r="F2820" s="1408" t="s">
        <v>595</v>
      </c>
      <c r="O2820" s="1383" t="s">
        <v>594</v>
      </c>
      <c r="Q2820" s="1383" t="s">
        <v>62</v>
      </c>
    </row>
    <row r="2821" spans="1:17" x14ac:dyDescent="0.3">
      <c r="A2821" s="1405">
        <v>2012</v>
      </c>
      <c r="B2821" s="1406" t="s">
        <v>521</v>
      </c>
      <c r="C2821" s="1406" t="s">
        <v>609</v>
      </c>
      <c r="D2821" s="1407">
        <v>926.32281518426203</v>
      </c>
      <c r="E2821" s="1406" t="s">
        <v>594</v>
      </c>
      <c r="F2821" s="1408" t="s">
        <v>595</v>
      </c>
      <c r="O2821" s="1383" t="s">
        <v>594</v>
      </c>
      <c r="Q2821" s="1383" t="s">
        <v>62</v>
      </c>
    </row>
    <row r="2822" spans="1:17" x14ac:dyDescent="0.3">
      <c r="A2822" s="1405">
        <v>2012</v>
      </c>
      <c r="B2822" s="1406" t="s">
        <v>521</v>
      </c>
      <c r="C2822" s="1406" t="s">
        <v>612</v>
      </c>
      <c r="D2822" s="1407">
        <v>973.76913368785608</v>
      </c>
      <c r="E2822" s="1406" t="s">
        <v>594</v>
      </c>
      <c r="F2822" s="1408" t="s">
        <v>595</v>
      </c>
      <c r="O2822" s="1383" t="s">
        <v>594</v>
      </c>
      <c r="Q2822" s="1383" t="s">
        <v>62</v>
      </c>
    </row>
    <row r="2823" spans="1:17" x14ac:dyDescent="0.3">
      <c r="A2823" s="1405">
        <v>2012</v>
      </c>
      <c r="B2823" s="1406" t="s">
        <v>521</v>
      </c>
      <c r="C2823" s="1406" t="s">
        <v>615</v>
      </c>
      <c r="D2823" s="1407">
        <v>1026.2329910753199</v>
      </c>
      <c r="E2823" s="1406" t="s">
        <v>594</v>
      </c>
      <c r="F2823" s="1408" t="s">
        <v>595</v>
      </c>
      <c r="O2823" s="1383" t="s">
        <v>594</v>
      </c>
      <c r="Q2823" s="1383" t="s">
        <v>62</v>
      </c>
    </row>
    <row r="2824" spans="1:17" x14ac:dyDescent="0.3">
      <c r="A2824" s="1405">
        <v>2012</v>
      </c>
      <c r="B2824" s="1406" t="s">
        <v>521</v>
      </c>
      <c r="C2824" s="1406" t="s">
        <v>618</v>
      </c>
      <c r="D2824" s="1407">
        <v>734.82645796064401</v>
      </c>
      <c r="E2824" s="1406" t="s">
        <v>598</v>
      </c>
      <c r="F2824" s="1408" t="s">
        <v>599</v>
      </c>
      <c r="O2824" s="1383" t="s">
        <v>598</v>
      </c>
      <c r="Q2824" s="1383" t="s">
        <v>61</v>
      </c>
    </row>
    <row r="2825" spans="1:17" x14ac:dyDescent="0.3">
      <c r="A2825" s="1405">
        <v>2012</v>
      </c>
      <c r="B2825" s="1406" t="s">
        <v>521</v>
      </c>
      <c r="C2825" s="1406" t="s">
        <v>621</v>
      </c>
      <c r="D2825" s="1407">
        <v>729.75344586728806</v>
      </c>
      <c r="E2825" s="1406" t="s">
        <v>578</v>
      </c>
      <c r="F2825" s="1408" t="s">
        <v>579</v>
      </c>
      <c r="O2825" s="1383" t="s">
        <v>578</v>
      </c>
      <c r="Q2825" s="1383" t="s">
        <v>63</v>
      </c>
    </row>
    <row r="2826" spans="1:17" x14ac:dyDescent="0.3">
      <c r="A2826" s="1405">
        <v>2012</v>
      </c>
      <c r="B2826" s="1406" t="s">
        <v>521</v>
      </c>
      <c r="C2826" s="1406" t="s">
        <v>624</v>
      </c>
      <c r="D2826" s="1407">
        <v>730.8974776918501</v>
      </c>
      <c r="E2826" s="1406" t="s">
        <v>578</v>
      </c>
      <c r="F2826" s="1408" t="s">
        <v>579</v>
      </c>
      <c r="O2826" s="1383" t="s">
        <v>578</v>
      </c>
      <c r="Q2826" s="1383" t="s">
        <v>63</v>
      </c>
    </row>
    <row r="2827" spans="1:17" x14ac:dyDescent="0.3">
      <c r="A2827" s="1405">
        <v>2012</v>
      </c>
      <c r="B2827" s="1406" t="s">
        <v>521</v>
      </c>
      <c r="C2827" s="1406" t="s">
        <v>627</v>
      </c>
      <c r="D2827" s="1407">
        <v>832.44192666756908</v>
      </c>
      <c r="E2827" s="1406" t="s">
        <v>594</v>
      </c>
      <c r="F2827" s="1408" t="s">
        <v>595</v>
      </c>
      <c r="O2827" s="1383" t="s">
        <v>594</v>
      </c>
      <c r="Q2827" s="1383" t="s">
        <v>62</v>
      </c>
    </row>
    <row r="2828" spans="1:17" x14ac:dyDescent="0.3">
      <c r="A2828" s="1405">
        <v>2012</v>
      </c>
      <c r="B2828" s="1406" t="s">
        <v>521</v>
      </c>
      <c r="C2828" s="1406" t="s">
        <v>629</v>
      </c>
      <c r="D2828" s="1407">
        <v>741.47107208872501</v>
      </c>
      <c r="E2828" s="1406" t="s">
        <v>594</v>
      </c>
      <c r="F2828" s="1408" t="s">
        <v>595</v>
      </c>
      <c r="O2828" s="1383" t="s">
        <v>594</v>
      </c>
      <c r="Q2828" s="1383" t="s">
        <v>62</v>
      </c>
    </row>
    <row r="2829" spans="1:17" x14ac:dyDescent="0.3">
      <c r="A2829" s="1405">
        <v>2012</v>
      </c>
      <c r="B2829" s="1406" t="s">
        <v>521</v>
      </c>
      <c r="C2829" s="1406" t="s">
        <v>632</v>
      </c>
      <c r="D2829" s="1407">
        <v>711.6855277475521</v>
      </c>
      <c r="E2829" s="1406" t="s">
        <v>594</v>
      </c>
      <c r="F2829" s="1408" t="s">
        <v>595</v>
      </c>
      <c r="O2829" s="1383" t="s">
        <v>594</v>
      </c>
      <c r="Q2829" s="1383" t="s">
        <v>62</v>
      </c>
    </row>
    <row r="2830" spans="1:17" x14ac:dyDescent="0.3">
      <c r="A2830" s="1405">
        <v>2012</v>
      </c>
      <c r="B2830" s="1406" t="s">
        <v>521</v>
      </c>
      <c r="C2830" s="1406" t="s">
        <v>633</v>
      </c>
      <c r="D2830" s="1407">
        <v>696.84856155933903</v>
      </c>
      <c r="E2830" s="1406" t="s">
        <v>594</v>
      </c>
      <c r="F2830" s="1408" t="s">
        <v>595</v>
      </c>
      <c r="O2830" s="1383" t="s">
        <v>594</v>
      </c>
      <c r="Q2830" s="1383" t="s">
        <v>62</v>
      </c>
    </row>
    <row r="2831" spans="1:17" x14ac:dyDescent="0.3">
      <c r="A2831" s="1405">
        <v>2012</v>
      </c>
      <c r="B2831" s="1406" t="s">
        <v>521</v>
      </c>
      <c r="C2831" s="1406" t="s">
        <v>636</v>
      </c>
      <c r="D2831" s="1407">
        <v>823.03329262021111</v>
      </c>
      <c r="E2831" s="1406" t="s">
        <v>594</v>
      </c>
      <c r="F2831" s="1408" t="s">
        <v>595</v>
      </c>
      <c r="O2831" s="1383" t="s">
        <v>594</v>
      </c>
      <c r="Q2831" s="1383" t="s">
        <v>62</v>
      </c>
    </row>
    <row r="2832" spans="1:17" x14ac:dyDescent="0.3">
      <c r="A2832" s="1405">
        <v>2012</v>
      </c>
      <c r="B2832" s="1406" t="s">
        <v>521</v>
      </c>
      <c r="C2832" s="1406" t="s">
        <v>639</v>
      </c>
      <c r="D2832" s="1407">
        <v>712.851792021444</v>
      </c>
      <c r="E2832" s="1406" t="s">
        <v>594</v>
      </c>
      <c r="F2832" s="1408" t="s">
        <v>595</v>
      </c>
      <c r="O2832" s="1383" t="s">
        <v>594</v>
      </c>
      <c r="Q2832" s="1383" t="s">
        <v>62</v>
      </c>
    </row>
    <row r="2833" spans="1:17" x14ac:dyDescent="0.3">
      <c r="A2833" s="1405">
        <v>2012</v>
      </c>
      <c r="B2833" s="1406" t="s">
        <v>521</v>
      </c>
      <c r="C2833" s="1406" t="s">
        <v>640</v>
      </c>
      <c r="D2833" s="1407">
        <v>790.89312943479297</v>
      </c>
      <c r="E2833" s="1406" t="s">
        <v>594</v>
      </c>
      <c r="F2833" s="1408" t="s">
        <v>595</v>
      </c>
      <c r="O2833" s="1383" t="s">
        <v>594</v>
      </c>
      <c r="Q2833" s="1383" t="s">
        <v>62</v>
      </c>
    </row>
    <row r="2834" spans="1:17" x14ac:dyDescent="0.3">
      <c r="A2834" s="1405">
        <v>2012</v>
      </c>
      <c r="B2834" s="1406" t="s">
        <v>521</v>
      </c>
      <c r="C2834" s="1406" t="s">
        <v>643</v>
      </c>
      <c r="D2834" s="1407">
        <v>832.05894539078201</v>
      </c>
      <c r="E2834" s="1406" t="s">
        <v>594</v>
      </c>
      <c r="F2834" s="1408" t="s">
        <v>595</v>
      </c>
      <c r="O2834" s="1383" t="s">
        <v>594</v>
      </c>
      <c r="Q2834" s="1383" t="s">
        <v>62</v>
      </c>
    </row>
    <row r="2835" spans="1:17" x14ac:dyDescent="0.3">
      <c r="A2835" s="1405">
        <v>2012</v>
      </c>
      <c r="B2835" s="1406" t="s">
        <v>521</v>
      </c>
      <c r="C2835" s="1406" t="s">
        <v>646</v>
      </c>
      <c r="D2835" s="1407">
        <v>741.44083700440513</v>
      </c>
      <c r="E2835" s="1406" t="s">
        <v>642</v>
      </c>
      <c r="F2835" s="1408" t="s">
        <v>641</v>
      </c>
      <c r="O2835" s="1383" t="s">
        <v>642</v>
      </c>
      <c r="Q2835" s="1383" t="s">
        <v>66</v>
      </c>
    </row>
    <row r="2836" spans="1:17" x14ac:dyDescent="0.3">
      <c r="A2836" s="1405">
        <v>2012</v>
      </c>
      <c r="B2836" s="1406" t="s">
        <v>521</v>
      </c>
      <c r="C2836" s="1406" t="s">
        <v>647</v>
      </c>
      <c r="D2836" s="1407">
        <v>821.76643224699808</v>
      </c>
      <c r="E2836" s="1406" t="s">
        <v>642</v>
      </c>
      <c r="F2836" s="1408" t="s">
        <v>641</v>
      </c>
      <c r="O2836" s="1383" t="s">
        <v>642</v>
      </c>
      <c r="Q2836" s="1383" t="s">
        <v>66</v>
      </c>
    </row>
    <row r="2837" spans="1:17" x14ac:dyDescent="0.3">
      <c r="A2837" s="1405">
        <v>2012</v>
      </c>
      <c r="B2837" s="1406" t="s">
        <v>521</v>
      </c>
      <c r="C2837" s="1406" t="s">
        <v>648</v>
      </c>
      <c r="D2837" s="1407">
        <v>731.50805903398907</v>
      </c>
      <c r="E2837" s="1406" t="s">
        <v>645</v>
      </c>
      <c r="F2837" s="1408" t="s">
        <v>644</v>
      </c>
      <c r="O2837" s="1383" t="s">
        <v>645</v>
      </c>
      <c r="Q2837" s="1383" t="s">
        <v>76</v>
      </c>
    </row>
    <row r="2838" spans="1:17" x14ac:dyDescent="0.3">
      <c r="A2838" s="1405">
        <v>2012</v>
      </c>
      <c r="B2838" s="1406" t="s">
        <v>521</v>
      </c>
      <c r="C2838" s="1406" t="s">
        <v>649</v>
      </c>
      <c r="D2838" s="1407">
        <v>769.11694308943106</v>
      </c>
      <c r="E2838" s="1406" t="s">
        <v>645</v>
      </c>
      <c r="F2838" s="1408" t="s">
        <v>644</v>
      </c>
      <c r="O2838" s="1383" t="s">
        <v>645</v>
      </c>
      <c r="Q2838" s="1383" t="s">
        <v>76</v>
      </c>
    </row>
    <row r="2839" spans="1:17" x14ac:dyDescent="0.3">
      <c r="A2839" s="1405">
        <v>2012</v>
      </c>
      <c r="B2839" s="1406" t="s">
        <v>521</v>
      </c>
      <c r="C2839" s="1406" t="s">
        <v>650</v>
      </c>
      <c r="D2839" s="1407">
        <v>744.60227604318607</v>
      </c>
      <c r="E2839" s="1406" t="s">
        <v>598</v>
      </c>
      <c r="F2839" s="1408" t="s">
        <v>599</v>
      </c>
      <c r="O2839" s="1383" t="s">
        <v>598</v>
      </c>
      <c r="Q2839" s="1383" t="s">
        <v>61</v>
      </c>
    </row>
    <row r="2840" spans="1:17" x14ac:dyDescent="0.3">
      <c r="A2840" s="1405">
        <v>2012</v>
      </c>
      <c r="B2840" s="1406" t="s">
        <v>521</v>
      </c>
      <c r="C2840" s="1406" t="s">
        <v>651</v>
      </c>
      <c r="D2840" s="1407">
        <v>945.44634771251913</v>
      </c>
      <c r="E2840" s="1406" t="s">
        <v>598</v>
      </c>
      <c r="F2840" s="1408" t="s">
        <v>599</v>
      </c>
      <c r="O2840" s="1383" t="s">
        <v>598</v>
      </c>
      <c r="Q2840" s="1383" t="s">
        <v>61</v>
      </c>
    </row>
    <row r="2841" spans="1:17" x14ac:dyDescent="0.3">
      <c r="A2841" s="1405">
        <v>2012</v>
      </c>
      <c r="B2841" s="1406" t="s">
        <v>521</v>
      </c>
      <c r="C2841" s="1406" t="s">
        <v>652</v>
      </c>
      <c r="D2841" s="1407">
        <v>941.894961128707</v>
      </c>
      <c r="E2841" s="1406" t="s">
        <v>598</v>
      </c>
      <c r="F2841" s="1408" t="s">
        <v>599</v>
      </c>
      <c r="O2841" s="1383" t="s">
        <v>598</v>
      </c>
      <c r="Q2841" s="1383" t="s">
        <v>61</v>
      </c>
    </row>
    <row r="2842" spans="1:17" x14ac:dyDescent="0.3">
      <c r="A2842" s="1405">
        <v>2012</v>
      </c>
      <c r="B2842" s="1406" t="s">
        <v>521</v>
      </c>
      <c r="C2842" s="1406" t="s">
        <v>653</v>
      </c>
      <c r="D2842" s="1407">
        <v>935.35188745470998</v>
      </c>
      <c r="E2842" s="1406" t="s">
        <v>598</v>
      </c>
      <c r="F2842" s="1408" t="s">
        <v>599</v>
      </c>
      <c r="O2842" s="1383" t="s">
        <v>598</v>
      </c>
      <c r="Q2842" s="1383" t="s">
        <v>61</v>
      </c>
    </row>
    <row r="2843" spans="1:17" x14ac:dyDescent="0.3">
      <c r="A2843" s="1405">
        <v>2012</v>
      </c>
      <c r="B2843" s="1406" t="s">
        <v>521</v>
      </c>
      <c r="C2843" s="1406" t="s">
        <v>654</v>
      </c>
      <c r="D2843" s="1407">
        <v>1005.4971272401401</v>
      </c>
      <c r="E2843" s="1406" t="s">
        <v>598</v>
      </c>
      <c r="F2843" s="1408" t="s">
        <v>599</v>
      </c>
      <c r="O2843" s="1383" t="s">
        <v>598</v>
      </c>
      <c r="Q2843" s="1383" t="s">
        <v>61</v>
      </c>
    </row>
    <row r="2844" spans="1:17" x14ac:dyDescent="0.3">
      <c r="A2844" s="1405">
        <v>2012</v>
      </c>
      <c r="B2844" s="1406" t="s">
        <v>521</v>
      </c>
      <c r="C2844" s="1406" t="s">
        <v>655</v>
      </c>
      <c r="D2844" s="1407">
        <v>740.80333333333306</v>
      </c>
      <c r="E2844" s="1406" t="s">
        <v>608</v>
      </c>
      <c r="F2844" s="1408" t="s">
        <v>607</v>
      </c>
      <c r="O2844" s="1383" t="s">
        <v>608</v>
      </c>
      <c r="Q2844" s="1383" t="s">
        <v>65</v>
      </c>
    </row>
    <row r="2845" spans="1:17" x14ac:dyDescent="0.3">
      <c r="A2845" s="1405">
        <v>2012</v>
      </c>
      <c r="B2845" s="1406" t="s">
        <v>521</v>
      </c>
      <c r="C2845" s="1406" t="s">
        <v>656</v>
      </c>
      <c r="D2845" s="1407">
        <v>683.47645833333297</v>
      </c>
      <c r="E2845" s="1406" t="s">
        <v>608</v>
      </c>
      <c r="F2845" s="1408" t="s">
        <v>607</v>
      </c>
      <c r="O2845" s="1383" t="s">
        <v>608</v>
      </c>
      <c r="Q2845" s="1383" t="s">
        <v>65</v>
      </c>
    </row>
    <row r="2846" spans="1:17" x14ac:dyDescent="0.3">
      <c r="A2846" s="1405">
        <v>2012</v>
      </c>
      <c r="B2846" s="1406" t="s">
        <v>521</v>
      </c>
      <c r="C2846" s="1406" t="s">
        <v>657</v>
      </c>
      <c r="D2846" s="1407">
        <v>1149.1828655834602</v>
      </c>
      <c r="E2846" s="1406" t="s">
        <v>608</v>
      </c>
      <c r="F2846" s="1408" t="s">
        <v>607</v>
      </c>
      <c r="O2846" s="1383" t="s">
        <v>608</v>
      </c>
      <c r="Q2846" s="1383" t="s">
        <v>65</v>
      </c>
    </row>
    <row r="2847" spans="1:17" x14ac:dyDescent="0.3">
      <c r="A2847" s="1405">
        <v>2012</v>
      </c>
      <c r="B2847" s="1406" t="s">
        <v>521</v>
      </c>
      <c r="C2847" s="1406" t="s">
        <v>658</v>
      </c>
      <c r="D2847" s="1407">
        <v>774.71556927297706</v>
      </c>
      <c r="E2847" s="1406" t="s">
        <v>608</v>
      </c>
      <c r="F2847" s="1408" t="s">
        <v>607</v>
      </c>
      <c r="O2847" s="1383" t="s">
        <v>608</v>
      </c>
      <c r="Q2847" s="1383" t="s">
        <v>65</v>
      </c>
    </row>
    <row r="2848" spans="1:17" x14ac:dyDescent="0.3">
      <c r="A2848" s="1405">
        <v>2012</v>
      </c>
      <c r="B2848" s="1406" t="s">
        <v>521</v>
      </c>
      <c r="C2848" s="1406" t="s">
        <v>659</v>
      </c>
      <c r="D2848" s="1407">
        <v>828.85130376344102</v>
      </c>
      <c r="E2848" s="1406" t="s">
        <v>623</v>
      </c>
      <c r="F2848" s="1408" t="s">
        <v>622</v>
      </c>
      <c r="O2848" s="1383" t="s">
        <v>623</v>
      </c>
      <c r="Q2848" s="1383" t="s">
        <v>75</v>
      </c>
    </row>
    <row r="2849" spans="1:17" x14ac:dyDescent="0.3">
      <c r="A2849" s="1405">
        <v>2012</v>
      </c>
      <c r="B2849" s="1406" t="s">
        <v>521</v>
      </c>
      <c r="C2849" s="1406" t="s">
        <v>660</v>
      </c>
      <c r="D2849" s="1407">
        <v>896.20560618388902</v>
      </c>
      <c r="E2849" s="1406" t="s">
        <v>642</v>
      </c>
      <c r="F2849" s="1408" t="s">
        <v>641</v>
      </c>
      <c r="O2849" s="1383" t="s">
        <v>642</v>
      </c>
      <c r="Q2849" s="1383" t="s">
        <v>66</v>
      </c>
    </row>
    <row r="2850" spans="1:17" x14ac:dyDescent="0.3">
      <c r="A2850" s="1405">
        <v>2012</v>
      </c>
      <c r="B2850" s="1406" t="s">
        <v>521</v>
      </c>
      <c r="C2850" s="1406" t="s">
        <v>661</v>
      </c>
      <c r="D2850" s="1407">
        <v>753.97515358361807</v>
      </c>
      <c r="E2850" s="1406" t="s">
        <v>642</v>
      </c>
      <c r="F2850" s="1408" t="s">
        <v>641</v>
      </c>
      <c r="O2850" s="1383" t="s">
        <v>642</v>
      </c>
      <c r="Q2850" s="1383" t="s">
        <v>66</v>
      </c>
    </row>
    <row r="2851" spans="1:17" x14ac:dyDescent="0.3">
      <c r="A2851" s="1405">
        <v>2012</v>
      </c>
      <c r="B2851" s="1406" t="s">
        <v>521</v>
      </c>
      <c r="C2851" s="1406" t="s">
        <v>662</v>
      </c>
      <c r="D2851" s="1407">
        <v>881.60999527186812</v>
      </c>
      <c r="E2851" s="1406" t="s">
        <v>642</v>
      </c>
      <c r="F2851" s="1408" t="s">
        <v>641</v>
      </c>
      <c r="O2851" s="1383" t="s">
        <v>642</v>
      </c>
      <c r="Q2851" s="1383" t="s">
        <v>66</v>
      </c>
    </row>
    <row r="2852" spans="1:17" x14ac:dyDescent="0.3">
      <c r="A2852" s="1405">
        <v>2012</v>
      </c>
      <c r="B2852" s="1406" t="s">
        <v>521</v>
      </c>
      <c r="C2852" s="1406" t="s">
        <v>663</v>
      </c>
      <c r="D2852" s="1407">
        <v>958.12469483568111</v>
      </c>
      <c r="E2852" s="1406" t="s">
        <v>642</v>
      </c>
      <c r="F2852" s="1408" t="s">
        <v>641</v>
      </c>
      <c r="O2852" s="1383" t="s">
        <v>642</v>
      </c>
      <c r="Q2852" s="1383" t="s">
        <v>66</v>
      </c>
    </row>
    <row r="2853" spans="1:17" x14ac:dyDescent="0.3">
      <c r="A2853" s="1405">
        <v>2012</v>
      </c>
      <c r="B2853" s="1406" t="s">
        <v>521</v>
      </c>
      <c r="C2853" s="1406" t="s">
        <v>664</v>
      </c>
      <c r="D2853" s="1407">
        <v>743.56643478260912</v>
      </c>
      <c r="E2853" s="1406" t="s">
        <v>642</v>
      </c>
      <c r="F2853" s="1408" t="s">
        <v>641</v>
      </c>
      <c r="O2853" s="1383" t="s">
        <v>642</v>
      </c>
      <c r="Q2853" s="1383" t="s">
        <v>66</v>
      </c>
    </row>
    <row r="2854" spans="1:17" x14ac:dyDescent="0.3">
      <c r="A2854" s="1405">
        <v>2012</v>
      </c>
      <c r="B2854" s="1406" t="s">
        <v>521</v>
      </c>
      <c r="C2854" s="1406" t="s">
        <v>665</v>
      </c>
      <c r="D2854" s="1407">
        <v>947.46057510504204</v>
      </c>
      <c r="E2854" s="1406" t="s">
        <v>642</v>
      </c>
      <c r="F2854" s="1408" t="s">
        <v>641</v>
      </c>
      <c r="O2854" s="1383" t="s">
        <v>642</v>
      </c>
      <c r="Q2854" s="1383" t="s">
        <v>66</v>
      </c>
    </row>
    <row r="2855" spans="1:17" x14ac:dyDescent="0.3">
      <c r="A2855" s="1405">
        <v>2012</v>
      </c>
      <c r="B2855" s="1406" t="s">
        <v>521</v>
      </c>
      <c r="C2855" s="1406" t="s">
        <v>666</v>
      </c>
      <c r="D2855" s="1407">
        <v>748.18796711509697</v>
      </c>
      <c r="E2855" s="1406" t="s">
        <v>645</v>
      </c>
      <c r="F2855" s="1408" t="s">
        <v>644</v>
      </c>
      <c r="O2855" s="1383" t="s">
        <v>645</v>
      </c>
      <c r="Q2855" s="1383" t="s">
        <v>76</v>
      </c>
    </row>
    <row r="2856" spans="1:17" x14ac:dyDescent="0.3">
      <c r="A2856" s="1405">
        <v>2012</v>
      </c>
      <c r="B2856" s="1406" t="s">
        <v>521</v>
      </c>
      <c r="C2856" s="1406" t="s">
        <v>667</v>
      </c>
      <c r="D2856" s="1407">
        <v>829.88366634335603</v>
      </c>
      <c r="E2856" s="1406" t="s">
        <v>645</v>
      </c>
      <c r="F2856" s="1408" t="s">
        <v>644</v>
      </c>
      <c r="O2856" s="1383" t="s">
        <v>645</v>
      </c>
      <c r="Q2856" s="1383" t="s">
        <v>76</v>
      </c>
    </row>
    <row r="2857" spans="1:17" x14ac:dyDescent="0.3">
      <c r="A2857" s="1405">
        <v>2012</v>
      </c>
      <c r="B2857" s="1406" t="s">
        <v>521</v>
      </c>
      <c r="C2857" s="1406" t="s">
        <v>668</v>
      </c>
      <c r="D2857" s="1407">
        <v>734.55499162479111</v>
      </c>
      <c r="E2857" s="1406" t="s">
        <v>645</v>
      </c>
      <c r="F2857" s="1408" t="s">
        <v>644</v>
      </c>
      <c r="O2857" s="1383" t="s">
        <v>645</v>
      </c>
      <c r="Q2857" s="1383" t="s">
        <v>76</v>
      </c>
    </row>
    <row r="2858" spans="1:17" x14ac:dyDescent="0.3">
      <c r="A2858" s="1405">
        <v>2012</v>
      </c>
      <c r="B2858" s="1406" t="s">
        <v>521</v>
      </c>
      <c r="C2858" s="1406" t="s">
        <v>669</v>
      </c>
      <c r="D2858" s="1407">
        <v>948.121893939394</v>
      </c>
      <c r="E2858" s="1406" t="s">
        <v>645</v>
      </c>
      <c r="F2858" s="1408" t="s">
        <v>644</v>
      </c>
      <c r="O2858" s="1383" t="s">
        <v>645</v>
      </c>
      <c r="Q2858" s="1383" t="s">
        <v>76</v>
      </c>
    </row>
    <row r="2859" spans="1:17" x14ac:dyDescent="0.3">
      <c r="A2859" s="1405">
        <v>2012</v>
      </c>
      <c r="B2859" s="1406" t="s">
        <v>521</v>
      </c>
      <c r="C2859" s="1406" t="s">
        <v>670</v>
      </c>
      <c r="D2859" s="1407">
        <v>809.63560105680301</v>
      </c>
      <c r="E2859" s="1406" t="s">
        <v>645</v>
      </c>
      <c r="F2859" s="1408" t="s">
        <v>644</v>
      </c>
      <c r="O2859" s="1383" t="s">
        <v>645</v>
      </c>
      <c r="Q2859" s="1383" t="s">
        <v>76</v>
      </c>
    </row>
    <row r="2860" spans="1:17" x14ac:dyDescent="0.3">
      <c r="A2860" s="1405">
        <v>2012</v>
      </c>
      <c r="B2860" s="1406" t="s">
        <v>521</v>
      </c>
      <c r="C2860" s="1406" t="s">
        <v>671</v>
      </c>
      <c r="D2860" s="1407">
        <v>717.62254237288107</v>
      </c>
      <c r="E2860" s="1406" t="s">
        <v>645</v>
      </c>
      <c r="F2860" s="1408" t="s">
        <v>644</v>
      </c>
      <c r="O2860" s="1383" t="s">
        <v>645</v>
      </c>
      <c r="Q2860" s="1383" t="s">
        <v>76</v>
      </c>
    </row>
    <row r="2861" spans="1:17" x14ac:dyDescent="0.3">
      <c r="A2861" s="1405">
        <v>2012</v>
      </c>
      <c r="B2861" s="1406" t="s">
        <v>521</v>
      </c>
      <c r="C2861" s="1406" t="s">
        <v>672</v>
      </c>
      <c r="D2861" s="1407">
        <v>807.38351598173506</v>
      </c>
      <c r="E2861" s="1406" t="s">
        <v>645</v>
      </c>
      <c r="F2861" s="1408" t="s">
        <v>644</v>
      </c>
      <c r="O2861" s="1383" t="s">
        <v>645</v>
      </c>
      <c r="Q2861" s="1383" t="s">
        <v>76</v>
      </c>
    </row>
    <row r="2862" spans="1:17" x14ac:dyDescent="0.3">
      <c r="A2862" s="1405">
        <v>2012</v>
      </c>
      <c r="B2862" s="1406" t="s">
        <v>521</v>
      </c>
      <c r="C2862" s="1406" t="s">
        <v>673</v>
      </c>
      <c r="D2862" s="1407">
        <v>778.87643749999995</v>
      </c>
      <c r="E2862" s="1406" t="s">
        <v>645</v>
      </c>
      <c r="F2862" s="1408" t="s">
        <v>644</v>
      </c>
      <c r="O2862" s="1383" t="s">
        <v>645</v>
      </c>
      <c r="Q2862" s="1383" t="s">
        <v>76</v>
      </c>
    </row>
    <row r="2863" spans="1:17" x14ac:dyDescent="0.3">
      <c r="A2863" s="1405">
        <v>2012</v>
      </c>
      <c r="B2863" s="1406" t="s">
        <v>521</v>
      </c>
      <c r="C2863" s="1406" t="s">
        <v>674</v>
      </c>
      <c r="D2863" s="1407">
        <v>750.52838235294109</v>
      </c>
      <c r="E2863" s="1406" t="s">
        <v>608</v>
      </c>
      <c r="F2863" s="1408" t="s">
        <v>607</v>
      </c>
      <c r="O2863" s="1383" t="s">
        <v>608</v>
      </c>
      <c r="Q2863" s="1383" t="s">
        <v>65</v>
      </c>
    </row>
    <row r="2864" spans="1:17" x14ac:dyDescent="0.3">
      <c r="A2864" s="1405">
        <v>2012</v>
      </c>
      <c r="B2864" s="1406" t="s">
        <v>521</v>
      </c>
      <c r="C2864" s="1406" t="s">
        <v>675</v>
      </c>
      <c r="D2864" s="1407">
        <v>850.95874044180107</v>
      </c>
      <c r="E2864" s="1406" t="s">
        <v>608</v>
      </c>
      <c r="F2864" s="1408" t="s">
        <v>607</v>
      </c>
      <c r="O2864" s="1383" t="s">
        <v>608</v>
      </c>
      <c r="Q2864" s="1383" t="s">
        <v>65</v>
      </c>
    </row>
    <row r="2865" spans="1:17" x14ac:dyDescent="0.3">
      <c r="A2865" s="1405">
        <v>2012</v>
      </c>
      <c r="B2865" s="1406" t="s">
        <v>521</v>
      </c>
      <c r="C2865" s="1406" t="s">
        <v>676</v>
      </c>
      <c r="D2865" s="1407">
        <v>766.83358285348709</v>
      </c>
      <c r="E2865" s="1406" t="s">
        <v>608</v>
      </c>
      <c r="F2865" s="1408" t="s">
        <v>607</v>
      </c>
      <c r="O2865" s="1383" t="s">
        <v>608</v>
      </c>
      <c r="Q2865" s="1383" t="s">
        <v>65</v>
      </c>
    </row>
    <row r="2866" spans="1:17" x14ac:dyDescent="0.3">
      <c r="A2866" s="1405">
        <v>2012</v>
      </c>
      <c r="B2866" s="1406" t="s">
        <v>521</v>
      </c>
      <c r="C2866" s="1406" t="s">
        <v>677</v>
      </c>
      <c r="D2866" s="1407">
        <v>814.19731414868102</v>
      </c>
      <c r="E2866" s="1406" t="s">
        <v>608</v>
      </c>
      <c r="F2866" s="1408" t="s">
        <v>607</v>
      </c>
      <c r="O2866" s="1383" t="s">
        <v>608</v>
      </c>
      <c r="Q2866" s="1383" t="s">
        <v>65</v>
      </c>
    </row>
    <row r="2867" spans="1:17" x14ac:dyDescent="0.3">
      <c r="A2867" s="1405">
        <v>2012</v>
      </c>
      <c r="B2867" s="1406" t="s">
        <v>521</v>
      </c>
      <c r="C2867" s="1406" t="s">
        <v>678</v>
      </c>
      <c r="D2867" s="1407">
        <v>839.71989530564008</v>
      </c>
      <c r="E2867" s="1406" t="s">
        <v>608</v>
      </c>
      <c r="F2867" s="1408" t="s">
        <v>607</v>
      </c>
      <c r="O2867" s="1383" t="s">
        <v>608</v>
      </c>
      <c r="Q2867" s="1383" t="s">
        <v>65</v>
      </c>
    </row>
    <row r="2868" spans="1:17" x14ac:dyDescent="0.3">
      <c r="A2868" s="1405">
        <v>2012</v>
      </c>
      <c r="B2868" s="1406" t="s">
        <v>521</v>
      </c>
      <c r="C2868" s="1406" t="s">
        <v>679</v>
      </c>
      <c r="D2868" s="1407">
        <v>776.38908442330603</v>
      </c>
      <c r="E2868" s="1406" t="s">
        <v>608</v>
      </c>
      <c r="F2868" s="1408" t="s">
        <v>607</v>
      </c>
      <c r="O2868" s="1383" t="s">
        <v>608</v>
      </c>
      <c r="Q2868" s="1383" t="s">
        <v>65</v>
      </c>
    </row>
    <row r="2869" spans="1:17" x14ac:dyDescent="0.3">
      <c r="A2869" s="1405">
        <v>2012</v>
      </c>
      <c r="B2869" s="1406" t="s">
        <v>521</v>
      </c>
      <c r="C2869" s="1406" t="s">
        <v>680</v>
      </c>
      <c r="D2869" s="1407">
        <v>732.87441416893705</v>
      </c>
      <c r="E2869" s="1406" t="s">
        <v>608</v>
      </c>
      <c r="F2869" s="1408" t="s">
        <v>607</v>
      </c>
      <c r="O2869" s="1383" t="s">
        <v>608</v>
      </c>
      <c r="Q2869" s="1383" t="s">
        <v>65</v>
      </c>
    </row>
    <row r="2870" spans="1:17" x14ac:dyDescent="0.3">
      <c r="A2870" s="1405">
        <v>2012</v>
      </c>
      <c r="B2870" s="1406" t="s">
        <v>521</v>
      </c>
      <c r="C2870" s="1406" t="s">
        <v>681</v>
      </c>
      <c r="D2870" s="1407">
        <v>779.73559055118096</v>
      </c>
      <c r="E2870" s="1406" t="s">
        <v>608</v>
      </c>
      <c r="F2870" s="1408" t="s">
        <v>607</v>
      </c>
      <c r="O2870" s="1383" t="s">
        <v>608</v>
      </c>
      <c r="Q2870" s="1383" t="s">
        <v>65</v>
      </c>
    </row>
    <row r="2871" spans="1:17" x14ac:dyDescent="0.3">
      <c r="A2871" s="1405">
        <v>2012</v>
      </c>
      <c r="B2871" s="1406" t="s">
        <v>521</v>
      </c>
      <c r="C2871" s="1406" t="s">
        <v>682</v>
      </c>
      <c r="D2871" s="1407">
        <v>713.26053110773898</v>
      </c>
      <c r="E2871" s="1406" t="s">
        <v>642</v>
      </c>
      <c r="F2871" s="1408" t="s">
        <v>641</v>
      </c>
      <c r="O2871" s="1383" t="s">
        <v>642</v>
      </c>
      <c r="Q2871" s="1383" t="s">
        <v>66</v>
      </c>
    </row>
    <row r="2872" spans="1:17" x14ac:dyDescent="0.3">
      <c r="A2872" s="1405">
        <v>2012</v>
      </c>
      <c r="B2872" s="1406" t="s">
        <v>521</v>
      </c>
      <c r="C2872" s="1406" t="s">
        <v>683</v>
      </c>
      <c r="D2872" s="1407">
        <v>837.88761586723297</v>
      </c>
      <c r="E2872" s="1406" t="s">
        <v>642</v>
      </c>
      <c r="F2872" s="1408" t="s">
        <v>641</v>
      </c>
      <c r="O2872" s="1383" t="s">
        <v>642</v>
      </c>
      <c r="Q2872" s="1383" t="s">
        <v>66</v>
      </c>
    </row>
    <row r="2873" spans="1:17" x14ac:dyDescent="0.3">
      <c r="A2873" s="1405">
        <v>2012</v>
      </c>
      <c r="B2873" s="1406" t="s">
        <v>521</v>
      </c>
      <c r="C2873" s="1406" t="s">
        <v>684</v>
      </c>
      <c r="D2873" s="1407">
        <v>766.07964797914008</v>
      </c>
      <c r="E2873" s="1406" t="s">
        <v>642</v>
      </c>
      <c r="F2873" s="1408" t="s">
        <v>641</v>
      </c>
      <c r="O2873" s="1383" t="s">
        <v>642</v>
      </c>
      <c r="Q2873" s="1383" t="s">
        <v>66</v>
      </c>
    </row>
    <row r="2874" spans="1:17" x14ac:dyDescent="0.3">
      <c r="A2874" s="1405">
        <v>2012</v>
      </c>
      <c r="B2874" s="1406" t="s">
        <v>521</v>
      </c>
      <c r="C2874" s="1406" t="s">
        <v>685</v>
      </c>
      <c r="D2874" s="1407">
        <v>720.80909853249511</v>
      </c>
      <c r="E2874" s="1406" t="s">
        <v>642</v>
      </c>
      <c r="F2874" s="1408" t="s">
        <v>641</v>
      </c>
      <c r="O2874" s="1383" t="s">
        <v>642</v>
      </c>
      <c r="Q2874" s="1383" t="s">
        <v>66</v>
      </c>
    </row>
    <row r="2875" spans="1:17" x14ac:dyDescent="0.3">
      <c r="A2875" s="1405">
        <v>2012</v>
      </c>
      <c r="B2875" s="1406" t="s">
        <v>521</v>
      </c>
      <c r="C2875" s="1406" t="s">
        <v>686</v>
      </c>
      <c r="D2875" s="1407">
        <v>742.89612740989105</v>
      </c>
      <c r="E2875" s="1406" t="s">
        <v>642</v>
      </c>
      <c r="F2875" s="1408" t="s">
        <v>641</v>
      </c>
      <c r="O2875" s="1383" t="s">
        <v>642</v>
      </c>
      <c r="Q2875" s="1383" t="s">
        <v>66</v>
      </c>
    </row>
    <row r="2876" spans="1:17" x14ac:dyDescent="0.3">
      <c r="A2876" s="1405">
        <v>2012</v>
      </c>
      <c r="B2876" s="1406" t="s">
        <v>521</v>
      </c>
      <c r="C2876" s="1406" t="s">
        <v>687</v>
      </c>
      <c r="D2876" s="1407">
        <v>778.95971971066899</v>
      </c>
      <c r="E2876" s="1406" t="s">
        <v>642</v>
      </c>
      <c r="F2876" s="1408" t="s">
        <v>641</v>
      </c>
      <c r="O2876" s="1383" t="s">
        <v>642</v>
      </c>
      <c r="Q2876" s="1383" t="s">
        <v>66</v>
      </c>
    </row>
    <row r="2877" spans="1:17" x14ac:dyDescent="0.3">
      <c r="A2877" s="1405">
        <v>2012</v>
      </c>
      <c r="B2877" s="1406" t="s">
        <v>521</v>
      </c>
      <c r="C2877" s="1406" t="s">
        <v>688</v>
      </c>
      <c r="D2877" s="1407">
        <v>911.23751989492405</v>
      </c>
      <c r="E2877" s="1406" t="s">
        <v>620</v>
      </c>
      <c r="F2877" s="1408" t="s">
        <v>619</v>
      </c>
      <c r="O2877" s="1383" t="s">
        <v>620</v>
      </c>
      <c r="Q2877" s="1383" t="s">
        <v>73</v>
      </c>
    </row>
    <row r="2878" spans="1:17" x14ac:dyDescent="0.3">
      <c r="A2878" s="1405">
        <v>2012</v>
      </c>
      <c r="B2878" s="1406" t="s">
        <v>521</v>
      </c>
      <c r="C2878" s="1406" t="s">
        <v>689</v>
      </c>
      <c r="D2878" s="1407">
        <v>766.85799227799214</v>
      </c>
      <c r="E2878" s="1406" t="s">
        <v>620</v>
      </c>
      <c r="F2878" s="1408" t="s">
        <v>619</v>
      </c>
      <c r="O2878" s="1383" t="s">
        <v>620</v>
      </c>
      <c r="Q2878" s="1383" t="s">
        <v>73</v>
      </c>
    </row>
    <row r="2879" spans="1:17" x14ac:dyDescent="0.3">
      <c r="A2879" s="1405">
        <v>2012</v>
      </c>
      <c r="B2879" s="1406" t="s">
        <v>521</v>
      </c>
      <c r="C2879" s="1406" t="s">
        <v>690</v>
      </c>
      <c r="D2879" s="1407">
        <v>782.62388686131408</v>
      </c>
      <c r="E2879" s="1406" t="s">
        <v>620</v>
      </c>
      <c r="F2879" s="1408" t="s">
        <v>619</v>
      </c>
      <c r="O2879" s="1383" t="s">
        <v>620</v>
      </c>
      <c r="Q2879" s="1383" t="s">
        <v>73</v>
      </c>
    </row>
    <row r="2880" spans="1:17" x14ac:dyDescent="0.3">
      <c r="A2880" s="1405">
        <v>2012</v>
      </c>
      <c r="B2880" s="1406" t="s">
        <v>521</v>
      </c>
      <c r="C2880" s="1406" t="s">
        <v>691</v>
      </c>
      <c r="D2880" s="1407">
        <v>805.09500000000003</v>
      </c>
      <c r="E2880" s="1406" t="s">
        <v>620</v>
      </c>
      <c r="F2880" s="1408" t="s">
        <v>619</v>
      </c>
      <c r="O2880" s="1383" t="s">
        <v>620</v>
      </c>
      <c r="Q2880" s="1383" t="s">
        <v>73</v>
      </c>
    </row>
    <row r="2881" spans="1:17" x14ac:dyDescent="0.3">
      <c r="A2881" s="1405">
        <v>2012</v>
      </c>
      <c r="B2881" s="1406" t="s">
        <v>521</v>
      </c>
      <c r="C2881" s="1406" t="s">
        <v>692</v>
      </c>
      <c r="D2881" s="1407">
        <v>1058.87744543754</v>
      </c>
      <c r="E2881" s="1406" t="s">
        <v>620</v>
      </c>
      <c r="F2881" s="1408" t="s">
        <v>619</v>
      </c>
      <c r="O2881" s="1383" t="s">
        <v>620</v>
      </c>
      <c r="Q2881" s="1383" t="s">
        <v>73</v>
      </c>
    </row>
    <row r="2882" spans="1:17" x14ac:dyDescent="0.3">
      <c r="A2882" s="1405">
        <v>2012</v>
      </c>
      <c r="B2882" s="1406" t="s">
        <v>521</v>
      </c>
      <c r="C2882" s="1406" t="s">
        <v>693</v>
      </c>
      <c r="D2882" s="1407">
        <v>934.17871963230505</v>
      </c>
      <c r="E2882" s="1406" t="s">
        <v>620</v>
      </c>
      <c r="F2882" s="1408" t="s">
        <v>619</v>
      </c>
      <c r="O2882" s="1383" t="s">
        <v>620</v>
      </c>
      <c r="Q2882" s="1383" t="s">
        <v>73</v>
      </c>
    </row>
    <row r="2883" spans="1:17" x14ac:dyDescent="0.3">
      <c r="A2883" s="1405">
        <v>2012</v>
      </c>
      <c r="B2883" s="1406" t="s">
        <v>521</v>
      </c>
      <c r="C2883" s="1406" t="s">
        <v>694</v>
      </c>
      <c r="D2883" s="1407">
        <v>886.46615468409607</v>
      </c>
      <c r="E2883" s="1406" t="s">
        <v>620</v>
      </c>
      <c r="F2883" s="1408" t="s">
        <v>619</v>
      </c>
      <c r="O2883" s="1383" t="s">
        <v>620</v>
      </c>
      <c r="Q2883" s="1383" t="s">
        <v>73</v>
      </c>
    </row>
    <row r="2884" spans="1:17" x14ac:dyDescent="0.3">
      <c r="A2884" s="1405">
        <v>2012</v>
      </c>
      <c r="B2884" s="1406" t="s">
        <v>521</v>
      </c>
      <c r="C2884" s="1406" t="s">
        <v>695</v>
      </c>
      <c r="D2884" s="1407">
        <v>958.21426314519999</v>
      </c>
      <c r="E2884" s="1406" t="s">
        <v>620</v>
      </c>
      <c r="F2884" s="1408" t="s">
        <v>619</v>
      </c>
      <c r="O2884" s="1383" t="s">
        <v>620</v>
      </c>
      <c r="Q2884" s="1383" t="s">
        <v>73</v>
      </c>
    </row>
    <row r="2885" spans="1:17" x14ac:dyDescent="0.3">
      <c r="A2885" s="1405">
        <v>2012</v>
      </c>
      <c r="B2885" s="1406" t="s">
        <v>521</v>
      </c>
      <c r="C2885" s="1406" t="s">
        <v>696</v>
      </c>
      <c r="D2885" s="1407">
        <v>772.17873913043502</v>
      </c>
      <c r="E2885" s="1406" t="s">
        <v>620</v>
      </c>
      <c r="F2885" s="1408" t="s">
        <v>619</v>
      </c>
      <c r="O2885" s="1383" t="s">
        <v>620</v>
      </c>
      <c r="Q2885" s="1383" t="s">
        <v>73</v>
      </c>
    </row>
    <row r="2886" spans="1:17" x14ac:dyDescent="0.3">
      <c r="A2886" s="1405">
        <v>2012</v>
      </c>
      <c r="B2886" s="1406" t="s">
        <v>521</v>
      </c>
      <c r="C2886" s="1406" t="s">
        <v>697</v>
      </c>
      <c r="D2886" s="1407">
        <v>917.25832550192206</v>
      </c>
      <c r="E2886" s="1406" t="s">
        <v>620</v>
      </c>
      <c r="F2886" s="1408" t="s">
        <v>619</v>
      </c>
      <c r="O2886" s="1383" t="s">
        <v>620</v>
      </c>
      <c r="Q2886" s="1383" t="s">
        <v>73</v>
      </c>
    </row>
    <row r="2887" spans="1:17" x14ac:dyDescent="0.3">
      <c r="A2887" s="1405">
        <v>2012</v>
      </c>
      <c r="B2887" s="1406" t="s">
        <v>521</v>
      </c>
      <c r="C2887" s="1406" t="s">
        <v>698</v>
      </c>
      <c r="D2887" s="1407">
        <v>963.91834578345811</v>
      </c>
      <c r="E2887" s="1406" t="s">
        <v>620</v>
      </c>
      <c r="F2887" s="1408" t="s">
        <v>619</v>
      </c>
      <c r="O2887" s="1383" t="s">
        <v>620</v>
      </c>
      <c r="Q2887" s="1383" t="s">
        <v>73</v>
      </c>
    </row>
    <row r="2888" spans="1:17" x14ac:dyDescent="0.3">
      <c r="A2888" s="1405">
        <v>2012</v>
      </c>
      <c r="B2888" s="1406" t="s">
        <v>521</v>
      </c>
      <c r="C2888" s="1406" t="s">
        <v>699</v>
      </c>
      <c r="D2888" s="1407">
        <v>935.46780984719908</v>
      </c>
      <c r="E2888" s="1406" t="s">
        <v>620</v>
      </c>
      <c r="F2888" s="1408" t="s">
        <v>619</v>
      </c>
      <c r="O2888" s="1383" t="s">
        <v>620</v>
      </c>
      <c r="Q2888" s="1383" t="s">
        <v>73</v>
      </c>
    </row>
    <row r="2889" spans="1:17" x14ac:dyDescent="0.3">
      <c r="A2889" s="1405">
        <v>2012</v>
      </c>
      <c r="B2889" s="1406" t="s">
        <v>521</v>
      </c>
      <c r="C2889" s="1406" t="s">
        <v>700</v>
      </c>
      <c r="D2889" s="1407">
        <v>900.30936965550904</v>
      </c>
      <c r="E2889" s="1406" t="s">
        <v>620</v>
      </c>
      <c r="F2889" s="1408" t="s">
        <v>619</v>
      </c>
      <c r="O2889" s="1383" t="s">
        <v>620</v>
      </c>
      <c r="Q2889" s="1383" t="s">
        <v>73</v>
      </c>
    </row>
    <row r="2890" spans="1:17" x14ac:dyDescent="0.3">
      <c r="A2890" s="1405">
        <v>2012</v>
      </c>
      <c r="B2890" s="1406" t="s">
        <v>521</v>
      </c>
      <c r="C2890" s="1406" t="s">
        <v>701</v>
      </c>
      <c r="D2890" s="1407">
        <v>847.0273990398191</v>
      </c>
      <c r="E2890" s="1406" t="s">
        <v>620</v>
      </c>
      <c r="F2890" s="1408" t="s">
        <v>619</v>
      </c>
      <c r="O2890" s="1383" t="s">
        <v>620</v>
      </c>
      <c r="Q2890" s="1383" t="s">
        <v>73</v>
      </c>
    </row>
    <row r="2891" spans="1:17" x14ac:dyDescent="0.3">
      <c r="A2891" s="1405">
        <v>2012</v>
      </c>
      <c r="B2891" s="1406" t="s">
        <v>521</v>
      </c>
      <c r="C2891" s="1406" t="s">
        <v>702</v>
      </c>
      <c r="D2891" s="1407">
        <v>897.91878048780507</v>
      </c>
      <c r="E2891" s="1406" t="s">
        <v>620</v>
      </c>
      <c r="F2891" s="1408" t="s">
        <v>619</v>
      </c>
      <c r="O2891" s="1383" t="s">
        <v>620</v>
      </c>
      <c r="Q2891" s="1383" t="s">
        <v>73</v>
      </c>
    </row>
    <row r="2892" spans="1:17" x14ac:dyDescent="0.3">
      <c r="A2892" s="1405">
        <v>2012</v>
      </c>
      <c r="B2892" s="1406" t="s">
        <v>521</v>
      </c>
      <c r="C2892" s="1406" t="s">
        <v>703</v>
      </c>
      <c r="D2892" s="1407">
        <v>853.48118811881216</v>
      </c>
      <c r="E2892" s="1406" t="s">
        <v>620</v>
      </c>
      <c r="F2892" s="1408" t="s">
        <v>619</v>
      </c>
      <c r="O2892" s="1383" t="s">
        <v>620</v>
      </c>
      <c r="Q2892" s="1383" t="s">
        <v>73</v>
      </c>
    </row>
    <row r="2893" spans="1:17" x14ac:dyDescent="0.3">
      <c r="A2893" s="1405">
        <v>2012</v>
      </c>
      <c r="B2893" s="1406" t="s">
        <v>521</v>
      </c>
      <c r="C2893" s="1406" t="s">
        <v>704</v>
      </c>
      <c r="D2893" s="1407">
        <v>729.72775813953501</v>
      </c>
      <c r="E2893" s="1406" t="s">
        <v>611</v>
      </c>
      <c r="F2893" s="1408" t="s">
        <v>610</v>
      </c>
      <c r="O2893" s="1383" t="s">
        <v>611</v>
      </c>
      <c r="Q2893" s="1383" t="s">
        <v>74</v>
      </c>
    </row>
    <row r="2894" spans="1:17" x14ac:dyDescent="0.3">
      <c r="A2894" s="1405">
        <v>2012</v>
      </c>
      <c r="B2894" s="1406" t="s">
        <v>521</v>
      </c>
      <c r="C2894" s="1406" t="s">
        <v>705</v>
      </c>
      <c r="D2894" s="1407">
        <v>857.97916551464107</v>
      </c>
      <c r="E2894" s="1406" t="s">
        <v>611</v>
      </c>
      <c r="F2894" s="1408" t="s">
        <v>610</v>
      </c>
      <c r="O2894" s="1383" t="s">
        <v>611</v>
      </c>
      <c r="Q2894" s="1383" t="s">
        <v>74</v>
      </c>
    </row>
    <row r="2895" spans="1:17" x14ac:dyDescent="0.3">
      <c r="A2895" s="1405">
        <v>2012</v>
      </c>
      <c r="B2895" s="1406" t="s">
        <v>521</v>
      </c>
      <c r="C2895" s="1406" t="s">
        <v>706</v>
      </c>
      <c r="D2895" s="1407">
        <v>799.81821681624899</v>
      </c>
      <c r="E2895" s="1406" t="s">
        <v>611</v>
      </c>
      <c r="F2895" s="1408" t="s">
        <v>610</v>
      </c>
      <c r="O2895" s="1383" t="s">
        <v>611</v>
      </c>
      <c r="Q2895" s="1383" t="s">
        <v>74</v>
      </c>
    </row>
    <row r="2896" spans="1:17" x14ac:dyDescent="0.3">
      <c r="A2896" s="1405">
        <v>2012</v>
      </c>
      <c r="B2896" s="1406" t="s">
        <v>521</v>
      </c>
      <c r="C2896" s="1406" t="s">
        <v>707</v>
      </c>
      <c r="D2896" s="1407">
        <v>878.03929195316903</v>
      </c>
      <c r="E2896" s="1406" t="s">
        <v>626</v>
      </c>
      <c r="F2896" s="1408" t="s">
        <v>625</v>
      </c>
      <c r="O2896" s="1383" t="s">
        <v>626</v>
      </c>
      <c r="Q2896" s="1383" t="s">
        <v>59</v>
      </c>
    </row>
    <row r="2897" spans="1:17" x14ac:dyDescent="0.3">
      <c r="A2897" s="1405">
        <v>2012</v>
      </c>
      <c r="B2897" s="1406" t="s">
        <v>521</v>
      </c>
      <c r="C2897" s="1406" t="s">
        <v>708</v>
      </c>
      <c r="D2897" s="1407">
        <v>826.72610862619808</v>
      </c>
      <c r="E2897" s="1406" t="s">
        <v>626</v>
      </c>
      <c r="F2897" s="1408" t="s">
        <v>625</v>
      </c>
      <c r="O2897" s="1383" t="s">
        <v>626</v>
      </c>
      <c r="Q2897" s="1383" t="s">
        <v>59</v>
      </c>
    </row>
    <row r="2898" spans="1:17" x14ac:dyDescent="0.3">
      <c r="A2898" s="1405">
        <v>2012</v>
      </c>
      <c r="B2898" s="1406" t="s">
        <v>521</v>
      </c>
      <c r="C2898" s="1406" t="s">
        <v>709</v>
      </c>
      <c r="D2898" s="1407">
        <v>901.41920223516809</v>
      </c>
      <c r="E2898" s="1406" t="s">
        <v>626</v>
      </c>
      <c r="F2898" s="1408" t="s">
        <v>625</v>
      </c>
      <c r="O2898" s="1383" t="s">
        <v>626</v>
      </c>
      <c r="Q2898" s="1383" t="s">
        <v>59</v>
      </c>
    </row>
    <row r="2899" spans="1:17" x14ac:dyDescent="0.3">
      <c r="A2899" s="1405">
        <v>2012</v>
      </c>
      <c r="B2899" s="1406" t="s">
        <v>521</v>
      </c>
      <c r="C2899" s="1406" t="s">
        <v>710</v>
      </c>
      <c r="D2899" s="1407">
        <v>813.46912769311598</v>
      </c>
      <c r="E2899" s="1406" t="s">
        <v>626</v>
      </c>
      <c r="F2899" s="1408" t="s">
        <v>625</v>
      </c>
      <c r="O2899" s="1383" t="s">
        <v>626</v>
      </c>
      <c r="Q2899" s="1383" t="s">
        <v>59</v>
      </c>
    </row>
    <row r="2900" spans="1:17" x14ac:dyDescent="0.3">
      <c r="A2900" s="1405">
        <v>2012</v>
      </c>
      <c r="B2900" s="1406" t="s">
        <v>521</v>
      </c>
      <c r="C2900" s="1406" t="s">
        <v>711</v>
      </c>
      <c r="D2900" s="1407">
        <v>925.91947459086998</v>
      </c>
      <c r="E2900" s="1406" t="s">
        <v>626</v>
      </c>
      <c r="F2900" s="1408" t="s">
        <v>625</v>
      </c>
      <c r="O2900" s="1383" t="s">
        <v>626</v>
      </c>
      <c r="Q2900" s="1383" t="s">
        <v>59</v>
      </c>
    </row>
    <row r="2901" spans="1:17" x14ac:dyDescent="0.3">
      <c r="A2901" s="1405">
        <v>2012</v>
      </c>
      <c r="B2901" s="1406" t="s">
        <v>521</v>
      </c>
      <c r="C2901" s="1406" t="s">
        <v>712</v>
      </c>
      <c r="D2901" s="1407">
        <v>858.94748574262303</v>
      </c>
      <c r="E2901" s="1406" t="s">
        <v>626</v>
      </c>
      <c r="F2901" s="1408" t="s">
        <v>625</v>
      </c>
      <c r="O2901" s="1383" t="s">
        <v>626</v>
      </c>
      <c r="Q2901" s="1383" t="s">
        <v>59</v>
      </c>
    </row>
    <row r="2902" spans="1:17" x14ac:dyDescent="0.3">
      <c r="A2902" s="1405">
        <v>2012</v>
      </c>
      <c r="B2902" s="1406" t="s">
        <v>521</v>
      </c>
      <c r="C2902" s="1406" t="s">
        <v>527</v>
      </c>
      <c r="D2902" s="1407">
        <v>1025.34874448592</v>
      </c>
      <c r="E2902" s="1406" t="s">
        <v>519</v>
      </c>
      <c r="F2902" s="1408" t="s">
        <v>628</v>
      </c>
      <c r="O2902" s="1383" t="s">
        <v>519</v>
      </c>
      <c r="Q2902" s="1383" t="s">
        <v>58</v>
      </c>
    </row>
    <row r="2903" spans="1:17" x14ac:dyDescent="0.3">
      <c r="A2903" s="1405">
        <v>2012</v>
      </c>
      <c r="B2903" s="1406" t="s">
        <v>521</v>
      </c>
      <c r="C2903" s="1406" t="s">
        <v>528</v>
      </c>
      <c r="D2903" s="1407">
        <v>962.94214739517213</v>
      </c>
      <c r="E2903" s="1406" t="s">
        <v>519</v>
      </c>
      <c r="F2903" s="1408" t="s">
        <v>628</v>
      </c>
      <c r="O2903" s="1383" t="s">
        <v>519</v>
      </c>
      <c r="Q2903" s="1383" t="s">
        <v>58</v>
      </c>
    </row>
    <row r="2904" spans="1:17" x14ac:dyDescent="0.3">
      <c r="A2904" s="1405">
        <v>2012</v>
      </c>
      <c r="B2904" s="1406" t="s">
        <v>521</v>
      </c>
      <c r="C2904" s="1406" t="s">
        <v>530</v>
      </c>
      <c r="D2904" s="1407">
        <v>836.05381173736203</v>
      </c>
      <c r="E2904" s="1406" t="s">
        <v>519</v>
      </c>
      <c r="F2904" s="1408" t="s">
        <v>628</v>
      </c>
      <c r="O2904" s="1383" t="s">
        <v>519</v>
      </c>
      <c r="Q2904" s="1383" t="s">
        <v>58</v>
      </c>
    </row>
    <row r="2905" spans="1:17" x14ac:dyDescent="0.3">
      <c r="A2905" s="1405">
        <v>2012</v>
      </c>
      <c r="B2905" s="1406" t="s">
        <v>521</v>
      </c>
      <c r="C2905" s="1406" t="s">
        <v>534</v>
      </c>
      <c r="D2905" s="1407">
        <v>830.81147646877912</v>
      </c>
      <c r="E2905" s="1406" t="s">
        <v>519</v>
      </c>
      <c r="F2905" s="1408" t="s">
        <v>628</v>
      </c>
      <c r="O2905" s="1383" t="s">
        <v>519</v>
      </c>
      <c r="Q2905" s="1383" t="s">
        <v>58</v>
      </c>
    </row>
    <row r="2906" spans="1:17" x14ac:dyDescent="0.3">
      <c r="A2906" s="1405">
        <v>2012</v>
      </c>
      <c r="B2906" s="1406" t="s">
        <v>521</v>
      </c>
      <c r="C2906" s="1406" t="s">
        <v>538</v>
      </c>
      <c r="D2906" s="1407">
        <v>837.72811442385205</v>
      </c>
      <c r="E2906" s="1406" t="s">
        <v>519</v>
      </c>
      <c r="F2906" s="1408" t="s">
        <v>628</v>
      </c>
      <c r="O2906" s="1383" t="s">
        <v>519</v>
      </c>
      <c r="Q2906" s="1383" t="s">
        <v>58</v>
      </c>
    </row>
    <row r="2907" spans="1:17" x14ac:dyDescent="0.3">
      <c r="A2907" s="1405">
        <v>2012</v>
      </c>
      <c r="B2907" s="1406" t="s">
        <v>521</v>
      </c>
      <c r="C2907" s="1406" t="s">
        <v>539</v>
      </c>
      <c r="D2907" s="1407">
        <v>923.35425854405003</v>
      </c>
      <c r="E2907" s="1406" t="s">
        <v>519</v>
      </c>
      <c r="F2907" s="1408" t="s">
        <v>628</v>
      </c>
      <c r="O2907" s="1383" t="s">
        <v>519</v>
      </c>
      <c r="Q2907" s="1383" t="s">
        <v>58</v>
      </c>
    </row>
    <row r="2908" spans="1:17" x14ac:dyDescent="0.3">
      <c r="A2908" s="1405">
        <v>2012</v>
      </c>
      <c r="B2908" s="1406" t="s">
        <v>521</v>
      </c>
      <c r="C2908" s="1406" t="s">
        <v>713</v>
      </c>
      <c r="D2908" s="1407">
        <v>975.79056109265412</v>
      </c>
      <c r="E2908" s="1406" t="s">
        <v>635</v>
      </c>
      <c r="F2908" s="1408" t="s">
        <v>634</v>
      </c>
      <c r="O2908" s="1383" t="s">
        <v>635</v>
      </c>
      <c r="Q2908" s="1383" t="s">
        <v>78</v>
      </c>
    </row>
    <row r="2909" spans="1:17" x14ac:dyDescent="0.3">
      <c r="A2909" s="1405">
        <v>2012</v>
      </c>
      <c r="B2909" s="1406" t="s">
        <v>521</v>
      </c>
      <c r="C2909" s="1406" t="s">
        <v>714</v>
      </c>
      <c r="D2909" s="1407">
        <v>982.46805929919105</v>
      </c>
      <c r="E2909" s="1406" t="s">
        <v>635</v>
      </c>
      <c r="F2909" s="1408" t="s">
        <v>634</v>
      </c>
      <c r="O2909" s="1383" t="s">
        <v>635</v>
      </c>
      <c r="Q2909" s="1383" t="s">
        <v>78</v>
      </c>
    </row>
    <row r="2910" spans="1:17" x14ac:dyDescent="0.3">
      <c r="A2910" s="1405">
        <v>2012</v>
      </c>
      <c r="B2910" s="1406" t="s">
        <v>521</v>
      </c>
      <c r="C2910" s="1406" t="s">
        <v>715</v>
      </c>
      <c r="D2910" s="1407">
        <v>1118.2761529271199</v>
      </c>
      <c r="E2910" s="1406" t="s">
        <v>635</v>
      </c>
      <c r="F2910" s="1408" t="s">
        <v>634</v>
      </c>
      <c r="O2910" s="1383" t="s">
        <v>635</v>
      </c>
      <c r="Q2910" s="1383" t="s">
        <v>78</v>
      </c>
    </row>
    <row r="2911" spans="1:17" x14ac:dyDescent="0.3">
      <c r="A2911" s="1405">
        <v>2012</v>
      </c>
      <c r="B2911" s="1406" t="s">
        <v>521</v>
      </c>
      <c r="C2911" s="1406" t="s">
        <v>716</v>
      </c>
      <c r="D2911" s="1407">
        <v>1048.7242199856203</v>
      </c>
      <c r="E2911" s="1406" t="s">
        <v>635</v>
      </c>
      <c r="F2911" s="1408" t="s">
        <v>634</v>
      </c>
      <c r="O2911" s="1383" t="s">
        <v>635</v>
      </c>
      <c r="Q2911" s="1383" t="s">
        <v>78</v>
      </c>
    </row>
    <row r="2912" spans="1:17" x14ac:dyDescent="0.3">
      <c r="A2912" s="1405">
        <v>2012</v>
      </c>
      <c r="B2912" s="1406" t="s">
        <v>521</v>
      </c>
      <c r="C2912" s="1406" t="s">
        <v>717</v>
      </c>
      <c r="D2912" s="1407">
        <v>805.62331274131316</v>
      </c>
      <c r="E2912" s="1406" t="s">
        <v>635</v>
      </c>
      <c r="F2912" s="1408" t="s">
        <v>634</v>
      </c>
      <c r="O2912" s="1383" t="s">
        <v>635</v>
      </c>
      <c r="Q2912" s="1383" t="s">
        <v>78</v>
      </c>
    </row>
    <row r="2913" spans="1:17" x14ac:dyDescent="0.3">
      <c r="A2913" s="1405">
        <v>2012</v>
      </c>
      <c r="B2913" s="1406" t="s">
        <v>521</v>
      </c>
      <c r="C2913" s="1406" t="s">
        <v>718</v>
      </c>
      <c r="D2913" s="1407">
        <v>763.82679144385008</v>
      </c>
      <c r="E2913" s="1406" t="s">
        <v>635</v>
      </c>
      <c r="F2913" s="1408" t="s">
        <v>634</v>
      </c>
      <c r="O2913" s="1383" t="s">
        <v>635</v>
      </c>
      <c r="Q2913" s="1383" t="s">
        <v>78</v>
      </c>
    </row>
    <row r="2914" spans="1:17" x14ac:dyDescent="0.3">
      <c r="A2914" s="1405">
        <v>2012</v>
      </c>
      <c r="B2914" s="1406" t="s">
        <v>521</v>
      </c>
      <c r="C2914" s="1406" t="s">
        <v>719</v>
      </c>
      <c r="D2914" s="1407">
        <v>909.8078803202701</v>
      </c>
      <c r="E2914" s="1406" t="s">
        <v>635</v>
      </c>
      <c r="F2914" s="1408" t="s">
        <v>634</v>
      </c>
      <c r="O2914" s="1383" t="s">
        <v>635</v>
      </c>
      <c r="Q2914" s="1383" t="s">
        <v>78</v>
      </c>
    </row>
    <row r="2915" spans="1:17" x14ac:dyDescent="0.3">
      <c r="A2915" s="1405">
        <v>2012</v>
      </c>
      <c r="B2915" s="1406" t="s">
        <v>521</v>
      </c>
      <c r="C2915" s="1406" t="s">
        <v>720</v>
      </c>
      <c r="D2915" s="1407">
        <v>1004.3017699799001</v>
      </c>
      <c r="E2915" s="1406" t="s">
        <v>635</v>
      </c>
      <c r="F2915" s="1408" t="s">
        <v>634</v>
      </c>
      <c r="O2915" s="1383" t="s">
        <v>635</v>
      </c>
      <c r="Q2915" s="1383" t="s">
        <v>78</v>
      </c>
    </row>
    <row r="2916" spans="1:17" x14ac:dyDescent="0.3">
      <c r="A2916" s="1405">
        <v>2012</v>
      </c>
      <c r="B2916" s="1406" t="s">
        <v>521</v>
      </c>
      <c r="C2916" s="1406" t="s">
        <v>721</v>
      </c>
      <c r="D2916" s="1407">
        <v>840.74256198347109</v>
      </c>
      <c r="E2916" s="1406" t="s">
        <v>635</v>
      </c>
      <c r="F2916" s="1408" t="s">
        <v>634</v>
      </c>
      <c r="O2916" s="1383" t="s">
        <v>635</v>
      </c>
      <c r="Q2916" s="1383" t="s">
        <v>78</v>
      </c>
    </row>
    <row r="2917" spans="1:17" x14ac:dyDescent="0.3">
      <c r="A2917" s="1405">
        <v>2012</v>
      </c>
      <c r="B2917" s="1406" t="s">
        <v>521</v>
      </c>
      <c r="C2917" s="1406" t="s">
        <v>722</v>
      </c>
      <c r="D2917" s="1407">
        <v>903.60888044098112</v>
      </c>
      <c r="E2917" s="1406" t="s">
        <v>635</v>
      </c>
      <c r="F2917" s="1408" t="s">
        <v>634</v>
      </c>
      <c r="O2917" s="1383" t="s">
        <v>635</v>
      </c>
      <c r="Q2917" s="1383" t="s">
        <v>78</v>
      </c>
    </row>
    <row r="2918" spans="1:17" x14ac:dyDescent="0.3">
      <c r="A2918" s="1405">
        <v>2012</v>
      </c>
      <c r="B2918" s="1406" t="s">
        <v>521</v>
      </c>
      <c r="C2918" s="1406" t="s">
        <v>723</v>
      </c>
      <c r="D2918" s="1407">
        <v>925.5550366812231</v>
      </c>
      <c r="E2918" s="1406" t="s">
        <v>598</v>
      </c>
      <c r="F2918" s="1408" t="s">
        <v>599</v>
      </c>
      <c r="O2918" s="1383" t="s">
        <v>598</v>
      </c>
      <c r="Q2918" s="1383" t="s">
        <v>61</v>
      </c>
    </row>
    <row r="2919" spans="1:17" x14ac:dyDescent="0.3">
      <c r="A2919" s="1405">
        <v>2012</v>
      </c>
      <c r="B2919" s="1406" t="s">
        <v>521</v>
      </c>
      <c r="C2919" s="1406" t="s">
        <v>724</v>
      </c>
      <c r="D2919" s="1407">
        <v>948.36058597326507</v>
      </c>
      <c r="E2919" s="1406" t="s">
        <v>598</v>
      </c>
      <c r="F2919" s="1408" t="s">
        <v>599</v>
      </c>
      <c r="O2919" s="1383" t="s">
        <v>598</v>
      </c>
      <c r="Q2919" s="1383" t="s">
        <v>61</v>
      </c>
    </row>
    <row r="2920" spans="1:17" x14ac:dyDescent="0.3">
      <c r="A2920" s="1405">
        <v>2012</v>
      </c>
      <c r="B2920" s="1406" t="s">
        <v>521</v>
      </c>
      <c r="C2920" s="1406" t="s">
        <v>725</v>
      </c>
      <c r="D2920" s="1407">
        <v>925.28191945803508</v>
      </c>
      <c r="E2920" s="1406" t="s">
        <v>598</v>
      </c>
      <c r="F2920" s="1408" t="s">
        <v>599</v>
      </c>
      <c r="O2920" s="1383" t="s">
        <v>598</v>
      </c>
      <c r="Q2920" s="1383" t="s">
        <v>61</v>
      </c>
    </row>
    <row r="2921" spans="1:17" x14ac:dyDescent="0.3">
      <c r="A2921" s="1405">
        <v>2012</v>
      </c>
      <c r="B2921" s="1406" t="s">
        <v>521</v>
      </c>
      <c r="C2921" s="1406" t="s">
        <v>726</v>
      </c>
      <c r="D2921" s="1407">
        <v>1114.3873864714701</v>
      </c>
      <c r="E2921" s="1406" t="s">
        <v>598</v>
      </c>
      <c r="F2921" s="1408" t="s">
        <v>599</v>
      </c>
      <c r="O2921" s="1383" t="s">
        <v>598</v>
      </c>
      <c r="Q2921" s="1383" t="s">
        <v>61</v>
      </c>
    </row>
    <row r="2922" spans="1:17" x14ac:dyDescent="0.3">
      <c r="A2922" s="1405">
        <v>2012</v>
      </c>
      <c r="B2922" s="1406" t="s">
        <v>521</v>
      </c>
      <c r="C2922" s="1406" t="s">
        <v>727</v>
      </c>
      <c r="D2922" s="1407">
        <v>1073.1293236715001</v>
      </c>
      <c r="E2922" s="1406" t="s">
        <v>598</v>
      </c>
      <c r="F2922" s="1408" t="s">
        <v>599</v>
      </c>
      <c r="O2922" s="1383" t="s">
        <v>598</v>
      </c>
      <c r="Q2922" s="1383" t="s">
        <v>61</v>
      </c>
    </row>
    <row r="2923" spans="1:17" x14ac:dyDescent="0.3">
      <c r="A2923" s="1405">
        <v>2012</v>
      </c>
      <c r="B2923" s="1406" t="s">
        <v>521</v>
      </c>
      <c r="C2923" s="1406" t="s">
        <v>728</v>
      </c>
      <c r="D2923" s="1407">
        <v>983.580680284192</v>
      </c>
      <c r="E2923" s="1406" t="s">
        <v>598</v>
      </c>
      <c r="F2923" s="1408" t="s">
        <v>599</v>
      </c>
      <c r="O2923" s="1383" t="s">
        <v>598</v>
      </c>
      <c r="Q2923" s="1383" t="s">
        <v>61</v>
      </c>
    </row>
    <row r="2924" spans="1:17" x14ac:dyDescent="0.3">
      <c r="A2924" s="1405">
        <v>2012</v>
      </c>
      <c r="B2924" s="1406" t="s">
        <v>521</v>
      </c>
      <c r="C2924" s="1406" t="s">
        <v>729</v>
      </c>
      <c r="D2924" s="1407">
        <v>943.76187704918004</v>
      </c>
      <c r="E2924" s="1406" t="s">
        <v>598</v>
      </c>
      <c r="F2924" s="1408" t="s">
        <v>599</v>
      </c>
      <c r="O2924" s="1383" t="s">
        <v>598</v>
      </c>
      <c r="Q2924" s="1383" t="s">
        <v>61</v>
      </c>
    </row>
    <row r="2925" spans="1:17" x14ac:dyDescent="0.3">
      <c r="A2925" s="1405">
        <v>2012</v>
      </c>
      <c r="B2925" s="1406" t="s">
        <v>521</v>
      </c>
      <c r="C2925" s="1406" t="s">
        <v>730</v>
      </c>
      <c r="D2925" s="1407">
        <v>793.44277926720304</v>
      </c>
      <c r="E2925" s="1406" t="s">
        <v>598</v>
      </c>
      <c r="F2925" s="1408" t="s">
        <v>599</v>
      </c>
      <c r="O2925" s="1383" t="s">
        <v>598</v>
      </c>
      <c r="Q2925" s="1383" t="s">
        <v>61</v>
      </c>
    </row>
    <row r="2926" spans="1:17" x14ac:dyDescent="0.3">
      <c r="A2926" s="1405">
        <v>2012</v>
      </c>
      <c r="B2926" s="1406" t="s">
        <v>521</v>
      </c>
      <c r="C2926" s="1406" t="s">
        <v>731</v>
      </c>
      <c r="D2926" s="1407">
        <v>908.69869103773613</v>
      </c>
      <c r="E2926" s="1406" t="s">
        <v>598</v>
      </c>
      <c r="F2926" s="1408" t="s">
        <v>599</v>
      </c>
      <c r="O2926" s="1383" t="s">
        <v>598</v>
      </c>
      <c r="Q2926" s="1383" t="s">
        <v>61</v>
      </c>
    </row>
    <row r="2927" spans="1:17" x14ac:dyDescent="0.3">
      <c r="A2927" s="1405">
        <v>2012</v>
      </c>
      <c r="B2927" s="1406" t="s">
        <v>521</v>
      </c>
      <c r="C2927" s="1406" t="s">
        <v>732</v>
      </c>
      <c r="D2927" s="1407">
        <v>923.63325243976203</v>
      </c>
      <c r="E2927" s="1406" t="s">
        <v>598</v>
      </c>
      <c r="F2927" s="1408" t="s">
        <v>599</v>
      </c>
      <c r="O2927" s="1383" t="s">
        <v>598</v>
      </c>
      <c r="Q2927" s="1383" t="s">
        <v>61</v>
      </c>
    </row>
    <row r="2928" spans="1:17" x14ac:dyDescent="0.3">
      <c r="A2928" s="1405">
        <v>2012</v>
      </c>
      <c r="B2928" s="1406" t="s">
        <v>521</v>
      </c>
      <c r="C2928" s="1406" t="s">
        <v>733</v>
      </c>
      <c r="D2928" s="1407">
        <v>910.64375064935109</v>
      </c>
      <c r="E2928" s="1406" t="s">
        <v>598</v>
      </c>
      <c r="F2928" s="1408" t="s">
        <v>599</v>
      </c>
      <c r="O2928" s="1383" t="s">
        <v>598</v>
      </c>
      <c r="Q2928" s="1383" t="s">
        <v>61</v>
      </c>
    </row>
    <row r="2929" spans="1:17" x14ac:dyDescent="0.3">
      <c r="A2929" s="1405">
        <v>2012</v>
      </c>
      <c r="B2929" s="1406" t="s">
        <v>521</v>
      </c>
      <c r="C2929" s="1406" t="s">
        <v>734</v>
      </c>
      <c r="D2929" s="1407">
        <v>856.24837046467212</v>
      </c>
      <c r="E2929" s="1406" t="s">
        <v>598</v>
      </c>
      <c r="F2929" s="1408" t="s">
        <v>599</v>
      </c>
      <c r="O2929" s="1383" t="s">
        <v>598</v>
      </c>
      <c r="Q2929" s="1383" t="s">
        <v>61</v>
      </c>
    </row>
    <row r="2930" spans="1:17" x14ac:dyDescent="0.3">
      <c r="A2930" s="1405">
        <v>2012</v>
      </c>
      <c r="B2930" s="1406" t="s">
        <v>521</v>
      </c>
      <c r="C2930" s="1406" t="s">
        <v>735</v>
      </c>
      <c r="D2930" s="1407">
        <v>965.0966727632981</v>
      </c>
      <c r="E2930" s="1406" t="s">
        <v>614</v>
      </c>
      <c r="F2930" s="1408" t="s">
        <v>613</v>
      </c>
      <c r="O2930" s="1383" t="s">
        <v>614</v>
      </c>
      <c r="Q2930" s="1383" t="s">
        <v>60</v>
      </c>
    </row>
    <row r="2931" spans="1:17" x14ac:dyDescent="0.3">
      <c r="A2931" s="1405">
        <v>2012</v>
      </c>
      <c r="B2931" s="1406" t="s">
        <v>521</v>
      </c>
      <c r="C2931" s="1406" t="s">
        <v>736</v>
      </c>
      <c r="D2931" s="1407">
        <v>1065.95043276871</v>
      </c>
      <c r="E2931" s="1406" t="s">
        <v>614</v>
      </c>
      <c r="F2931" s="1408" t="s">
        <v>613</v>
      </c>
      <c r="O2931" s="1383" t="s">
        <v>614</v>
      </c>
      <c r="Q2931" s="1383" t="s">
        <v>60</v>
      </c>
    </row>
    <row r="2932" spans="1:17" x14ac:dyDescent="0.3">
      <c r="A2932" s="1405">
        <v>2012</v>
      </c>
      <c r="B2932" s="1406" t="s">
        <v>521</v>
      </c>
      <c r="C2932" s="1406" t="s">
        <v>737</v>
      </c>
      <c r="D2932" s="1407">
        <v>931.58662866449504</v>
      </c>
      <c r="E2932" s="1406" t="s">
        <v>614</v>
      </c>
      <c r="F2932" s="1408" t="s">
        <v>613</v>
      </c>
      <c r="O2932" s="1383" t="s">
        <v>614</v>
      </c>
      <c r="Q2932" s="1383" t="s">
        <v>60</v>
      </c>
    </row>
    <row r="2933" spans="1:17" x14ac:dyDescent="0.3">
      <c r="A2933" s="1405">
        <v>2012</v>
      </c>
      <c r="B2933" s="1406" t="s">
        <v>521</v>
      </c>
      <c r="C2933" s="1406" t="s">
        <v>738</v>
      </c>
      <c r="D2933" s="1407">
        <v>1073.7710112932</v>
      </c>
      <c r="E2933" s="1406" t="s">
        <v>614</v>
      </c>
      <c r="F2933" s="1408" t="s">
        <v>613</v>
      </c>
      <c r="O2933" s="1383" t="s">
        <v>614</v>
      </c>
      <c r="Q2933" s="1383" t="s">
        <v>60</v>
      </c>
    </row>
    <row r="2934" spans="1:17" x14ac:dyDescent="0.3">
      <c r="A2934" s="1405">
        <v>2012</v>
      </c>
      <c r="B2934" s="1406" t="s">
        <v>521</v>
      </c>
      <c r="C2934" s="1406" t="s">
        <v>739</v>
      </c>
      <c r="D2934" s="1407">
        <v>839.43492831541209</v>
      </c>
      <c r="E2934" s="1406" t="s">
        <v>614</v>
      </c>
      <c r="F2934" s="1408" t="s">
        <v>613</v>
      </c>
      <c r="O2934" s="1383" t="s">
        <v>614</v>
      </c>
      <c r="Q2934" s="1383" t="s">
        <v>60</v>
      </c>
    </row>
    <row r="2935" spans="1:17" x14ac:dyDescent="0.3">
      <c r="A2935" s="1405">
        <v>2012</v>
      </c>
      <c r="B2935" s="1406" t="s">
        <v>521</v>
      </c>
      <c r="C2935" s="1406" t="s">
        <v>740</v>
      </c>
      <c r="D2935" s="1407">
        <v>832.1057027788961</v>
      </c>
      <c r="E2935" s="1406" t="s">
        <v>614</v>
      </c>
      <c r="F2935" s="1408" t="s">
        <v>613</v>
      </c>
      <c r="O2935" s="1383" t="s">
        <v>614</v>
      </c>
      <c r="Q2935" s="1383" t="s">
        <v>60</v>
      </c>
    </row>
    <row r="2936" spans="1:17" x14ac:dyDescent="0.3">
      <c r="A2936" s="1405">
        <v>2012</v>
      </c>
      <c r="B2936" s="1406" t="s">
        <v>521</v>
      </c>
      <c r="C2936" s="1406" t="s">
        <v>741</v>
      </c>
      <c r="D2936" s="1407">
        <v>831.37750183688513</v>
      </c>
      <c r="E2936" s="1406" t="s">
        <v>614</v>
      </c>
      <c r="F2936" s="1408" t="s">
        <v>613</v>
      </c>
      <c r="O2936" s="1383" t="s">
        <v>614</v>
      </c>
      <c r="Q2936" s="1383" t="s">
        <v>60</v>
      </c>
    </row>
    <row r="2937" spans="1:17" x14ac:dyDescent="0.3">
      <c r="A2937" s="1405">
        <v>2012</v>
      </c>
      <c r="B2937" s="1406" t="s">
        <v>521</v>
      </c>
      <c r="C2937" s="1406" t="s">
        <v>742</v>
      </c>
      <c r="D2937" s="1407">
        <v>810.7330437219731</v>
      </c>
      <c r="E2937" s="1406" t="s">
        <v>614</v>
      </c>
      <c r="F2937" s="1408" t="s">
        <v>613</v>
      </c>
      <c r="O2937" s="1383" t="s">
        <v>614</v>
      </c>
      <c r="Q2937" s="1383" t="s">
        <v>60</v>
      </c>
    </row>
    <row r="2938" spans="1:17" x14ac:dyDescent="0.3">
      <c r="A2938" s="1405">
        <v>2012</v>
      </c>
      <c r="B2938" s="1406" t="s">
        <v>521</v>
      </c>
      <c r="C2938" s="1406" t="s">
        <v>743</v>
      </c>
      <c r="D2938" s="1407">
        <v>912.48870323030394</v>
      </c>
      <c r="E2938" s="1406" t="s">
        <v>626</v>
      </c>
      <c r="F2938" s="1408" t="s">
        <v>625</v>
      </c>
      <c r="O2938" s="1383" t="s">
        <v>626</v>
      </c>
      <c r="Q2938" s="1383" t="s">
        <v>59</v>
      </c>
    </row>
    <row r="2939" spans="1:17" x14ac:dyDescent="0.3">
      <c r="A2939" s="1405">
        <v>2012</v>
      </c>
      <c r="B2939" s="1406" t="s">
        <v>521</v>
      </c>
      <c r="C2939" s="1406" t="s">
        <v>744</v>
      </c>
      <c r="D2939" s="1407">
        <v>1001.9712738261301</v>
      </c>
      <c r="E2939" s="1406" t="s">
        <v>626</v>
      </c>
      <c r="F2939" s="1408" t="s">
        <v>625</v>
      </c>
      <c r="O2939" s="1383" t="s">
        <v>626</v>
      </c>
      <c r="Q2939" s="1383" t="s">
        <v>59</v>
      </c>
    </row>
    <row r="2940" spans="1:17" x14ac:dyDescent="0.3">
      <c r="A2940" s="1405">
        <v>2012</v>
      </c>
      <c r="B2940" s="1406" t="s">
        <v>521</v>
      </c>
      <c r="C2940" s="1406" t="s">
        <v>745</v>
      </c>
      <c r="D2940" s="1407">
        <v>1147.5736084749499</v>
      </c>
      <c r="E2940" s="1406" t="s">
        <v>626</v>
      </c>
      <c r="F2940" s="1408" t="s">
        <v>625</v>
      </c>
      <c r="O2940" s="1383" t="s">
        <v>626</v>
      </c>
      <c r="Q2940" s="1383" t="s">
        <v>59</v>
      </c>
    </row>
    <row r="2941" spans="1:17" x14ac:dyDescent="0.3">
      <c r="A2941" s="1405">
        <v>2012</v>
      </c>
      <c r="B2941" s="1406" t="s">
        <v>521</v>
      </c>
      <c r="C2941" s="1406" t="s">
        <v>746</v>
      </c>
      <c r="D2941" s="1407">
        <v>915.52167729011103</v>
      </c>
      <c r="E2941" s="1406" t="s">
        <v>626</v>
      </c>
      <c r="F2941" s="1408" t="s">
        <v>625</v>
      </c>
      <c r="O2941" s="1383" t="s">
        <v>626</v>
      </c>
      <c r="Q2941" s="1383" t="s">
        <v>59</v>
      </c>
    </row>
    <row r="2942" spans="1:17" x14ac:dyDescent="0.3">
      <c r="A2942" s="1405">
        <v>2012</v>
      </c>
      <c r="B2942" s="1406" t="s">
        <v>521</v>
      </c>
      <c r="C2942" s="1406" t="s">
        <v>747</v>
      </c>
      <c r="D2942" s="1407">
        <v>940.83323234624106</v>
      </c>
      <c r="E2942" s="1406" t="s">
        <v>626</v>
      </c>
      <c r="F2942" s="1408" t="s">
        <v>625</v>
      </c>
      <c r="O2942" s="1383" t="s">
        <v>626</v>
      </c>
      <c r="Q2942" s="1383" t="s">
        <v>59</v>
      </c>
    </row>
    <row r="2943" spans="1:17" x14ac:dyDescent="0.3">
      <c r="A2943" s="1405">
        <v>2012</v>
      </c>
      <c r="B2943" s="1406" t="s">
        <v>521</v>
      </c>
      <c r="C2943" s="1406" t="s">
        <v>748</v>
      </c>
      <c r="D2943" s="1407">
        <v>770.34585000000004</v>
      </c>
      <c r="E2943" s="1406" t="s">
        <v>614</v>
      </c>
      <c r="F2943" s="1408" t="s">
        <v>613</v>
      </c>
      <c r="O2943" s="1383" t="s">
        <v>614</v>
      </c>
      <c r="Q2943" s="1383" t="s">
        <v>60</v>
      </c>
    </row>
    <row r="2944" spans="1:17" x14ac:dyDescent="0.3">
      <c r="A2944" s="1405">
        <v>2012</v>
      </c>
      <c r="B2944" s="1406" t="s">
        <v>521</v>
      </c>
      <c r="C2944" s="1406" t="s">
        <v>749</v>
      </c>
      <c r="D2944" s="1407">
        <v>707.31975206611605</v>
      </c>
      <c r="E2944" s="1406" t="s">
        <v>614</v>
      </c>
      <c r="F2944" s="1408" t="s">
        <v>613</v>
      </c>
      <c r="O2944" s="1383" t="s">
        <v>614</v>
      </c>
      <c r="Q2944" s="1383" t="s">
        <v>60</v>
      </c>
    </row>
    <row r="2945" spans="1:17" x14ac:dyDescent="0.3">
      <c r="A2945" s="1405">
        <v>2012</v>
      </c>
      <c r="B2945" s="1406" t="s">
        <v>521</v>
      </c>
      <c r="C2945" s="1406" t="s">
        <v>750</v>
      </c>
      <c r="D2945" s="1407">
        <v>870.46234786557704</v>
      </c>
      <c r="E2945" s="1406" t="s">
        <v>614</v>
      </c>
      <c r="F2945" s="1408" t="s">
        <v>613</v>
      </c>
      <c r="O2945" s="1383" t="s">
        <v>614</v>
      </c>
      <c r="Q2945" s="1383" t="s">
        <v>60</v>
      </c>
    </row>
    <row r="2946" spans="1:17" x14ac:dyDescent="0.3">
      <c r="A2946" s="1405">
        <v>2012</v>
      </c>
      <c r="B2946" s="1406" t="s">
        <v>521</v>
      </c>
      <c r="C2946" s="1406" t="s">
        <v>751</v>
      </c>
      <c r="D2946" s="1407">
        <v>808.36285028790803</v>
      </c>
      <c r="E2946" s="1406" t="s">
        <v>614</v>
      </c>
      <c r="F2946" s="1408" t="s">
        <v>613</v>
      </c>
      <c r="O2946" s="1383" t="s">
        <v>614</v>
      </c>
      <c r="Q2946" s="1383" t="s">
        <v>60</v>
      </c>
    </row>
    <row r="2947" spans="1:17" x14ac:dyDescent="0.3">
      <c r="A2947" s="1405">
        <v>2012</v>
      </c>
      <c r="B2947" s="1406" t="s">
        <v>521</v>
      </c>
      <c r="C2947" s="1406" t="s">
        <v>752</v>
      </c>
      <c r="D2947" s="1407">
        <v>750.089348928974</v>
      </c>
      <c r="E2947" s="1406" t="s">
        <v>614</v>
      </c>
      <c r="F2947" s="1408" t="s">
        <v>613</v>
      </c>
      <c r="O2947" s="1383" t="s">
        <v>614</v>
      </c>
      <c r="Q2947" s="1383" t="s">
        <v>60</v>
      </c>
    </row>
    <row r="2948" spans="1:17" x14ac:dyDescent="0.3">
      <c r="A2948" s="1405">
        <v>2012</v>
      </c>
      <c r="B2948" s="1406" t="s">
        <v>521</v>
      </c>
      <c r="C2948" s="1406" t="s">
        <v>753</v>
      </c>
      <c r="D2948" s="1407">
        <v>782.80775510204114</v>
      </c>
      <c r="E2948" s="1406" t="s">
        <v>614</v>
      </c>
      <c r="F2948" s="1408" t="s">
        <v>613</v>
      </c>
      <c r="O2948" s="1383" t="s">
        <v>614</v>
      </c>
      <c r="Q2948" s="1383" t="s">
        <v>60</v>
      </c>
    </row>
    <row r="2949" spans="1:17" x14ac:dyDescent="0.3">
      <c r="A2949" s="1405">
        <v>2012</v>
      </c>
      <c r="B2949" s="1406" t="s">
        <v>521</v>
      </c>
      <c r="C2949" s="1406" t="s">
        <v>754</v>
      </c>
      <c r="D2949" s="1407">
        <v>962.66149762282112</v>
      </c>
      <c r="E2949" s="1406" t="s">
        <v>614</v>
      </c>
      <c r="F2949" s="1408" t="s">
        <v>613</v>
      </c>
      <c r="O2949" s="1383" t="s">
        <v>614</v>
      </c>
      <c r="Q2949" s="1383" t="s">
        <v>60</v>
      </c>
    </row>
    <row r="2950" spans="1:17" x14ac:dyDescent="0.3">
      <c r="A2950" s="1405">
        <v>2012</v>
      </c>
      <c r="B2950" s="1406" t="s">
        <v>521</v>
      </c>
      <c r="C2950" s="1406" t="s">
        <v>755</v>
      </c>
      <c r="D2950" s="1407">
        <v>743.22765131919311</v>
      </c>
      <c r="E2950" s="1406" t="s">
        <v>614</v>
      </c>
      <c r="F2950" s="1408" t="s">
        <v>613</v>
      </c>
      <c r="O2950" s="1383" t="s">
        <v>614</v>
      </c>
      <c r="Q2950" s="1383" t="s">
        <v>60</v>
      </c>
    </row>
    <row r="2951" spans="1:17" x14ac:dyDescent="0.3">
      <c r="A2951" s="1405">
        <v>2012</v>
      </c>
      <c r="B2951" s="1406" t="s">
        <v>521</v>
      </c>
      <c r="C2951" s="1406" t="s">
        <v>756</v>
      </c>
      <c r="D2951" s="1407">
        <v>800.48332078313297</v>
      </c>
      <c r="E2951" s="1406" t="s">
        <v>614</v>
      </c>
      <c r="F2951" s="1408" t="s">
        <v>613</v>
      </c>
      <c r="O2951" s="1383" t="s">
        <v>614</v>
      </c>
      <c r="Q2951" s="1383" t="s">
        <v>60</v>
      </c>
    </row>
    <row r="2952" spans="1:17" x14ac:dyDescent="0.3">
      <c r="A2952" s="1405">
        <v>2012</v>
      </c>
      <c r="B2952" s="1406" t="s">
        <v>521</v>
      </c>
      <c r="C2952" s="1406" t="s">
        <v>757</v>
      </c>
      <c r="D2952" s="1407">
        <v>834.36383365200811</v>
      </c>
      <c r="E2952" s="1406" t="s">
        <v>626</v>
      </c>
      <c r="F2952" s="1408" t="s">
        <v>625</v>
      </c>
      <c r="O2952" s="1383" t="s">
        <v>626</v>
      </c>
      <c r="Q2952" s="1383" t="s">
        <v>59</v>
      </c>
    </row>
    <row r="2953" spans="1:17" x14ac:dyDescent="0.3">
      <c r="A2953" s="1405">
        <v>2012</v>
      </c>
      <c r="B2953" s="1406" t="s">
        <v>521</v>
      </c>
      <c r="C2953" s="1406" t="s">
        <v>758</v>
      </c>
      <c r="D2953" s="1407">
        <v>829.19017653167202</v>
      </c>
      <c r="E2953" s="1406" t="s">
        <v>626</v>
      </c>
      <c r="F2953" s="1408" t="s">
        <v>625</v>
      </c>
      <c r="O2953" s="1383" t="s">
        <v>626</v>
      </c>
      <c r="Q2953" s="1383" t="s">
        <v>59</v>
      </c>
    </row>
    <row r="2954" spans="1:17" x14ac:dyDescent="0.3">
      <c r="A2954" s="1405">
        <v>2012</v>
      </c>
      <c r="B2954" s="1406" t="s">
        <v>521</v>
      </c>
      <c r="C2954" s="1406" t="s">
        <v>759</v>
      </c>
      <c r="D2954" s="1407">
        <v>906.65076923076901</v>
      </c>
      <c r="E2954" s="1406" t="s">
        <v>626</v>
      </c>
      <c r="F2954" s="1408" t="s">
        <v>625</v>
      </c>
      <c r="O2954" s="1383" t="s">
        <v>626</v>
      </c>
      <c r="Q2954" s="1383" t="s">
        <v>59</v>
      </c>
    </row>
    <row r="2955" spans="1:17" x14ac:dyDescent="0.3">
      <c r="A2955" s="1405">
        <v>2012</v>
      </c>
      <c r="B2955" s="1406" t="s">
        <v>521</v>
      </c>
      <c r="C2955" s="1406" t="s">
        <v>760</v>
      </c>
      <c r="D2955" s="1407">
        <v>801.87304418985309</v>
      </c>
      <c r="E2955" s="1406" t="s">
        <v>626</v>
      </c>
      <c r="F2955" s="1408" t="s">
        <v>625</v>
      </c>
      <c r="O2955" s="1383" t="s">
        <v>626</v>
      </c>
      <c r="Q2955" s="1383" t="s">
        <v>59</v>
      </c>
    </row>
    <row r="2956" spans="1:17" x14ac:dyDescent="0.3">
      <c r="A2956" s="1405">
        <v>2012</v>
      </c>
      <c r="B2956" s="1406" t="s">
        <v>521</v>
      </c>
      <c r="C2956" s="1406" t="s">
        <v>761</v>
      </c>
      <c r="D2956" s="1407">
        <v>755.356890951276</v>
      </c>
      <c r="E2956" s="1406" t="s">
        <v>626</v>
      </c>
      <c r="F2956" s="1408" t="s">
        <v>625</v>
      </c>
      <c r="O2956" s="1383" t="s">
        <v>626</v>
      </c>
      <c r="Q2956" s="1383" t="s">
        <v>59</v>
      </c>
    </row>
    <row r="2957" spans="1:17" x14ac:dyDescent="0.3">
      <c r="A2957" s="1405">
        <v>2012</v>
      </c>
      <c r="B2957" s="1406" t="s">
        <v>521</v>
      </c>
      <c r="C2957" s="1406" t="s">
        <v>762</v>
      </c>
      <c r="D2957" s="1407">
        <v>698.58687258687303</v>
      </c>
      <c r="E2957" s="1406" t="s">
        <v>623</v>
      </c>
      <c r="F2957" s="1408" t="s">
        <v>622</v>
      </c>
      <c r="O2957" s="1383" t="s">
        <v>623</v>
      </c>
      <c r="Q2957" s="1383" t="s">
        <v>75</v>
      </c>
    </row>
    <row r="2958" spans="1:17" x14ac:dyDescent="0.3">
      <c r="A2958" s="1405">
        <v>2012</v>
      </c>
      <c r="B2958" s="1406" t="s">
        <v>521</v>
      </c>
      <c r="C2958" s="1406" t="s">
        <v>763</v>
      </c>
      <c r="D2958" s="1407">
        <v>843.06904463586511</v>
      </c>
      <c r="E2958" s="1406" t="s">
        <v>645</v>
      </c>
      <c r="F2958" s="1408" t="s">
        <v>644</v>
      </c>
      <c r="O2958" s="1383" t="s">
        <v>645</v>
      </c>
      <c r="Q2958" s="1383" t="s">
        <v>76</v>
      </c>
    </row>
    <row r="2959" spans="1:17" x14ac:dyDescent="0.3">
      <c r="A2959" s="1405">
        <v>2012</v>
      </c>
      <c r="B2959" s="1406" t="s">
        <v>521</v>
      </c>
      <c r="C2959" s="1406" t="s">
        <v>764</v>
      </c>
      <c r="D2959" s="1407">
        <v>775.01764238410601</v>
      </c>
      <c r="E2959" s="1406" t="s">
        <v>645</v>
      </c>
      <c r="F2959" s="1408" t="s">
        <v>644</v>
      </c>
      <c r="O2959" s="1383" t="s">
        <v>645</v>
      </c>
      <c r="Q2959" s="1383" t="s">
        <v>76</v>
      </c>
    </row>
    <row r="2960" spans="1:17" x14ac:dyDescent="0.3">
      <c r="A2960" s="1405">
        <v>2012</v>
      </c>
      <c r="B2960" s="1406" t="s">
        <v>521</v>
      </c>
      <c r="C2960" s="1406" t="s">
        <v>765</v>
      </c>
      <c r="D2960" s="1407">
        <v>918.36131269769498</v>
      </c>
      <c r="E2960" s="1406" t="s">
        <v>645</v>
      </c>
      <c r="F2960" s="1408" t="s">
        <v>644</v>
      </c>
      <c r="O2960" s="1383" t="s">
        <v>645</v>
      </c>
      <c r="Q2960" s="1383" t="s">
        <v>76</v>
      </c>
    </row>
    <row r="2961" spans="1:17" x14ac:dyDescent="0.3">
      <c r="A2961" s="1405">
        <v>2012</v>
      </c>
      <c r="B2961" s="1406" t="s">
        <v>521</v>
      </c>
      <c r="C2961" s="1406" t="s">
        <v>766</v>
      </c>
      <c r="D2961" s="1407">
        <v>862.91372049689403</v>
      </c>
      <c r="E2961" s="1406" t="s">
        <v>645</v>
      </c>
      <c r="F2961" s="1408" t="s">
        <v>644</v>
      </c>
      <c r="O2961" s="1383" t="s">
        <v>645</v>
      </c>
      <c r="Q2961" s="1383" t="s">
        <v>76</v>
      </c>
    </row>
    <row r="2962" spans="1:17" x14ac:dyDescent="0.3">
      <c r="A2962" s="1405">
        <v>2012</v>
      </c>
      <c r="B2962" s="1406" t="s">
        <v>521</v>
      </c>
      <c r="C2962" s="1406" t="s">
        <v>767</v>
      </c>
      <c r="D2962" s="1407">
        <v>957.04874646559801</v>
      </c>
      <c r="E2962" s="1406" t="s">
        <v>645</v>
      </c>
      <c r="F2962" s="1408" t="s">
        <v>644</v>
      </c>
      <c r="O2962" s="1383" t="s">
        <v>645</v>
      </c>
      <c r="Q2962" s="1383" t="s">
        <v>76</v>
      </c>
    </row>
    <row r="2963" spans="1:17" x14ac:dyDescent="0.3">
      <c r="A2963" s="1405">
        <v>2012</v>
      </c>
      <c r="B2963" s="1406" t="s">
        <v>521</v>
      </c>
      <c r="C2963" s="1406" t="s">
        <v>768</v>
      </c>
      <c r="D2963" s="1407">
        <v>1140.79705448354</v>
      </c>
      <c r="E2963" s="1406" t="s">
        <v>645</v>
      </c>
      <c r="F2963" s="1408" t="s">
        <v>644</v>
      </c>
      <c r="O2963" s="1383" t="s">
        <v>645</v>
      </c>
      <c r="Q2963" s="1383" t="s">
        <v>76</v>
      </c>
    </row>
    <row r="2964" spans="1:17" x14ac:dyDescent="0.3">
      <c r="A2964" s="1405">
        <v>2012</v>
      </c>
      <c r="B2964" s="1406" t="s">
        <v>521</v>
      </c>
      <c r="C2964" s="1406" t="s">
        <v>769</v>
      </c>
      <c r="D2964" s="1407">
        <v>770.72540184453203</v>
      </c>
      <c r="E2964" s="1406" t="s">
        <v>645</v>
      </c>
      <c r="F2964" s="1408" t="s">
        <v>644</v>
      </c>
      <c r="O2964" s="1383" t="s">
        <v>645</v>
      </c>
      <c r="Q2964" s="1383" t="s">
        <v>76</v>
      </c>
    </row>
    <row r="2965" spans="1:17" x14ac:dyDescent="0.3">
      <c r="A2965" s="1405">
        <v>2012</v>
      </c>
      <c r="B2965" s="1406" t="s">
        <v>521</v>
      </c>
      <c r="C2965" s="1406" t="s">
        <v>770</v>
      </c>
      <c r="D2965" s="1407">
        <v>835.63166666666712</v>
      </c>
      <c r="E2965" s="1406" t="s">
        <v>645</v>
      </c>
      <c r="F2965" s="1408" t="s">
        <v>644</v>
      </c>
      <c r="O2965" s="1383" t="s">
        <v>645</v>
      </c>
      <c r="Q2965" s="1383" t="s">
        <v>76</v>
      </c>
    </row>
    <row r="2966" spans="1:17" x14ac:dyDescent="0.3">
      <c r="A2966" s="1405">
        <v>2012</v>
      </c>
      <c r="B2966" s="1406" t="s">
        <v>521</v>
      </c>
      <c r="C2966" s="1406" t="s">
        <v>771</v>
      </c>
      <c r="D2966" s="1407">
        <v>735.39883238194102</v>
      </c>
      <c r="E2966" s="1406" t="s">
        <v>645</v>
      </c>
      <c r="F2966" s="1408" t="s">
        <v>644</v>
      </c>
      <c r="O2966" s="1383" t="s">
        <v>645</v>
      </c>
      <c r="Q2966" s="1383" t="s">
        <v>76</v>
      </c>
    </row>
    <row r="2967" spans="1:17" x14ac:dyDescent="0.3">
      <c r="A2967" s="1405">
        <v>2012</v>
      </c>
      <c r="B2967" s="1406" t="s">
        <v>521</v>
      </c>
      <c r="C2967" s="1406" t="s">
        <v>772</v>
      </c>
      <c r="D2967" s="1407">
        <v>730.35692787177197</v>
      </c>
      <c r="E2967" s="1406" t="s">
        <v>645</v>
      </c>
      <c r="F2967" s="1408" t="s">
        <v>644</v>
      </c>
      <c r="O2967" s="1383" t="s">
        <v>645</v>
      </c>
      <c r="Q2967" s="1383" t="s">
        <v>76</v>
      </c>
    </row>
    <row r="2968" spans="1:17" x14ac:dyDescent="0.3">
      <c r="A2968" s="1405">
        <v>2012</v>
      </c>
      <c r="B2968" s="1406" t="s">
        <v>521</v>
      </c>
      <c r="C2968" s="1406" t="s">
        <v>773</v>
      </c>
      <c r="D2968" s="1407">
        <v>927.71032862814309</v>
      </c>
      <c r="E2968" s="1406" t="s">
        <v>645</v>
      </c>
      <c r="F2968" s="1408" t="s">
        <v>644</v>
      </c>
      <c r="O2968" s="1383" t="s">
        <v>645</v>
      </c>
      <c r="Q2968" s="1383" t="s">
        <v>76</v>
      </c>
    </row>
    <row r="2969" spans="1:17" x14ac:dyDescent="0.3">
      <c r="A2969" s="1405">
        <v>2012</v>
      </c>
      <c r="B2969" s="1406" t="s">
        <v>521</v>
      </c>
      <c r="C2969" s="1406" t="s">
        <v>774</v>
      </c>
      <c r="D2969" s="1407">
        <v>724.51689373296995</v>
      </c>
      <c r="E2969" s="1406" t="s">
        <v>645</v>
      </c>
      <c r="F2969" s="1408" t="s">
        <v>644</v>
      </c>
      <c r="O2969" s="1383" t="s">
        <v>645</v>
      </c>
      <c r="Q2969" s="1383" t="s">
        <v>76</v>
      </c>
    </row>
    <row r="2970" spans="1:17" x14ac:dyDescent="0.3">
      <c r="A2970" s="1405">
        <v>2012</v>
      </c>
      <c r="B2970" s="1406" t="s">
        <v>521</v>
      </c>
      <c r="C2970" s="1406" t="s">
        <v>775</v>
      </c>
      <c r="D2970" s="1407">
        <v>915.56544337974515</v>
      </c>
      <c r="E2970" s="1406" t="s">
        <v>645</v>
      </c>
      <c r="F2970" s="1408" t="s">
        <v>644</v>
      </c>
      <c r="O2970" s="1383" t="s">
        <v>645</v>
      </c>
      <c r="Q2970" s="1383" t="s">
        <v>76</v>
      </c>
    </row>
    <row r="2971" spans="1:17" x14ac:dyDescent="0.3">
      <c r="A2971" s="1405">
        <v>2012</v>
      </c>
      <c r="B2971" s="1406" t="s">
        <v>521</v>
      </c>
      <c r="C2971" s="1406" t="s">
        <v>776</v>
      </c>
      <c r="D2971" s="1407">
        <v>797.45210879785111</v>
      </c>
      <c r="E2971" s="1406" t="s">
        <v>645</v>
      </c>
      <c r="F2971" s="1408" t="s">
        <v>644</v>
      </c>
      <c r="O2971" s="1383" t="s">
        <v>645</v>
      </c>
      <c r="Q2971" s="1383" t="s">
        <v>76</v>
      </c>
    </row>
    <row r="2972" spans="1:17" x14ac:dyDescent="0.3">
      <c r="A2972" s="1405">
        <v>2012</v>
      </c>
      <c r="B2972" s="1406" t="s">
        <v>521</v>
      </c>
      <c r="C2972" s="1406" t="s">
        <v>777</v>
      </c>
      <c r="D2972" s="1407">
        <v>749.01916527545893</v>
      </c>
      <c r="E2972" s="1406" t="s">
        <v>611</v>
      </c>
      <c r="F2972" s="1408" t="s">
        <v>610</v>
      </c>
      <c r="O2972" s="1383" t="s">
        <v>611</v>
      </c>
      <c r="Q2972" s="1383" t="s">
        <v>74</v>
      </c>
    </row>
    <row r="2973" spans="1:17" x14ac:dyDescent="0.3">
      <c r="A2973" s="1405">
        <v>2012</v>
      </c>
      <c r="B2973" s="1406" t="s">
        <v>521</v>
      </c>
      <c r="C2973" s="1406" t="s">
        <v>778</v>
      </c>
      <c r="D2973" s="1407">
        <v>769.56321232123207</v>
      </c>
      <c r="E2973" s="1406" t="s">
        <v>611</v>
      </c>
      <c r="F2973" s="1408" t="s">
        <v>610</v>
      </c>
      <c r="O2973" s="1383" t="s">
        <v>611</v>
      </c>
      <c r="Q2973" s="1383" t="s">
        <v>74</v>
      </c>
    </row>
    <row r="2974" spans="1:17" x14ac:dyDescent="0.3">
      <c r="A2974" s="1405">
        <v>2012</v>
      </c>
      <c r="B2974" s="1406" t="s">
        <v>521</v>
      </c>
      <c r="C2974" s="1406" t="s">
        <v>779</v>
      </c>
      <c r="D2974" s="1407">
        <v>786.00501965924002</v>
      </c>
      <c r="E2974" s="1406" t="s">
        <v>611</v>
      </c>
      <c r="F2974" s="1408" t="s">
        <v>610</v>
      </c>
      <c r="O2974" s="1383" t="s">
        <v>611</v>
      </c>
      <c r="Q2974" s="1383" t="s">
        <v>74</v>
      </c>
    </row>
    <row r="2975" spans="1:17" x14ac:dyDescent="0.3">
      <c r="A2975" s="1405">
        <v>2012</v>
      </c>
      <c r="B2975" s="1406" t="s">
        <v>521</v>
      </c>
      <c r="C2975" s="1406" t="s">
        <v>780</v>
      </c>
      <c r="D2975" s="1407">
        <v>692.11977272727313</v>
      </c>
      <c r="E2975" s="1406" t="s">
        <v>611</v>
      </c>
      <c r="F2975" s="1408" t="s">
        <v>610</v>
      </c>
      <c r="O2975" s="1383" t="s">
        <v>611</v>
      </c>
      <c r="Q2975" s="1383" t="s">
        <v>74</v>
      </c>
    </row>
    <row r="2976" spans="1:17" x14ac:dyDescent="0.3">
      <c r="A2976" s="1405">
        <v>2012</v>
      </c>
      <c r="B2976" s="1406" t="s">
        <v>521</v>
      </c>
      <c r="C2976" s="1406" t="s">
        <v>781</v>
      </c>
      <c r="D2976" s="1407">
        <v>775.70490986214202</v>
      </c>
      <c r="E2976" s="1406" t="s">
        <v>635</v>
      </c>
      <c r="F2976" s="1408" t="s">
        <v>634</v>
      </c>
      <c r="O2976" s="1383" t="s">
        <v>635</v>
      </c>
      <c r="Q2976" s="1383" t="s">
        <v>78</v>
      </c>
    </row>
    <row r="2977" spans="1:17" x14ac:dyDescent="0.3">
      <c r="A2977" s="1405">
        <v>2012</v>
      </c>
      <c r="B2977" s="1406" t="s">
        <v>521</v>
      </c>
      <c r="C2977" s="1406" t="s">
        <v>782</v>
      </c>
      <c r="D2977" s="1407">
        <v>748.99680000000001</v>
      </c>
      <c r="E2977" s="1406" t="s">
        <v>623</v>
      </c>
      <c r="F2977" s="1408" t="s">
        <v>622</v>
      </c>
      <c r="O2977" s="1383" t="s">
        <v>623</v>
      </c>
      <c r="Q2977" s="1383" t="s">
        <v>75</v>
      </c>
    </row>
    <row r="2978" spans="1:17" x14ac:dyDescent="0.3">
      <c r="A2978" s="1405">
        <v>2012</v>
      </c>
      <c r="B2978" s="1406" t="s">
        <v>521</v>
      </c>
      <c r="C2978" s="1406" t="s">
        <v>783</v>
      </c>
      <c r="D2978" s="1407">
        <v>776.03637700534796</v>
      </c>
      <c r="E2978" s="1406" t="s">
        <v>623</v>
      </c>
      <c r="F2978" s="1408" t="s">
        <v>622</v>
      </c>
      <c r="O2978" s="1383" t="s">
        <v>623</v>
      </c>
      <c r="Q2978" s="1383" t="s">
        <v>75</v>
      </c>
    </row>
    <row r="2979" spans="1:17" x14ac:dyDescent="0.3">
      <c r="A2979" s="1405">
        <v>2012</v>
      </c>
      <c r="B2979" s="1406" t="s">
        <v>521</v>
      </c>
      <c r="C2979" s="1406" t="s">
        <v>784</v>
      </c>
      <c r="D2979" s="1407">
        <v>792.39004772599696</v>
      </c>
      <c r="E2979" s="1406" t="s">
        <v>623</v>
      </c>
      <c r="F2979" s="1408" t="s">
        <v>622</v>
      </c>
      <c r="O2979" s="1383" t="s">
        <v>623</v>
      </c>
      <c r="Q2979" s="1383" t="s">
        <v>75</v>
      </c>
    </row>
    <row r="2980" spans="1:17" x14ac:dyDescent="0.3">
      <c r="A2980" s="1405">
        <v>2012</v>
      </c>
      <c r="B2980" s="1406" t="s">
        <v>521</v>
      </c>
      <c r="C2980" s="1406" t="s">
        <v>785</v>
      </c>
      <c r="D2980" s="1407">
        <v>760.98820265380004</v>
      </c>
      <c r="E2980" s="1406" t="s">
        <v>623</v>
      </c>
      <c r="F2980" s="1408" t="s">
        <v>622</v>
      </c>
      <c r="O2980" s="1383" t="s">
        <v>623</v>
      </c>
      <c r="Q2980" s="1383" t="s">
        <v>75</v>
      </c>
    </row>
    <row r="2981" spans="1:17" x14ac:dyDescent="0.3">
      <c r="A2981" s="1405">
        <v>2012</v>
      </c>
      <c r="B2981" s="1406" t="s">
        <v>521</v>
      </c>
      <c r="C2981" s="1406" t="s">
        <v>786</v>
      </c>
      <c r="D2981" s="1407">
        <v>698.30801478352703</v>
      </c>
      <c r="E2981" s="1406" t="s">
        <v>623</v>
      </c>
      <c r="F2981" s="1408" t="s">
        <v>622</v>
      </c>
      <c r="O2981" s="1383" t="s">
        <v>623</v>
      </c>
      <c r="Q2981" s="1383" t="s">
        <v>75</v>
      </c>
    </row>
    <row r="2982" spans="1:17" x14ac:dyDescent="0.3">
      <c r="A2982" s="1405">
        <v>2012</v>
      </c>
      <c r="B2982" s="1406" t="s">
        <v>521</v>
      </c>
      <c r="C2982" s="1406" t="s">
        <v>787</v>
      </c>
      <c r="D2982" s="1407">
        <v>868.41923898531411</v>
      </c>
      <c r="E2982" s="1406" t="s">
        <v>623</v>
      </c>
      <c r="F2982" s="1408" t="s">
        <v>622</v>
      </c>
      <c r="O2982" s="1383" t="s">
        <v>623</v>
      </c>
      <c r="Q2982" s="1383" t="s">
        <v>75</v>
      </c>
    </row>
    <row r="2983" spans="1:17" x14ac:dyDescent="0.3">
      <c r="A2983" s="1405">
        <v>2012</v>
      </c>
      <c r="B2983" s="1406" t="s">
        <v>521</v>
      </c>
      <c r="C2983" s="1406" t="s">
        <v>788</v>
      </c>
      <c r="D2983" s="1407">
        <v>899.14244537485308</v>
      </c>
      <c r="E2983" s="1406" t="s">
        <v>623</v>
      </c>
      <c r="F2983" s="1408" t="s">
        <v>622</v>
      </c>
      <c r="O2983" s="1383" t="s">
        <v>623</v>
      </c>
      <c r="Q2983" s="1383" t="s">
        <v>75</v>
      </c>
    </row>
    <row r="2984" spans="1:17" x14ac:dyDescent="0.3">
      <c r="A2984" s="1405">
        <v>2012</v>
      </c>
      <c r="B2984" s="1406" t="s">
        <v>521</v>
      </c>
      <c r="C2984" s="1406" t="s">
        <v>789</v>
      </c>
      <c r="D2984" s="1407">
        <v>731.8000519480521</v>
      </c>
      <c r="E2984" s="1406" t="s">
        <v>623</v>
      </c>
      <c r="F2984" s="1408" t="s">
        <v>622</v>
      </c>
      <c r="O2984" s="1383" t="s">
        <v>623</v>
      </c>
      <c r="Q2984" s="1383" t="s">
        <v>75</v>
      </c>
    </row>
    <row r="2985" spans="1:17" x14ac:dyDescent="0.3">
      <c r="A2985" s="1405">
        <v>2012</v>
      </c>
      <c r="B2985" s="1406" t="s">
        <v>521</v>
      </c>
      <c r="C2985" s="1406" t="s">
        <v>790</v>
      </c>
      <c r="D2985" s="1407">
        <v>781.76501901140705</v>
      </c>
      <c r="E2985" s="1406" t="s">
        <v>623</v>
      </c>
      <c r="F2985" s="1408" t="s">
        <v>622</v>
      </c>
      <c r="O2985" s="1383" t="s">
        <v>623</v>
      </c>
      <c r="Q2985" s="1383" t="s">
        <v>75</v>
      </c>
    </row>
    <row r="2986" spans="1:17" x14ac:dyDescent="0.3">
      <c r="A2986" s="1405">
        <v>2012</v>
      </c>
      <c r="B2986" s="1406" t="s">
        <v>521</v>
      </c>
      <c r="C2986" s="1406" t="s">
        <v>791</v>
      </c>
      <c r="D2986" s="1407">
        <v>757.93888888888898</v>
      </c>
      <c r="E2986" s="1406" t="s">
        <v>623</v>
      </c>
      <c r="F2986" s="1408" t="s">
        <v>622</v>
      </c>
      <c r="O2986" s="1383" t="s">
        <v>623</v>
      </c>
      <c r="Q2986" s="1383" t="s">
        <v>75</v>
      </c>
    </row>
    <row r="2987" spans="1:17" x14ac:dyDescent="0.3">
      <c r="A2987" s="1405">
        <v>2012</v>
      </c>
      <c r="B2987" s="1406" t="s">
        <v>521</v>
      </c>
      <c r="C2987" s="1406" t="s">
        <v>792</v>
      </c>
      <c r="D2987" s="1407">
        <v>760.40869039623908</v>
      </c>
      <c r="E2987" s="1406" t="s">
        <v>623</v>
      </c>
      <c r="F2987" s="1408" t="s">
        <v>622</v>
      </c>
      <c r="O2987" s="1383" t="s">
        <v>623</v>
      </c>
      <c r="Q2987" s="1383" t="s">
        <v>75</v>
      </c>
    </row>
    <row r="2988" spans="1:17" x14ac:dyDescent="0.3">
      <c r="A2988" s="1405">
        <v>2012</v>
      </c>
      <c r="B2988" s="1406" t="s">
        <v>521</v>
      </c>
      <c r="C2988" s="1406" t="s">
        <v>793</v>
      </c>
      <c r="D2988" s="1407">
        <v>818.15289650037209</v>
      </c>
      <c r="E2988" s="1406" t="s">
        <v>623</v>
      </c>
      <c r="F2988" s="1408" t="s">
        <v>622</v>
      </c>
      <c r="O2988" s="1383" t="s">
        <v>623</v>
      </c>
      <c r="Q2988" s="1383" t="s">
        <v>75</v>
      </c>
    </row>
    <row r="2989" spans="1:17" x14ac:dyDescent="0.3">
      <c r="A2989" s="1405">
        <v>2012</v>
      </c>
      <c r="B2989" s="1406" t="s">
        <v>521</v>
      </c>
      <c r="C2989" s="1406" t="s">
        <v>794</v>
      </c>
      <c r="D2989" s="1407">
        <v>885.84557028070503</v>
      </c>
      <c r="E2989" s="1406" t="s">
        <v>611</v>
      </c>
      <c r="F2989" s="1408" t="s">
        <v>610</v>
      </c>
      <c r="O2989" s="1383" t="s">
        <v>611</v>
      </c>
      <c r="Q2989" s="1383" t="s">
        <v>74</v>
      </c>
    </row>
    <row r="2990" spans="1:17" x14ac:dyDescent="0.3">
      <c r="A2990" s="1405">
        <v>2012</v>
      </c>
      <c r="B2990" s="1406" t="s">
        <v>521</v>
      </c>
      <c r="C2990" s="1406" t="s">
        <v>795</v>
      </c>
      <c r="D2990" s="1407">
        <v>760.32145403377103</v>
      </c>
      <c r="E2990" s="1406" t="s">
        <v>611</v>
      </c>
      <c r="F2990" s="1408" t="s">
        <v>610</v>
      </c>
      <c r="O2990" s="1383" t="s">
        <v>611</v>
      </c>
      <c r="Q2990" s="1383" t="s">
        <v>74</v>
      </c>
    </row>
    <row r="2991" spans="1:17" x14ac:dyDescent="0.3">
      <c r="A2991" s="1405">
        <v>2012</v>
      </c>
      <c r="B2991" s="1406" t="s">
        <v>521</v>
      </c>
      <c r="C2991" s="1406" t="s">
        <v>796</v>
      </c>
      <c r="D2991" s="1407">
        <v>768.65241935483903</v>
      </c>
      <c r="E2991" s="1406" t="s">
        <v>611</v>
      </c>
      <c r="F2991" s="1408" t="s">
        <v>610</v>
      </c>
      <c r="O2991" s="1383" t="s">
        <v>611</v>
      </c>
      <c r="Q2991" s="1383" t="s">
        <v>74</v>
      </c>
    </row>
    <row r="2992" spans="1:17" x14ac:dyDescent="0.3">
      <c r="A2992" s="1405">
        <v>2012</v>
      </c>
      <c r="B2992" s="1406" t="s">
        <v>521</v>
      </c>
      <c r="C2992" s="1406" t="s">
        <v>797</v>
      </c>
      <c r="D2992" s="1407">
        <v>1121.8419186991903</v>
      </c>
      <c r="E2992" s="1406" t="s">
        <v>611</v>
      </c>
      <c r="F2992" s="1408" t="s">
        <v>610</v>
      </c>
      <c r="O2992" s="1383" t="s">
        <v>611</v>
      </c>
      <c r="Q2992" s="1383" t="s">
        <v>74</v>
      </c>
    </row>
    <row r="2993" spans="1:17" x14ac:dyDescent="0.3">
      <c r="A2993" s="1405">
        <v>2012</v>
      </c>
      <c r="B2993" s="1406" t="s">
        <v>521</v>
      </c>
      <c r="C2993" s="1406" t="s">
        <v>531</v>
      </c>
      <c r="D2993" s="1407">
        <v>1161.1979844594002</v>
      </c>
      <c r="E2993" s="1406" t="s">
        <v>519</v>
      </c>
      <c r="F2993" s="1408" t="s">
        <v>628</v>
      </c>
      <c r="O2993" s="1383" t="s">
        <v>519</v>
      </c>
      <c r="Q2993" s="1383" t="s">
        <v>58</v>
      </c>
    </row>
    <row r="2994" spans="1:17" x14ac:dyDescent="0.3">
      <c r="A2994" s="1405">
        <v>2012</v>
      </c>
      <c r="B2994" s="1406" t="s">
        <v>521</v>
      </c>
      <c r="C2994" s="1406" t="s">
        <v>532</v>
      </c>
      <c r="D2994" s="1407">
        <v>1590.60368526967</v>
      </c>
      <c r="E2994" s="1406" t="s">
        <v>519</v>
      </c>
      <c r="F2994" s="1408" t="s">
        <v>628</v>
      </c>
      <c r="O2994" s="1383" t="s">
        <v>519</v>
      </c>
      <c r="Q2994" s="1383" t="s">
        <v>58</v>
      </c>
    </row>
    <row r="2995" spans="1:17" x14ac:dyDescent="0.3">
      <c r="A2995" s="1405">
        <v>2012</v>
      </c>
      <c r="B2995" s="1406" t="s">
        <v>521</v>
      </c>
      <c r="C2995" s="1406" t="s">
        <v>533</v>
      </c>
      <c r="D2995" s="1407">
        <v>1137.7560160992</v>
      </c>
      <c r="E2995" s="1406" t="s">
        <v>519</v>
      </c>
      <c r="F2995" s="1408" t="s">
        <v>628</v>
      </c>
      <c r="O2995" s="1383" t="s">
        <v>519</v>
      </c>
      <c r="Q2995" s="1383" t="s">
        <v>58</v>
      </c>
    </row>
    <row r="2996" spans="1:17" x14ac:dyDescent="0.3">
      <c r="A2996" s="1405">
        <v>2012</v>
      </c>
      <c r="B2996" s="1406" t="s">
        <v>521</v>
      </c>
      <c r="C2996" s="1406" t="s">
        <v>535</v>
      </c>
      <c r="D2996" s="1407">
        <v>889.78996760184702</v>
      </c>
      <c r="E2996" s="1406" t="s">
        <v>519</v>
      </c>
      <c r="F2996" s="1408" t="s">
        <v>628</v>
      </c>
      <c r="O2996" s="1383" t="s">
        <v>519</v>
      </c>
      <c r="Q2996" s="1383" t="s">
        <v>58</v>
      </c>
    </row>
    <row r="2997" spans="1:17" x14ac:dyDescent="0.3">
      <c r="A2997" s="1405">
        <v>2012</v>
      </c>
      <c r="B2997" s="1406" t="s">
        <v>521</v>
      </c>
      <c r="C2997" s="1406" t="s">
        <v>536</v>
      </c>
      <c r="D2997" s="1407">
        <v>1704.8831478009699</v>
      </c>
      <c r="E2997" s="1406" t="s">
        <v>519</v>
      </c>
      <c r="F2997" s="1408" t="s">
        <v>628</v>
      </c>
      <c r="O2997" s="1383" t="s">
        <v>519</v>
      </c>
      <c r="Q2997" s="1383" t="s">
        <v>58</v>
      </c>
    </row>
    <row r="2998" spans="1:17" x14ac:dyDescent="0.3">
      <c r="A2998" s="1405">
        <v>2012</v>
      </c>
      <c r="B2998" s="1406" t="s">
        <v>521</v>
      </c>
      <c r="C2998" s="1406" t="s">
        <v>537</v>
      </c>
      <c r="D2998" s="1407">
        <v>1181.7921093668101</v>
      </c>
      <c r="E2998" s="1406" t="s">
        <v>519</v>
      </c>
      <c r="F2998" s="1408" t="s">
        <v>628</v>
      </c>
      <c r="O2998" s="1383" t="s">
        <v>519</v>
      </c>
      <c r="Q2998" s="1383" t="s">
        <v>58</v>
      </c>
    </row>
    <row r="2999" spans="1:17" x14ac:dyDescent="0.3">
      <c r="A2999" s="1405">
        <v>2012</v>
      </c>
      <c r="B2999" s="1406" t="s">
        <v>521</v>
      </c>
      <c r="C2999" s="1406" t="s">
        <v>540</v>
      </c>
      <c r="D2999" s="1407">
        <v>1148.50364860427</v>
      </c>
      <c r="E2999" s="1406" t="s">
        <v>519</v>
      </c>
      <c r="F2999" s="1408" t="s">
        <v>628</v>
      </c>
      <c r="O2999" s="1383" t="s">
        <v>519</v>
      </c>
      <c r="Q2999" s="1383" t="s">
        <v>58</v>
      </c>
    </row>
    <row r="3000" spans="1:17" x14ac:dyDescent="0.3">
      <c r="A3000" s="1405">
        <v>2012</v>
      </c>
      <c r="B3000" s="1406" t="s">
        <v>521</v>
      </c>
      <c r="C3000" s="1406" t="s">
        <v>541</v>
      </c>
      <c r="D3000" s="1407">
        <v>1279.4486027285402</v>
      </c>
      <c r="E3000" s="1406" t="s">
        <v>519</v>
      </c>
      <c r="F3000" s="1408" t="s">
        <v>628</v>
      </c>
      <c r="O3000" s="1383" t="s">
        <v>519</v>
      </c>
      <c r="Q3000" s="1383" t="s">
        <v>58</v>
      </c>
    </row>
    <row r="3001" spans="1:17" x14ac:dyDescent="0.3">
      <c r="A3001" s="1405">
        <v>2012</v>
      </c>
      <c r="B3001" s="1406" t="s">
        <v>521</v>
      </c>
      <c r="C3001" s="1406" t="s">
        <v>542</v>
      </c>
      <c r="D3001" s="1407">
        <v>926.21230147408505</v>
      </c>
      <c r="E3001" s="1406" t="s">
        <v>519</v>
      </c>
      <c r="F3001" s="1408" t="s">
        <v>628</v>
      </c>
      <c r="O3001" s="1383" t="s">
        <v>519</v>
      </c>
      <c r="Q3001" s="1383" t="s">
        <v>58</v>
      </c>
    </row>
    <row r="3002" spans="1:17" x14ac:dyDescent="0.3">
      <c r="A3002" s="1405">
        <v>2012</v>
      </c>
      <c r="B3002" s="1406" t="s">
        <v>521</v>
      </c>
      <c r="C3002" s="1406" t="s">
        <v>798</v>
      </c>
      <c r="D3002" s="1407">
        <v>1882.9501596688401</v>
      </c>
      <c r="E3002" s="1406" t="s">
        <v>638</v>
      </c>
      <c r="F3002" s="1408" t="s">
        <v>637</v>
      </c>
      <c r="O3002" s="1383" t="s">
        <v>638</v>
      </c>
      <c r="Q3002" s="1383" t="s">
        <v>57</v>
      </c>
    </row>
    <row r="3003" spans="1:17" x14ac:dyDescent="0.3">
      <c r="A3003" s="1405">
        <v>2012</v>
      </c>
      <c r="B3003" s="1406" t="s">
        <v>521</v>
      </c>
      <c r="C3003" s="1406" t="s">
        <v>799</v>
      </c>
      <c r="D3003" s="1407">
        <v>1034.9090835324801</v>
      </c>
      <c r="E3003" s="1406" t="s">
        <v>638</v>
      </c>
      <c r="F3003" s="1408" t="s">
        <v>637</v>
      </c>
      <c r="O3003" s="1383" t="s">
        <v>638</v>
      </c>
      <c r="Q3003" s="1383" t="s">
        <v>57</v>
      </c>
    </row>
    <row r="3004" spans="1:17" x14ac:dyDescent="0.3">
      <c r="A3004" s="1405">
        <v>2012</v>
      </c>
      <c r="B3004" s="1406" t="s">
        <v>521</v>
      </c>
      <c r="C3004" s="1406" t="s">
        <v>800</v>
      </c>
      <c r="D3004" s="1407">
        <v>1056.73287908577</v>
      </c>
      <c r="E3004" s="1406" t="s">
        <v>638</v>
      </c>
      <c r="F3004" s="1408" t="s">
        <v>637</v>
      </c>
      <c r="O3004" s="1383" t="s">
        <v>638</v>
      </c>
      <c r="Q3004" s="1383" t="s">
        <v>57</v>
      </c>
    </row>
    <row r="3005" spans="1:17" x14ac:dyDescent="0.3">
      <c r="A3005" s="1405">
        <v>2012</v>
      </c>
      <c r="B3005" s="1406" t="s">
        <v>521</v>
      </c>
      <c r="C3005" s="1406" t="s">
        <v>801</v>
      </c>
      <c r="D3005" s="1407">
        <v>949.44046713991304</v>
      </c>
      <c r="E3005" s="1406" t="s">
        <v>638</v>
      </c>
      <c r="F3005" s="1408" t="s">
        <v>637</v>
      </c>
      <c r="O3005" s="1383" t="s">
        <v>638</v>
      </c>
      <c r="Q3005" s="1383" t="s">
        <v>57</v>
      </c>
    </row>
    <row r="3006" spans="1:17" x14ac:dyDescent="0.3">
      <c r="A3006" s="1405">
        <v>2012</v>
      </c>
      <c r="B3006" s="1406" t="s">
        <v>521</v>
      </c>
      <c r="C3006" s="1406" t="s">
        <v>802</v>
      </c>
      <c r="D3006" s="1407">
        <v>987.54361107304408</v>
      </c>
      <c r="E3006" s="1406" t="s">
        <v>638</v>
      </c>
      <c r="F3006" s="1408" t="s">
        <v>637</v>
      </c>
      <c r="O3006" s="1383" t="s">
        <v>638</v>
      </c>
      <c r="Q3006" s="1383" t="s">
        <v>57</v>
      </c>
    </row>
    <row r="3007" spans="1:17" x14ac:dyDescent="0.3">
      <c r="A3007" s="1405">
        <v>2012</v>
      </c>
      <c r="B3007" s="1406" t="s">
        <v>521</v>
      </c>
      <c r="C3007" s="1406" t="s">
        <v>803</v>
      </c>
      <c r="D3007" s="1407">
        <v>1286.2018725365401</v>
      </c>
      <c r="E3007" s="1406" t="s">
        <v>638</v>
      </c>
      <c r="F3007" s="1408" t="s">
        <v>637</v>
      </c>
      <c r="O3007" s="1383" t="s">
        <v>638</v>
      </c>
      <c r="Q3007" s="1383" t="s">
        <v>57</v>
      </c>
    </row>
    <row r="3008" spans="1:17" x14ac:dyDescent="0.3">
      <c r="A3008" s="1405">
        <v>2012</v>
      </c>
      <c r="B3008" s="1406" t="s">
        <v>521</v>
      </c>
      <c r="C3008" s="1406" t="s">
        <v>804</v>
      </c>
      <c r="D3008" s="1407">
        <v>1172.7421194522103</v>
      </c>
      <c r="E3008" s="1406" t="s">
        <v>638</v>
      </c>
      <c r="F3008" s="1408" t="s">
        <v>637</v>
      </c>
      <c r="O3008" s="1383" t="s">
        <v>638</v>
      </c>
      <c r="Q3008" s="1383" t="s">
        <v>57</v>
      </c>
    </row>
    <row r="3009" spans="1:17" x14ac:dyDescent="0.3">
      <c r="A3009" s="1405">
        <v>2012</v>
      </c>
      <c r="B3009" s="1406" t="s">
        <v>521</v>
      </c>
      <c r="C3009" s="1406" t="s">
        <v>805</v>
      </c>
      <c r="D3009" s="1407">
        <v>922.05343850760005</v>
      </c>
      <c r="E3009" s="1406" t="s">
        <v>638</v>
      </c>
      <c r="F3009" s="1408" t="s">
        <v>637</v>
      </c>
      <c r="O3009" s="1383" t="s">
        <v>638</v>
      </c>
      <c r="Q3009" s="1383" t="s">
        <v>57</v>
      </c>
    </row>
    <row r="3010" spans="1:17" x14ac:dyDescent="0.3">
      <c r="A3010" s="1405">
        <v>2012</v>
      </c>
      <c r="B3010" s="1406" t="s">
        <v>521</v>
      </c>
      <c r="C3010" s="1406" t="s">
        <v>806</v>
      </c>
      <c r="D3010" s="1407">
        <v>1197.1216581261099</v>
      </c>
      <c r="E3010" s="1406" t="s">
        <v>638</v>
      </c>
      <c r="F3010" s="1408" t="s">
        <v>637</v>
      </c>
      <c r="O3010" s="1383" t="s">
        <v>638</v>
      </c>
      <c r="Q3010" s="1383" t="s">
        <v>57</v>
      </c>
    </row>
    <row r="3011" spans="1:17" x14ac:dyDescent="0.3">
      <c r="A3011" s="1405">
        <v>2012</v>
      </c>
      <c r="B3011" s="1406" t="s">
        <v>521</v>
      </c>
      <c r="C3011" s="1406" t="s">
        <v>807</v>
      </c>
      <c r="D3011" s="1407">
        <v>854.17237300985607</v>
      </c>
      <c r="E3011" s="1406" t="s">
        <v>604</v>
      </c>
      <c r="F3011" s="1408" t="s">
        <v>603</v>
      </c>
      <c r="O3011" s="1383" t="s">
        <v>604</v>
      </c>
      <c r="Q3011" s="1383" t="s">
        <v>54</v>
      </c>
    </row>
    <row r="3012" spans="1:17" x14ac:dyDescent="0.3">
      <c r="A3012" s="1405">
        <v>2012</v>
      </c>
      <c r="B3012" s="1406" t="s">
        <v>521</v>
      </c>
      <c r="C3012" s="1406" t="s">
        <v>808</v>
      </c>
      <c r="D3012" s="1407">
        <v>879.27611212675208</v>
      </c>
      <c r="E3012" s="1406" t="s">
        <v>638</v>
      </c>
      <c r="F3012" s="1408" t="s">
        <v>637</v>
      </c>
      <c r="O3012" s="1383" t="s">
        <v>638</v>
      </c>
      <c r="Q3012" s="1383" t="s">
        <v>57</v>
      </c>
    </row>
    <row r="3013" spans="1:17" x14ac:dyDescent="0.3">
      <c r="A3013" s="1405">
        <v>2012</v>
      </c>
      <c r="B3013" s="1406" t="s">
        <v>521</v>
      </c>
      <c r="C3013" s="1406" t="s">
        <v>809</v>
      </c>
      <c r="D3013" s="1407">
        <v>933.50689830508497</v>
      </c>
      <c r="E3013" s="1406" t="s">
        <v>638</v>
      </c>
      <c r="F3013" s="1408" t="s">
        <v>637</v>
      </c>
      <c r="O3013" s="1383" t="s">
        <v>638</v>
      </c>
      <c r="Q3013" s="1383" t="s">
        <v>57</v>
      </c>
    </row>
    <row r="3014" spans="1:17" x14ac:dyDescent="0.3">
      <c r="A3014" s="1405">
        <v>2012</v>
      </c>
      <c r="B3014" s="1406" t="s">
        <v>521</v>
      </c>
      <c r="C3014" s="1406" t="s">
        <v>810</v>
      </c>
      <c r="D3014" s="1407">
        <v>920.33325131810204</v>
      </c>
      <c r="E3014" s="1406" t="s">
        <v>638</v>
      </c>
      <c r="F3014" s="1408" t="s">
        <v>637</v>
      </c>
      <c r="O3014" s="1383" t="s">
        <v>638</v>
      </c>
      <c r="Q3014" s="1383" t="s">
        <v>57</v>
      </c>
    </row>
    <row r="3015" spans="1:17" x14ac:dyDescent="0.3">
      <c r="A3015" s="1405">
        <v>2012</v>
      </c>
      <c r="B3015" s="1406" t="s">
        <v>521</v>
      </c>
      <c r="C3015" s="1406" t="s">
        <v>811</v>
      </c>
      <c r="D3015" s="1407">
        <v>1790.0385346283801</v>
      </c>
      <c r="E3015" s="1406" t="s">
        <v>638</v>
      </c>
      <c r="F3015" s="1408" t="s">
        <v>637</v>
      </c>
      <c r="O3015" s="1383" t="s">
        <v>638</v>
      </c>
      <c r="Q3015" s="1383" t="s">
        <v>57</v>
      </c>
    </row>
    <row r="3016" spans="1:17" x14ac:dyDescent="0.3">
      <c r="A3016" s="1405">
        <v>2012</v>
      </c>
      <c r="B3016" s="1406" t="s">
        <v>521</v>
      </c>
      <c r="C3016" s="1406" t="s">
        <v>812</v>
      </c>
      <c r="D3016" s="1407">
        <v>822.38476923076905</v>
      </c>
      <c r="E3016" s="1406" t="s">
        <v>617</v>
      </c>
      <c r="F3016" s="1408" t="s">
        <v>616</v>
      </c>
      <c r="O3016" s="1383" t="s">
        <v>617</v>
      </c>
      <c r="Q3016" s="1383" t="s">
        <v>55</v>
      </c>
    </row>
    <row r="3017" spans="1:17" x14ac:dyDescent="0.3">
      <c r="A3017" s="1405">
        <v>2012</v>
      </c>
      <c r="B3017" s="1406" t="s">
        <v>521</v>
      </c>
      <c r="C3017" s="1406" t="s">
        <v>813</v>
      </c>
      <c r="D3017" s="1407">
        <v>801.34243107769396</v>
      </c>
      <c r="E3017" s="1406" t="s">
        <v>631</v>
      </c>
      <c r="F3017" s="1408" t="s">
        <v>630</v>
      </c>
      <c r="O3017" s="1383" t="s">
        <v>631</v>
      </c>
      <c r="Q3017" s="1383" t="s">
        <v>56</v>
      </c>
    </row>
    <row r="3018" spans="1:17" x14ac:dyDescent="0.3">
      <c r="A3018" s="1405">
        <v>2012</v>
      </c>
      <c r="B3018" s="1406" t="s">
        <v>521</v>
      </c>
      <c r="C3018" s="1406" t="s">
        <v>814</v>
      </c>
      <c r="D3018" s="1407">
        <v>829.23718157181611</v>
      </c>
      <c r="E3018" s="1406" t="s">
        <v>631</v>
      </c>
      <c r="F3018" s="1408" t="s">
        <v>630</v>
      </c>
      <c r="O3018" s="1383" t="s">
        <v>631</v>
      </c>
      <c r="Q3018" s="1383" t="s">
        <v>56</v>
      </c>
    </row>
    <row r="3019" spans="1:17" x14ac:dyDescent="0.3">
      <c r="A3019" s="1405">
        <v>2012</v>
      </c>
      <c r="B3019" s="1406" t="s">
        <v>521</v>
      </c>
      <c r="C3019" s="1406" t="s">
        <v>815</v>
      </c>
      <c r="D3019" s="1407">
        <v>855.36632075471709</v>
      </c>
      <c r="E3019" s="1406" t="s">
        <v>631</v>
      </c>
      <c r="F3019" s="1408" t="s">
        <v>630</v>
      </c>
      <c r="O3019" s="1383" t="s">
        <v>631</v>
      </c>
      <c r="Q3019" s="1383" t="s">
        <v>56</v>
      </c>
    </row>
    <row r="3020" spans="1:17" x14ac:dyDescent="0.3">
      <c r="A3020" s="1405">
        <v>2012</v>
      </c>
      <c r="B3020" s="1406" t="s">
        <v>521</v>
      </c>
      <c r="C3020" s="1406" t="s">
        <v>816</v>
      </c>
      <c r="D3020" s="1407">
        <v>1209.6451709401699</v>
      </c>
      <c r="E3020" s="1406" t="s">
        <v>631</v>
      </c>
      <c r="F3020" s="1408" t="s">
        <v>630</v>
      </c>
      <c r="O3020" s="1383" t="s">
        <v>631</v>
      </c>
      <c r="Q3020" s="1383" t="s">
        <v>56</v>
      </c>
    </row>
    <row r="3021" spans="1:17" x14ac:dyDescent="0.3">
      <c r="A3021" s="1405">
        <v>2012</v>
      </c>
      <c r="B3021" s="1406" t="s">
        <v>521</v>
      </c>
      <c r="C3021" s="1406" t="s">
        <v>817</v>
      </c>
      <c r="D3021" s="1407">
        <v>790.70237777777811</v>
      </c>
      <c r="E3021" s="1406" t="s">
        <v>631</v>
      </c>
      <c r="F3021" s="1408" t="s">
        <v>630</v>
      </c>
      <c r="O3021" s="1383" t="s">
        <v>631</v>
      </c>
      <c r="Q3021" s="1383" t="s">
        <v>56</v>
      </c>
    </row>
    <row r="3022" spans="1:17" x14ac:dyDescent="0.3">
      <c r="A3022" s="1405">
        <v>2012</v>
      </c>
      <c r="B3022" s="1406" t="s">
        <v>521</v>
      </c>
      <c r="C3022" s="1406" t="s">
        <v>818</v>
      </c>
      <c r="D3022" s="1407">
        <v>742.80533834586504</v>
      </c>
      <c r="E3022" s="1406" t="s">
        <v>631</v>
      </c>
      <c r="F3022" s="1408" t="s">
        <v>630</v>
      </c>
      <c r="O3022" s="1383" t="s">
        <v>631</v>
      </c>
      <c r="Q3022" s="1383" t="s">
        <v>56</v>
      </c>
    </row>
    <row r="3023" spans="1:17" x14ac:dyDescent="0.3">
      <c r="A3023" s="1405">
        <v>2012</v>
      </c>
      <c r="B3023" s="1406" t="s">
        <v>521</v>
      </c>
      <c r="C3023" s="1406" t="s">
        <v>819</v>
      </c>
      <c r="D3023" s="1407">
        <v>834.97178018018008</v>
      </c>
      <c r="E3023" s="1406" t="s">
        <v>631</v>
      </c>
      <c r="F3023" s="1408" t="s">
        <v>630</v>
      </c>
      <c r="O3023" s="1383" t="s">
        <v>631</v>
      </c>
      <c r="Q3023" s="1383" t="s">
        <v>56</v>
      </c>
    </row>
    <row r="3024" spans="1:17" x14ac:dyDescent="0.3">
      <c r="A3024" s="1405">
        <v>2012</v>
      </c>
      <c r="B3024" s="1406" t="s">
        <v>521</v>
      </c>
      <c r="C3024" s="1406" t="s">
        <v>820</v>
      </c>
      <c r="D3024" s="1407">
        <v>834.16705735660798</v>
      </c>
      <c r="E3024" s="1406" t="s">
        <v>631</v>
      </c>
      <c r="F3024" s="1408" t="s">
        <v>630</v>
      </c>
      <c r="O3024" s="1383" t="s">
        <v>631</v>
      </c>
      <c r="Q3024" s="1383" t="s">
        <v>56</v>
      </c>
    </row>
    <row r="3025" spans="1:17" x14ac:dyDescent="0.3">
      <c r="A3025" s="1405">
        <v>2012</v>
      </c>
      <c r="B3025" s="1406" t="s">
        <v>521</v>
      </c>
      <c r="C3025" s="1406" t="s">
        <v>821</v>
      </c>
      <c r="D3025" s="1407">
        <v>736.38234604105605</v>
      </c>
      <c r="E3025" s="1406" t="s">
        <v>631</v>
      </c>
      <c r="F3025" s="1408" t="s">
        <v>630</v>
      </c>
      <c r="O3025" s="1383" t="s">
        <v>631</v>
      </c>
      <c r="Q3025" s="1383" t="s">
        <v>56</v>
      </c>
    </row>
    <row r="3026" spans="1:17" x14ac:dyDescent="0.3">
      <c r="A3026" s="1405">
        <v>2012</v>
      </c>
      <c r="B3026" s="1406" t="s">
        <v>521</v>
      </c>
      <c r="C3026" s="1406" t="s">
        <v>822</v>
      </c>
      <c r="D3026" s="1407">
        <v>731.73489296636103</v>
      </c>
      <c r="E3026" s="1406" t="s">
        <v>631</v>
      </c>
      <c r="F3026" s="1408" t="s">
        <v>630</v>
      </c>
      <c r="O3026" s="1383" t="s">
        <v>631</v>
      </c>
      <c r="Q3026" s="1383" t="s">
        <v>56</v>
      </c>
    </row>
    <row r="3027" spans="1:17" x14ac:dyDescent="0.3">
      <c r="A3027" s="1405">
        <v>2012</v>
      </c>
      <c r="B3027" s="1406" t="s">
        <v>521</v>
      </c>
      <c r="C3027" s="1406" t="s">
        <v>823</v>
      </c>
      <c r="D3027" s="1407">
        <v>910.29117647058808</v>
      </c>
      <c r="E3027" s="1406" t="s">
        <v>631</v>
      </c>
      <c r="F3027" s="1408" t="s">
        <v>630</v>
      </c>
      <c r="O3027" s="1383" t="s">
        <v>631</v>
      </c>
      <c r="Q3027" s="1383" t="s">
        <v>56</v>
      </c>
    </row>
    <row r="3028" spans="1:17" x14ac:dyDescent="0.3">
      <c r="A3028" s="1405">
        <v>2012</v>
      </c>
      <c r="B3028" s="1406" t="s">
        <v>521</v>
      </c>
      <c r="C3028" s="1406" t="s">
        <v>824</v>
      </c>
      <c r="D3028" s="1407">
        <v>794.58763888888905</v>
      </c>
      <c r="E3028" s="1406" t="s">
        <v>631</v>
      </c>
      <c r="F3028" s="1408" t="s">
        <v>630</v>
      </c>
      <c r="O3028" s="1383" t="s">
        <v>631</v>
      </c>
      <c r="Q3028" s="1383" t="s">
        <v>56</v>
      </c>
    </row>
    <row r="3029" spans="1:17" x14ac:dyDescent="0.3">
      <c r="A3029" s="1405">
        <v>2012</v>
      </c>
      <c r="B3029" s="1406" t="s">
        <v>521</v>
      </c>
      <c r="C3029" s="1406" t="s">
        <v>825</v>
      </c>
      <c r="D3029" s="1407">
        <v>895.93944203944204</v>
      </c>
      <c r="E3029" s="1406" t="s">
        <v>631</v>
      </c>
      <c r="F3029" s="1408" t="s">
        <v>630</v>
      </c>
      <c r="O3029" s="1383" t="s">
        <v>631</v>
      </c>
      <c r="Q3029" s="1383" t="s">
        <v>56</v>
      </c>
    </row>
    <row r="3030" spans="1:17" x14ac:dyDescent="0.3">
      <c r="A3030" s="1405">
        <v>2012</v>
      </c>
      <c r="B3030" s="1406" t="s">
        <v>521</v>
      </c>
      <c r="C3030" s="1406" t="s">
        <v>826</v>
      </c>
      <c r="D3030" s="1407">
        <v>932.10170171012112</v>
      </c>
      <c r="E3030" s="1406" t="s">
        <v>631</v>
      </c>
      <c r="F3030" s="1408" t="s">
        <v>630</v>
      </c>
      <c r="O3030" s="1383" t="s">
        <v>631</v>
      </c>
      <c r="Q3030" s="1383" t="s">
        <v>56</v>
      </c>
    </row>
    <row r="3031" spans="1:17" x14ac:dyDescent="0.3">
      <c r="A3031" s="1405">
        <v>2012</v>
      </c>
      <c r="B3031" s="1406" t="s">
        <v>521</v>
      </c>
      <c r="C3031" s="1406" t="s">
        <v>827</v>
      </c>
      <c r="D3031" s="1407">
        <v>790.849036608863</v>
      </c>
      <c r="E3031" s="1406" t="s">
        <v>617</v>
      </c>
      <c r="F3031" s="1408" t="s">
        <v>616</v>
      </c>
      <c r="O3031" s="1383" t="s">
        <v>617</v>
      </c>
      <c r="Q3031" s="1383" t="s">
        <v>55</v>
      </c>
    </row>
    <row r="3032" spans="1:17" x14ac:dyDescent="0.3">
      <c r="A3032" s="1405">
        <v>2012</v>
      </c>
      <c r="B3032" s="1406" t="s">
        <v>521</v>
      </c>
      <c r="C3032" s="1406" t="s">
        <v>828</v>
      </c>
      <c r="D3032" s="1407">
        <v>838.27215976331399</v>
      </c>
      <c r="E3032" s="1406" t="s">
        <v>617</v>
      </c>
      <c r="F3032" s="1408" t="s">
        <v>616</v>
      </c>
      <c r="O3032" s="1383" t="s">
        <v>617</v>
      </c>
      <c r="Q3032" s="1383" t="s">
        <v>55</v>
      </c>
    </row>
    <row r="3033" spans="1:17" x14ac:dyDescent="0.3">
      <c r="A3033" s="1405">
        <v>2012</v>
      </c>
      <c r="B3033" s="1406" t="s">
        <v>521</v>
      </c>
      <c r="C3033" s="1406" t="s">
        <v>829</v>
      </c>
      <c r="D3033" s="1407">
        <v>916.28905529953897</v>
      </c>
      <c r="E3033" s="1406" t="s">
        <v>617</v>
      </c>
      <c r="F3033" s="1408" t="s">
        <v>616</v>
      </c>
      <c r="O3033" s="1383" t="s">
        <v>617</v>
      </c>
      <c r="Q3033" s="1383" t="s">
        <v>55</v>
      </c>
    </row>
    <row r="3034" spans="1:17" x14ac:dyDescent="0.3">
      <c r="A3034" s="1405">
        <v>2012</v>
      </c>
      <c r="B3034" s="1406" t="s">
        <v>521</v>
      </c>
      <c r="C3034" s="1406" t="s">
        <v>830</v>
      </c>
      <c r="D3034" s="1407">
        <v>860.01398169336403</v>
      </c>
      <c r="E3034" s="1406" t="s">
        <v>617</v>
      </c>
      <c r="F3034" s="1408" t="s">
        <v>616</v>
      </c>
      <c r="O3034" s="1383" t="s">
        <v>617</v>
      </c>
      <c r="Q3034" s="1383" t="s">
        <v>55</v>
      </c>
    </row>
    <row r="3035" spans="1:17" x14ac:dyDescent="0.3">
      <c r="A3035" s="1405">
        <v>2012</v>
      </c>
      <c r="B3035" s="1406" t="s">
        <v>521</v>
      </c>
      <c r="C3035" s="1406" t="s">
        <v>831</v>
      </c>
      <c r="D3035" s="1407">
        <v>1020.0868779714701</v>
      </c>
      <c r="E3035" s="1406" t="s">
        <v>617</v>
      </c>
      <c r="F3035" s="1408" t="s">
        <v>616</v>
      </c>
      <c r="O3035" s="1383" t="s">
        <v>617</v>
      </c>
      <c r="Q3035" s="1383" t="s">
        <v>55</v>
      </c>
    </row>
    <row r="3036" spans="1:17" x14ac:dyDescent="0.3">
      <c r="A3036" s="1405">
        <v>2012</v>
      </c>
      <c r="B3036" s="1406" t="s">
        <v>521</v>
      </c>
      <c r="C3036" s="1406" t="s">
        <v>832</v>
      </c>
      <c r="D3036" s="1407">
        <v>875.77040313949294</v>
      </c>
      <c r="E3036" s="1406" t="s">
        <v>617</v>
      </c>
      <c r="F3036" s="1408" t="s">
        <v>616</v>
      </c>
      <c r="O3036" s="1383" t="s">
        <v>617</v>
      </c>
      <c r="Q3036" s="1383" t="s">
        <v>55</v>
      </c>
    </row>
    <row r="3037" spans="1:17" x14ac:dyDescent="0.3">
      <c r="A3037" s="1405">
        <v>2012</v>
      </c>
      <c r="B3037" s="1406" t="s">
        <v>521</v>
      </c>
      <c r="C3037" s="1406" t="s">
        <v>833</v>
      </c>
      <c r="D3037" s="1407">
        <v>808.70051162790708</v>
      </c>
      <c r="E3037" s="1406" t="s">
        <v>617</v>
      </c>
      <c r="F3037" s="1408" t="s">
        <v>616</v>
      </c>
      <c r="O3037" s="1383" t="s">
        <v>617</v>
      </c>
      <c r="Q3037" s="1383" t="s">
        <v>55</v>
      </c>
    </row>
    <row r="3038" spans="1:17" x14ac:dyDescent="0.3">
      <c r="A3038" s="1405">
        <v>2012</v>
      </c>
      <c r="B3038" s="1406" t="s">
        <v>521</v>
      </c>
      <c r="C3038" s="1406" t="s">
        <v>834</v>
      </c>
      <c r="D3038" s="1407">
        <v>802.51953271028003</v>
      </c>
      <c r="E3038" s="1406" t="s">
        <v>617</v>
      </c>
      <c r="F3038" s="1408" t="s">
        <v>616</v>
      </c>
      <c r="O3038" s="1383" t="s">
        <v>617</v>
      </c>
      <c r="Q3038" s="1383" t="s">
        <v>55</v>
      </c>
    </row>
    <row r="3039" spans="1:17" x14ac:dyDescent="0.3">
      <c r="A3039" s="1405">
        <v>2012</v>
      </c>
      <c r="B3039" s="1406" t="s">
        <v>521</v>
      </c>
      <c r="C3039" s="1406" t="s">
        <v>835</v>
      </c>
      <c r="D3039" s="1407">
        <v>801.94408906882609</v>
      </c>
      <c r="E3039" s="1406" t="s">
        <v>617</v>
      </c>
      <c r="F3039" s="1408" t="s">
        <v>616</v>
      </c>
      <c r="O3039" s="1383" t="s">
        <v>617</v>
      </c>
      <c r="Q3039" s="1383" t="s">
        <v>55</v>
      </c>
    </row>
    <row r="3040" spans="1:17" x14ac:dyDescent="0.3">
      <c r="A3040" s="1405">
        <v>2012</v>
      </c>
      <c r="B3040" s="1406" t="s">
        <v>521</v>
      </c>
      <c r="C3040" s="1406" t="s">
        <v>836</v>
      </c>
      <c r="D3040" s="1407">
        <v>883.49859144542802</v>
      </c>
      <c r="E3040" s="1406" t="s">
        <v>617</v>
      </c>
      <c r="F3040" s="1408" t="s">
        <v>616</v>
      </c>
      <c r="O3040" s="1383" t="s">
        <v>617</v>
      </c>
      <c r="Q3040" s="1383" t="s">
        <v>55</v>
      </c>
    </row>
    <row r="3041" spans="1:17" x14ac:dyDescent="0.3">
      <c r="A3041" s="1405">
        <v>2012</v>
      </c>
      <c r="B3041" s="1406" t="s">
        <v>521</v>
      </c>
      <c r="C3041" s="1406" t="s">
        <v>837</v>
      </c>
      <c r="D3041" s="1407">
        <v>968.23761954262011</v>
      </c>
      <c r="E3041" s="1406" t="s">
        <v>617</v>
      </c>
      <c r="F3041" s="1408" t="s">
        <v>616</v>
      </c>
      <c r="O3041" s="1383" t="s">
        <v>617</v>
      </c>
      <c r="Q3041" s="1383" t="s">
        <v>55</v>
      </c>
    </row>
    <row r="3042" spans="1:17" x14ac:dyDescent="0.3">
      <c r="A3042" s="1405">
        <v>2012</v>
      </c>
      <c r="B3042" s="1406" t="s">
        <v>521</v>
      </c>
      <c r="C3042" s="1406" t="s">
        <v>838</v>
      </c>
      <c r="D3042" s="1407">
        <v>824.52234265734307</v>
      </c>
      <c r="E3042" s="1406" t="s">
        <v>617</v>
      </c>
      <c r="F3042" s="1408" t="s">
        <v>616</v>
      </c>
      <c r="O3042" s="1383" t="s">
        <v>617</v>
      </c>
      <c r="Q3042" s="1383" t="s">
        <v>55</v>
      </c>
    </row>
    <row r="3043" spans="1:17" x14ac:dyDescent="0.3">
      <c r="A3043" s="1405">
        <v>2012</v>
      </c>
      <c r="B3043" s="1406" t="s">
        <v>521</v>
      </c>
      <c r="C3043" s="1406" t="s">
        <v>839</v>
      </c>
      <c r="D3043" s="1407">
        <v>967.44574531835212</v>
      </c>
      <c r="E3043" s="1406" t="s">
        <v>617</v>
      </c>
      <c r="F3043" s="1408" t="s">
        <v>616</v>
      </c>
      <c r="O3043" s="1383" t="s">
        <v>617</v>
      </c>
      <c r="Q3043" s="1383" t="s">
        <v>55</v>
      </c>
    </row>
    <row r="3044" spans="1:17" x14ac:dyDescent="0.3">
      <c r="A3044" s="1405">
        <v>2012</v>
      </c>
      <c r="B3044" s="1406" t="s">
        <v>521</v>
      </c>
      <c r="C3044" s="1406" t="s">
        <v>840</v>
      </c>
      <c r="D3044" s="1407">
        <v>785.84740298507506</v>
      </c>
      <c r="E3044" s="1406" t="s">
        <v>631</v>
      </c>
      <c r="F3044" s="1408" t="s">
        <v>630</v>
      </c>
      <c r="O3044" s="1383" t="s">
        <v>631</v>
      </c>
      <c r="Q3044" s="1383" t="s">
        <v>56</v>
      </c>
    </row>
    <row r="3045" spans="1:17" x14ac:dyDescent="0.3">
      <c r="A3045" s="1405">
        <v>2012</v>
      </c>
      <c r="B3045" s="1406" t="s">
        <v>521</v>
      </c>
      <c r="C3045" s="1406" t="s">
        <v>841</v>
      </c>
      <c r="D3045" s="1407">
        <v>1021.6886959247601</v>
      </c>
      <c r="E3045" s="1406" t="s">
        <v>604</v>
      </c>
      <c r="F3045" s="1408" t="s">
        <v>603</v>
      </c>
      <c r="O3045" s="1383" t="s">
        <v>604</v>
      </c>
      <c r="Q3045" s="1383" t="s">
        <v>54</v>
      </c>
    </row>
    <row r="3046" spans="1:17" x14ac:dyDescent="0.3">
      <c r="A3046" s="1405">
        <v>2012</v>
      </c>
      <c r="B3046" s="1406" t="s">
        <v>521</v>
      </c>
      <c r="C3046" s="1406" t="s">
        <v>842</v>
      </c>
      <c r="D3046" s="1407">
        <v>780.78450424929213</v>
      </c>
      <c r="E3046" s="1406" t="s">
        <v>604</v>
      </c>
      <c r="F3046" s="1408" t="s">
        <v>603</v>
      </c>
      <c r="O3046" s="1383" t="s">
        <v>604</v>
      </c>
      <c r="Q3046" s="1383" t="s">
        <v>54</v>
      </c>
    </row>
    <row r="3047" spans="1:17" x14ac:dyDescent="0.3">
      <c r="A3047" s="1405">
        <v>2012</v>
      </c>
      <c r="B3047" s="1406" t="s">
        <v>521</v>
      </c>
      <c r="C3047" s="1406" t="s">
        <v>843</v>
      </c>
      <c r="D3047" s="1407">
        <v>894.41132743362812</v>
      </c>
      <c r="E3047" s="1406" t="s">
        <v>604</v>
      </c>
      <c r="F3047" s="1408" t="s">
        <v>603</v>
      </c>
      <c r="O3047" s="1383" t="s">
        <v>604</v>
      </c>
      <c r="Q3047" s="1383" t="s">
        <v>54</v>
      </c>
    </row>
    <row r="3048" spans="1:17" x14ac:dyDescent="0.3">
      <c r="A3048" s="1405">
        <v>2012</v>
      </c>
      <c r="B3048" s="1406" t="s">
        <v>521</v>
      </c>
      <c r="C3048" s="1406" t="s">
        <v>844</v>
      </c>
      <c r="D3048" s="1407">
        <v>772.47378787878802</v>
      </c>
      <c r="E3048" s="1406" t="s">
        <v>604</v>
      </c>
      <c r="F3048" s="1408" t="s">
        <v>603</v>
      </c>
      <c r="O3048" s="1383" t="s">
        <v>604</v>
      </c>
      <c r="Q3048" s="1383" t="s">
        <v>54</v>
      </c>
    </row>
    <row r="3049" spans="1:17" x14ac:dyDescent="0.3">
      <c r="A3049" s="1405">
        <v>2012</v>
      </c>
      <c r="B3049" s="1406" t="s">
        <v>521</v>
      </c>
      <c r="C3049" s="1406" t="s">
        <v>845</v>
      </c>
      <c r="D3049" s="1407">
        <v>978.34040792922701</v>
      </c>
      <c r="E3049" s="1406" t="s">
        <v>604</v>
      </c>
      <c r="F3049" s="1408" t="s">
        <v>603</v>
      </c>
      <c r="O3049" s="1383" t="s">
        <v>604</v>
      </c>
      <c r="Q3049" s="1383" t="s">
        <v>54</v>
      </c>
    </row>
    <row r="3050" spans="1:17" x14ac:dyDescent="0.3">
      <c r="A3050" s="1405">
        <v>2012</v>
      </c>
      <c r="B3050" s="1406" t="s">
        <v>521</v>
      </c>
      <c r="C3050" s="1406" t="s">
        <v>846</v>
      </c>
      <c r="D3050" s="1407">
        <v>1622.2827639155498</v>
      </c>
      <c r="E3050" s="1406" t="s">
        <v>604</v>
      </c>
      <c r="F3050" s="1408" t="s">
        <v>603</v>
      </c>
      <c r="O3050" s="1383" t="s">
        <v>604</v>
      </c>
      <c r="Q3050" s="1383" t="s">
        <v>54</v>
      </c>
    </row>
    <row r="3051" spans="1:17" x14ac:dyDescent="0.3">
      <c r="A3051" s="1405">
        <v>2012</v>
      </c>
      <c r="B3051" s="1406" t="s">
        <v>521</v>
      </c>
      <c r="C3051" s="1406" t="s">
        <v>847</v>
      </c>
      <c r="D3051" s="1407">
        <v>809.35101851851903</v>
      </c>
      <c r="E3051" s="1406" t="s">
        <v>604</v>
      </c>
      <c r="F3051" s="1408" t="s">
        <v>603</v>
      </c>
      <c r="O3051" s="1383" t="s">
        <v>604</v>
      </c>
      <c r="Q3051" s="1383" t="s">
        <v>54</v>
      </c>
    </row>
    <row r="3052" spans="1:17" x14ac:dyDescent="0.3">
      <c r="A3052" s="1405">
        <v>2012</v>
      </c>
      <c r="B3052" s="1406" t="s">
        <v>521</v>
      </c>
      <c r="C3052" s="1406" t="s">
        <v>848</v>
      </c>
      <c r="D3052" s="1407">
        <v>925.38367312552703</v>
      </c>
      <c r="E3052" s="1406" t="s">
        <v>604</v>
      </c>
      <c r="F3052" s="1408" t="s">
        <v>603</v>
      </c>
      <c r="O3052" s="1383" t="s">
        <v>604</v>
      </c>
      <c r="Q3052" s="1383" t="s">
        <v>54</v>
      </c>
    </row>
    <row r="3053" spans="1:17" x14ac:dyDescent="0.3">
      <c r="A3053" s="1405">
        <v>2012</v>
      </c>
      <c r="B3053" s="1406" t="s">
        <v>521</v>
      </c>
      <c r="C3053" s="1406" t="s">
        <v>849</v>
      </c>
      <c r="D3053" s="1407">
        <v>793.06207496653303</v>
      </c>
      <c r="E3053" s="1406" t="s">
        <v>604</v>
      </c>
      <c r="F3053" s="1408" t="s">
        <v>603</v>
      </c>
      <c r="O3053" s="1383" t="s">
        <v>604</v>
      </c>
      <c r="Q3053" s="1383" t="s">
        <v>54</v>
      </c>
    </row>
    <row r="3054" spans="1:17" x14ac:dyDescent="0.3">
      <c r="A3054" s="1405">
        <v>2012</v>
      </c>
      <c r="B3054" s="1406" t="s">
        <v>521</v>
      </c>
      <c r="C3054" s="1406" t="s">
        <v>850</v>
      </c>
      <c r="D3054" s="1407">
        <v>850.96167875069705</v>
      </c>
      <c r="E3054" s="1406" t="s">
        <v>604</v>
      </c>
      <c r="F3054" s="1408" t="s">
        <v>603</v>
      </c>
      <c r="O3054" s="1383" t="s">
        <v>604</v>
      </c>
      <c r="Q3054" s="1383" t="s">
        <v>54</v>
      </c>
    </row>
    <row r="3055" spans="1:17" x14ac:dyDescent="0.3">
      <c r="A3055" s="1405">
        <v>2012</v>
      </c>
      <c r="B3055" s="1406" t="s">
        <v>521</v>
      </c>
      <c r="C3055" s="1406" t="s">
        <v>851</v>
      </c>
      <c r="D3055" s="1407">
        <v>775.370512820513</v>
      </c>
      <c r="E3055" s="1406" t="s">
        <v>604</v>
      </c>
      <c r="F3055" s="1408" t="s">
        <v>603</v>
      </c>
      <c r="O3055" s="1383" t="s">
        <v>604</v>
      </c>
      <c r="Q3055" s="1383" t="s">
        <v>54</v>
      </c>
    </row>
    <row r="3056" spans="1:17" x14ac:dyDescent="0.3">
      <c r="A3056" s="1405">
        <v>2012</v>
      </c>
      <c r="B3056" s="1406" t="s">
        <v>521</v>
      </c>
      <c r="C3056" s="1406" t="s">
        <v>852</v>
      </c>
      <c r="D3056" s="1407">
        <v>802.15710563380298</v>
      </c>
      <c r="E3056" s="1406" t="s">
        <v>604</v>
      </c>
      <c r="F3056" s="1408" t="s">
        <v>603</v>
      </c>
      <c r="O3056" s="1383" t="s">
        <v>604</v>
      </c>
      <c r="Q3056" s="1383" t="s">
        <v>54</v>
      </c>
    </row>
    <row r="3057" spans="1:17" x14ac:dyDescent="0.3">
      <c r="A3057" s="1405">
        <v>2012</v>
      </c>
      <c r="B3057" s="1406" t="s">
        <v>521</v>
      </c>
      <c r="C3057" s="1406" t="s">
        <v>853</v>
      </c>
      <c r="D3057" s="1407">
        <v>838.320747508306</v>
      </c>
      <c r="E3057" s="1406" t="s">
        <v>604</v>
      </c>
      <c r="F3057" s="1408" t="s">
        <v>603</v>
      </c>
      <c r="O3057" s="1383" t="s">
        <v>604</v>
      </c>
      <c r="Q3057" s="1383" t="s">
        <v>54</v>
      </c>
    </row>
    <row r="3058" spans="1:17" x14ac:dyDescent="0.3">
      <c r="A3058" s="1405">
        <v>2012</v>
      </c>
      <c r="B3058" s="1406" t="s">
        <v>521</v>
      </c>
      <c r="C3058" s="1406" t="s">
        <v>529</v>
      </c>
      <c r="D3058" s="1407">
        <v>1118.9305286861202</v>
      </c>
      <c r="E3058" s="1406" t="s">
        <v>519</v>
      </c>
      <c r="F3058" s="1408" t="s">
        <v>628</v>
      </c>
      <c r="O3058" s="1383" t="s">
        <v>519</v>
      </c>
      <c r="Q3058" s="1383" t="s">
        <v>58</v>
      </c>
    </row>
    <row r="3059" spans="1:17" x14ac:dyDescent="0.3">
      <c r="A3059" s="1405">
        <v>2012</v>
      </c>
      <c r="B3059" s="1406" t="s">
        <v>521</v>
      </c>
      <c r="C3059" s="1406" t="s">
        <v>854</v>
      </c>
      <c r="D3059" s="1407">
        <v>920.80870056497201</v>
      </c>
      <c r="E3059" s="1406" t="s">
        <v>635</v>
      </c>
      <c r="F3059" s="1408" t="s">
        <v>634</v>
      </c>
      <c r="O3059" s="1383" t="s">
        <v>635</v>
      </c>
      <c r="Q3059" s="1383" t="s">
        <v>78</v>
      </c>
    </row>
    <row r="3060" spans="1:17" x14ac:dyDescent="0.3">
      <c r="A3060" s="1405">
        <v>2012</v>
      </c>
      <c r="B3060" s="1406" t="s">
        <v>521</v>
      </c>
      <c r="C3060" s="1406" t="s">
        <v>855</v>
      </c>
      <c r="D3060" s="1407">
        <v>891.744103982301</v>
      </c>
      <c r="E3060" s="1406" t="s">
        <v>635</v>
      </c>
      <c r="F3060" s="1408" t="s">
        <v>634</v>
      </c>
      <c r="O3060" s="1383" t="s">
        <v>635</v>
      </c>
      <c r="Q3060" s="1383" t="s">
        <v>78</v>
      </c>
    </row>
    <row r="3061" spans="1:17" x14ac:dyDescent="0.3">
      <c r="A3061" s="1405">
        <v>2012</v>
      </c>
      <c r="B3061" s="1406" t="s">
        <v>521</v>
      </c>
      <c r="C3061" s="1406" t="s">
        <v>856</v>
      </c>
      <c r="D3061" s="1407">
        <v>980.64575353871805</v>
      </c>
      <c r="E3061" s="1406" t="s">
        <v>635</v>
      </c>
      <c r="F3061" s="1408" t="s">
        <v>634</v>
      </c>
      <c r="O3061" s="1383" t="s">
        <v>635</v>
      </c>
      <c r="Q3061" s="1383" t="s">
        <v>78</v>
      </c>
    </row>
    <row r="3062" spans="1:17" x14ac:dyDescent="0.3">
      <c r="A3062" s="1405">
        <v>2012</v>
      </c>
      <c r="B3062" s="1406" t="s">
        <v>521</v>
      </c>
      <c r="C3062" s="1406" t="s">
        <v>857</v>
      </c>
      <c r="D3062" s="1407">
        <v>928.03699149539307</v>
      </c>
      <c r="E3062" s="1406" t="s">
        <v>635</v>
      </c>
      <c r="F3062" s="1408" t="s">
        <v>634</v>
      </c>
      <c r="O3062" s="1383" t="s">
        <v>635</v>
      </c>
      <c r="Q3062" s="1383" t="s">
        <v>78</v>
      </c>
    </row>
    <row r="3063" spans="1:17" x14ac:dyDescent="0.3">
      <c r="A3063" s="1405">
        <v>2012</v>
      </c>
      <c r="B3063" s="1406" t="s">
        <v>521</v>
      </c>
      <c r="C3063" s="1406" t="s">
        <v>858</v>
      </c>
      <c r="D3063" s="1407">
        <v>862.95498579545506</v>
      </c>
      <c r="E3063" s="1406" t="s">
        <v>635</v>
      </c>
      <c r="F3063" s="1408" t="s">
        <v>634</v>
      </c>
      <c r="O3063" s="1383" t="s">
        <v>635</v>
      </c>
      <c r="Q3063" s="1383" t="s">
        <v>78</v>
      </c>
    </row>
    <row r="3064" spans="1:17" x14ac:dyDescent="0.3">
      <c r="A3064" s="1405">
        <v>2012</v>
      </c>
      <c r="B3064" s="1406" t="s">
        <v>521</v>
      </c>
      <c r="C3064" s="1406" t="s">
        <v>859</v>
      </c>
      <c r="D3064" s="1407">
        <v>989.10860794337407</v>
      </c>
      <c r="E3064" s="1406" t="s">
        <v>635</v>
      </c>
      <c r="F3064" s="1408" t="s">
        <v>634</v>
      </c>
      <c r="O3064" s="1383" t="s">
        <v>635</v>
      </c>
      <c r="Q3064" s="1383" t="s">
        <v>78</v>
      </c>
    </row>
    <row r="3065" spans="1:17" x14ac:dyDescent="0.3">
      <c r="A3065" s="1405">
        <v>2012</v>
      </c>
      <c r="B3065" s="1406" t="s">
        <v>521</v>
      </c>
      <c r="C3065" s="1406" t="s">
        <v>860</v>
      </c>
      <c r="D3065" s="1407">
        <v>809.77126255380199</v>
      </c>
      <c r="E3065" s="1406" t="s">
        <v>635</v>
      </c>
      <c r="F3065" s="1408" t="s">
        <v>634</v>
      </c>
      <c r="O3065" s="1383" t="s">
        <v>635</v>
      </c>
      <c r="Q3065" s="1383" t="s">
        <v>78</v>
      </c>
    </row>
    <row r="3066" spans="1:17" x14ac:dyDescent="0.3">
      <c r="A3066" s="1405">
        <v>2012</v>
      </c>
      <c r="B3066" s="1406" t="s">
        <v>521</v>
      </c>
      <c r="C3066" s="1406" t="s">
        <v>861</v>
      </c>
      <c r="D3066" s="1407">
        <v>903.63987795575906</v>
      </c>
      <c r="E3066" s="1406" t="s">
        <v>635</v>
      </c>
      <c r="F3066" s="1408" t="s">
        <v>634</v>
      </c>
      <c r="O3066" s="1383" t="s">
        <v>635</v>
      </c>
      <c r="Q3066" s="1383" t="s">
        <v>78</v>
      </c>
    </row>
    <row r="3067" spans="1:17" x14ac:dyDescent="0.3">
      <c r="A3067" s="1405">
        <v>2012</v>
      </c>
      <c r="B3067" s="1406" t="s">
        <v>521</v>
      </c>
      <c r="C3067" s="1406" t="s">
        <v>862</v>
      </c>
      <c r="D3067" s="1407">
        <v>885.89454369682903</v>
      </c>
      <c r="E3067" s="1406" t="s">
        <v>635</v>
      </c>
      <c r="F3067" s="1408" t="s">
        <v>634</v>
      </c>
      <c r="O3067" s="1383" t="s">
        <v>635</v>
      </c>
      <c r="Q3067" s="1383" t="s">
        <v>78</v>
      </c>
    </row>
    <row r="3068" spans="1:17" x14ac:dyDescent="0.3">
      <c r="A3068" s="1405">
        <v>2012</v>
      </c>
      <c r="B3068" s="1406" t="s">
        <v>521</v>
      </c>
      <c r="C3068" s="1406" t="s">
        <v>863</v>
      </c>
      <c r="D3068" s="1407">
        <v>974.32102235525201</v>
      </c>
      <c r="E3068" s="1406" t="s">
        <v>635</v>
      </c>
      <c r="F3068" s="1408" t="s">
        <v>634</v>
      </c>
      <c r="O3068" s="1383" t="s">
        <v>635</v>
      </c>
      <c r="Q3068" s="1383" t="s">
        <v>78</v>
      </c>
    </row>
    <row r="3069" spans="1:17" x14ac:dyDescent="0.3">
      <c r="A3069" s="1405">
        <v>2013</v>
      </c>
      <c r="B3069" s="1406" t="s">
        <v>521</v>
      </c>
      <c r="C3069" s="1406" t="s">
        <v>560</v>
      </c>
      <c r="D3069" s="1407">
        <v>802.26696650124109</v>
      </c>
      <c r="E3069" s="1406" t="s">
        <v>561</v>
      </c>
      <c r="F3069" s="1408" t="s">
        <v>562</v>
      </c>
      <c r="O3069" s="1383" t="s">
        <v>561</v>
      </c>
      <c r="Q3069" s="1383" t="s">
        <v>64</v>
      </c>
    </row>
    <row r="3070" spans="1:17" x14ac:dyDescent="0.3">
      <c r="A3070" s="1405">
        <v>2013</v>
      </c>
      <c r="B3070" s="1406" t="s">
        <v>521</v>
      </c>
      <c r="C3070" s="1406" t="s">
        <v>567</v>
      </c>
      <c r="D3070" s="1407">
        <v>843.0858890794741</v>
      </c>
      <c r="E3070" s="1406" t="s">
        <v>561</v>
      </c>
      <c r="F3070" s="1408" t="s">
        <v>562</v>
      </c>
      <c r="O3070" s="1383" t="s">
        <v>561</v>
      </c>
      <c r="Q3070" s="1383" t="s">
        <v>64</v>
      </c>
    </row>
    <row r="3071" spans="1:17" x14ac:dyDescent="0.3">
      <c r="A3071" s="1405">
        <v>2013</v>
      </c>
      <c r="B3071" s="1406" t="s">
        <v>521</v>
      </c>
      <c r="C3071" s="1406" t="s">
        <v>568</v>
      </c>
      <c r="D3071" s="1407">
        <v>757.1523677248681</v>
      </c>
      <c r="E3071" s="1406" t="s">
        <v>561</v>
      </c>
      <c r="F3071" s="1408" t="s">
        <v>562</v>
      </c>
      <c r="O3071" s="1383" t="s">
        <v>561</v>
      </c>
      <c r="Q3071" s="1383" t="s">
        <v>64</v>
      </c>
    </row>
    <row r="3072" spans="1:17" x14ac:dyDescent="0.3">
      <c r="A3072" s="1405">
        <v>2013</v>
      </c>
      <c r="B3072" s="1406" t="s">
        <v>521</v>
      </c>
      <c r="C3072" s="1406" t="s">
        <v>569</v>
      </c>
      <c r="D3072" s="1407">
        <v>786.47931837791214</v>
      </c>
      <c r="E3072" s="1406" t="s">
        <v>561</v>
      </c>
      <c r="F3072" s="1408" t="s">
        <v>562</v>
      </c>
      <c r="O3072" s="1383" t="s">
        <v>561</v>
      </c>
      <c r="Q3072" s="1383" t="s">
        <v>64</v>
      </c>
    </row>
    <row r="3073" spans="1:17" x14ac:dyDescent="0.3">
      <c r="A3073" s="1405">
        <v>2013</v>
      </c>
      <c r="B3073" s="1406" t="s">
        <v>521</v>
      </c>
      <c r="C3073" s="1406" t="s">
        <v>570</v>
      </c>
      <c r="D3073" s="1407">
        <v>751.07437500000003</v>
      </c>
      <c r="E3073" s="1406" t="s">
        <v>561</v>
      </c>
      <c r="F3073" s="1408" t="s">
        <v>562</v>
      </c>
      <c r="O3073" s="1383" t="s">
        <v>561</v>
      </c>
      <c r="Q3073" s="1383" t="s">
        <v>64</v>
      </c>
    </row>
    <row r="3074" spans="1:17" x14ac:dyDescent="0.3">
      <c r="A3074" s="1405">
        <v>2013</v>
      </c>
      <c r="B3074" s="1406" t="s">
        <v>521</v>
      </c>
      <c r="C3074" s="1406" t="s">
        <v>571</v>
      </c>
      <c r="D3074" s="1407">
        <v>792.39358649789006</v>
      </c>
      <c r="E3074" s="1406" t="s">
        <v>561</v>
      </c>
      <c r="F3074" s="1408" t="s">
        <v>562</v>
      </c>
      <c r="O3074" s="1383" t="s">
        <v>561</v>
      </c>
      <c r="Q3074" s="1383" t="s">
        <v>64</v>
      </c>
    </row>
    <row r="3075" spans="1:17" x14ac:dyDescent="0.3">
      <c r="A3075" s="1405">
        <v>2013</v>
      </c>
      <c r="B3075" s="1406" t="s">
        <v>521</v>
      </c>
      <c r="C3075" s="1406" t="s">
        <v>572</v>
      </c>
      <c r="D3075" s="1407">
        <v>772.95701328609402</v>
      </c>
      <c r="E3075" s="1406" t="s">
        <v>561</v>
      </c>
      <c r="F3075" s="1408" t="s">
        <v>562</v>
      </c>
      <c r="O3075" s="1383" t="s">
        <v>561</v>
      </c>
      <c r="Q3075" s="1383" t="s">
        <v>64</v>
      </c>
    </row>
    <row r="3076" spans="1:17" x14ac:dyDescent="0.3">
      <c r="A3076" s="1405">
        <v>2013</v>
      </c>
      <c r="B3076" s="1406" t="s">
        <v>521</v>
      </c>
      <c r="C3076" s="1406" t="s">
        <v>574</v>
      </c>
      <c r="D3076" s="1407">
        <v>876.90793198213703</v>
      </c>
      <c r="E3076" s="1406" t="s">
        <v>561</v>
      </c>
      <c r="F3076" s="1408" t="s">
        <v>562</v>
      </c>
      <c r="O3076" s="1383" t="s">
        <v>561</v>
      </c>
      <c r="Q3076" s="1383" t="s">
        <v>64</v>
      </c>
    </row>
    <row r="3077" spans="1:17" x14ac:dyDescent="0.3">
      <c r="A3077" s="1405">
        <v>2013</v>
      </c>
      <c r="B3077" s="1406" t="s">
        <v>521</v>
      </c>
      <c r="C3077" s="1406" t="s">
        <v>575</v>
      </c>
      <c r="D3077" s="1407">
        <v>957.32763706070307</v>
      </c>
      <c r="E3077" s="1406" t="s">
        <v>561</v>
      </c>
      <c r="F3077" s="1408" t="s">
        <v>562</v>
      </c>
      <c r="O3077" s="1383" t="s">
        <v>561</v>
      </c>
      <c r="Q3077" s="1383" t="s">
        <v>64</v>
      </c>
    </row>
    <row r="3078" spans="1:17" x14ac:dyDescent="0.3">
      <c r="A3078" s="1405">
        <v>2013</v>
      </c>
      <c r="B3078" s="1406" t="s">
        <v>521</v>
      </c>
      <c r="C3078" s="1406" t="s">
        <v>576</v>
      </c>
      <c r="D3078" s="1407">
        <v>958.86583967935906</v>
      </c>
      <c r="E3078" s="1406" t="s">
        <v>561</v>
      </c>
      <c r="F3078" s="1408" t="s">
        <v>562</v>
      </c>
      <c r="O3078" s="1383" t="s">
        <v>561</v>
      </c>
      <c r="Q3078" s="1383" t="s">
        <v>64</v>
      </c>
    </row>
    <row r="3079" spans="1:17" x14ac:dyDescent="0.3">
      <c r="A3079" s="1405">
        <v>2013</v>
      </c>
      <c r="B3079" s="1406" t="s">
        <v>521</v>
      </c>
      <c r="C3079" s="1406" t="s">
        <v>577</v>
      </c>
      <c r="D3079" s="1407">
        <v>826.10204140587416</v>
      </c>
      <c r="E3079" s="1406" t="s">
        <v>578</v>
      </c>
      <c r="F3079" s="1408" t="s">
        <v>579</v>
      </c>
      <c r="O3079" s="1383" t="s">
        <v>578</v>
      </c>
      <c r="Q3079" s="1383" t="s">
        <v>63</v>
      </c>
    </row>
    <row r="3080" spans="1:17" x14ac:dyDescent="0.3">
      <c r="A3080" s="1405">
        <v>2013</v>
      </c>
      <c r="B3080" s="1406" t="s">
        <v>521</v>
      </c>
      <c r="C3080" s="1406" t="s">
        <v>580</v>
      </c>
      <c r="D3080" s="1407">
        <v>801.78678545811499</v>
      </c>
      <c r="E3080" s="1406" t="s">
        <v>578</v>
      </c>
      <c r="F3080" s="1408" t="s">
        <v>579</v>
      </c>
      <c r="O3080" s="1383" t="s">
        <v>578</v>
      </c>
      <c r="Q3080" s="1383" t="s">
        <v>63</v>
      </c>
    </row>
    <row r="3081" spans="1:17" x14ac:dyDescent="0.3">
      <c r="A3081" s="1405">
        <v>2013</v>
      </c>
      <c r="B3081" s="1406" t="s">
        <v>521</v>
      </c>
      <c r="C3081" s="1406" t="s">
        <v>581</v>
      </c>
      <c r="D3081" s="1407">
        <v>979.63018908629408</v>
      </c>
      <c r="E3081" s="1406" t="s">
        <v>578</v>
      </c>
      <c r="F3081" s="1408" t="s">
        <v>579</v>
      </c>
      <c r="O3081" s="1383" t="s">
        <v>578</v>
      </c>
      <c r="Q3081" s="1383" t="s">
        <v>63</v>
      </c>
    </row>
    <row r="3082" spans="1:17" x14ac:dyDescent="0.3">
      <c r="A3082" s="1405">
        <v>2013</v>
      </c>
      <c r="B3082" s="1406" t="s">
        <v>521</v>
      </c>
      <c r="C3082" s="1406" t="s">
        <v>582</v>
      </c>
      <c r="D3082" s="1407">
        <v>822.12745785966308</v>
      </c>
      <c r="E3082" s="1406" t="s">
        <v>578</v>
      </c>
      <c r="F3082" s="1408" t="s">
        <v>579</v>
      </c>
      <c r="O3082" s="1383" t="s">
        <v>578</v>
      </c>
      <c r="Q3082" s="1383" t="s">
        <v>63</v>
      </c>
    </row>
    <row r="3083" spans="1:17" x14ac:dyDescent="0.3">
      <c r="A3083" s="1405">
        <v>2013</v>
      </c>
      <c r="B3083" s="1406" t="s">
        <v>521</v>
      </c>
      <c r="C3083" s="1406" t="s">
        <v>584</v>
      </c>
      <c r="D3083" s="1407">
        <v>842.97566489361702</v>
      </c>
      <c r="E3083" s="1406" t="s">
        <v>578</v>
      </c>
      <c r="F3083" s="1408" t="s">
        <v>579</v>
      </c>
      <c r="O3083" s="1383" t="s">
        <v>578</v>
      </c>
      <c r="Q3083" s="1383" t="s">
        <v>63</v>
      </c>
    </row>
    <row r="3084" spans="1:17" x14ac:dyDescent="0.3">
      <c r="A3084" s="1405">
        <v>2013</v>
      </c>
      <c r="B3084" s="1406" t="s">
        <v>521</v>
      </c>
      <c r="C3084" s="1406" t="s">
        <v>585</v>
      </c>
      <c r="D3084" s="1407">
        <v>800.26451574468103</v>
      </c>
      <c r="E3084" s="1406" t="s">
        <v>578</v>
      </c>
      <c r="F3084" s="1408" t="s">
        <v>579</v>
      </c>
      <c r="O3084" s="1383" t="s">
        <v>578</v>
      </c>
      <c r="Q3084" s="1383" t="s">
        <v>63</v>
      </c>
    </row>
    <row r="3085" spans="1:17" x14ac:dyDescent="0.3">
      <c r="A3085" s="1405">
        <v>2013</v>
      </c>
      <c r="B3085" s="1406" t="s">
        <v>521</v>
      </c>
      <c r="C3085" s="1406" t="s">
        <v>586</v>
      </c>
      <c r="D3085" s="1407">
        <v>720.78611001048807</v>
      </c>
      <c r="E3085" s="1406" t="s">
        <v>578</v>
      </c>
      <c r="F3085" s="1408" t="s">
        <v>579</v>
      </c>
      <c r="O3085" s="1383" t="s">
        <v>578</v>
      </c>
      <c r="Q3085" s="1383" t="s">
        <v>63</v>
      </c>
    </row>
    <row r="3086" spans="1:17" x14ac:dyDescent="0.3">
      <c r="A3086" s="1405">
        <v>2013</v>
      </c>
      <c r="B3086" s="1406" t="s">
        <v>521</v>
      </c>
      <c r="C3086" s="1406" t="s">
        <v>587</v>
      </c>
      <c r="D3086" s="1407">
        <v>826.92301680651599</v>
      </c>
      <c r="E3086" s="1406" t="s">
        <v>578</v>
      </c>
      <c r="F3086" s="1408" t="s">
        <v>579</v>
      </c>
      <c r="O3086" s="1383" t="s">
        <v>578</v>
      </c>
      <c r="Q3086" s="1383" t="s">
        <v>63</v>
      </c>
    </row>
    <row r="3087" spans="1:17" x14ac:dyDescent="0.3">
      <c r="A3087" s="1405">
        <v>2013</v>
      </c>
      <c r="B3087" s="1406" t="s">
        <v>521</v>
      </c>
      <c r="C3087" s="1406" t="s">
        <v>588</v>
      </c>
      <c r="D3087" s="1407">
        <v>756.39601727447211</v>
      </c>
      <c r="E3087" s="1406" t="s">
        <v>578</v>
      </c>
      <c r="F3087" s="1408" t="s">
        <v>579</v>
      </c>
      <c r="O3087" s="1383" t="s">
        <v>578</v>
      </c>
      <c r="Q3087" s="1383" t="s">
        <v>63</v>
      </c>
    </row>
    <row r="3088" spans="1:17" x14ac:dyDescent="0.3">
      <c r="A3088" s="1405">
        <v>2013</v>
      </c>
      <c r="B3088" s="1406" t="s">
        <v>521</v>
      </c>
      <c r="C3088" s="1406" t="s">
        <v>589</v>
      </c>
      <c r="D3088" s="1407">
        <v>898.17096858638706</v>
      </c>
      <c r="E3088" s="1406" t="s">
        <v>578</v>
      </c>
      <c r="F3088" s="1408" t="s">
        <v>579</v>
      </c>
      <c r="O3088" s="1383" t="s">
        <v>578</v>
      </c>
      <c r="Q3088" s="1383" t="s">
        <v>63</v>
      </c>
    </row>
    <row r="3089" spans="1:17" x14ac:dyDescent="0.3">
      <c r="A3089" s="1405">
        <v>2013</v>
      </c>
      <c r="B3089" s="1406" t="s">
        <v>521</v>
      </c>
      <c r="C3089" s="1406" t="s">
        <v>591</v>
      </c>
      <c r="D3089" s="1407">
        <v>945.78681834873612</v>
      </c>
      <c r="E3089" s="1406" t="s">
        <v>578</v>
      </c>
      <c r="F3089" s="1408" t="s">
        <v>579</v>
      </c>
      <c r="O3089" s="1383" t="s">
        <v>578</v>
      </c>
      <c r="Q3089" s="1383" t="s">
        <v>63</v>
      </c>
    </row>
    <row r="3090" spans="1:17" x14ac:dyDescent="0.3">
      <c r="A3090" s="1405">
        <v>2013</v>
      </c>
      <c r="B3090" s="1406" t="s">
        <v>521</v>
      </c>
      <c r="C3090" s="1406" t="s">
        <v>592</v>
      </c>
      <c r="D3090" s="1407">
        <v>742.61537614678912</v>
      </c>
      <c r="E3090" s="1406" t="s">
        <v>578</v>
      </c>
      <c r="F3090" s="1408" t="s">
        <v>579</v>
      </c>
      <c r="O3090" s="1383" t="s">
        <v>578</v>
      </c>
      <c r="Q3090" s="1383" t="s">
        <v>63</v>
      </c>
    </row>
    <row r="3091" spans="1:17" x14ac:dyDescent="0.3">
      <c r="A3091" s="1405">
        <v>2013</v>
      </c>
      <c r="B3091" s="1406" t="s">
        <v>521</v>
      </c>
      <c r="C3091" s="1406" t="s">
        <v>593</v>
      </c>
      <c r="D3091" s="1407">
        <v>857.01912661033407</v>
      </c>
      <c r="E3091" s="1406" t="s">
        <v>594</v>
      </c>
      <c r="F3091" s="1408" t="s">
        <v>595</v>
      </c>
      <c r="O3091" s="1383" t="s">
        <v>594</v>
      </c>
      <c r="Q3091" s="1383" t="s">
        <v>62</v>
      </c>
    </row>
    <row r="3092" spans="1:17" x14ac:dyDescent="0.3">
      <c r="A3092" s="1405">
        <v>2013</v>
      </c>
      <c r="B3092" s="1406" t="s">
        <v>521</v>
      </c>
      <c r="C3092" s="1406" t="s">
        <v>596</v>
      </c>
      <c r="D3092" s="1407">
        <v>949.19930346272804</v>
      </c>
      <c r="E3092" s="1406" t="s">
        <v>594</v>
      </c>
      <c r="F3092" s="1408" t="s">
        <v>595</v>
      </c>
      <c r="O3092" s="1383" t="s">
        <v>594</v>
      </c>
      <c r="Q3092" s="1383" t="s">
        <v>62</v>
      </c>
    </row>
    <row r="3093" spans="1:17" x14ac:dyDescent="0.3">
      <c r="A3093" s="1405">
        <v>2013</v>
      </c>
      <c r="B3093" s="1406" t="s">
        <v>521</v>
      </c>
      <c r="C3093" s="1406" t="s">
        <v>597</v>
      </c>
      <c r="D3093" s="1407">
        <v>886.48241983292905</v>
      </c>
      <c r="E3093" s="1406" t="s">
        <v>598</v>
      </c>
      <c r="F3093" s="1408" t="s">
        <v>599</v>
      </c>
      <c r="O3093" s="1383" t="s">
        <v>598</v>
      </c>
      <c r="Q3093" s="1383" t="s">
        <v>61</v>
      </c>
    </row>
    <row r="3094" spans="1:17" x14ac:dyDescent="0.3">
      <c r="A3094" s="1405">
        <v>2013</v>
      </c>
      <c r="B3094" s="1406" t="s">
        <v>521</v>
      </c>
      <c r="C3094" s="1406" t="s">
        <v>600</v>
      </c>
      <c r="D3094" s="1407">
        <v>893.60709911925107</v>
      </c>
      <c r="E3094" s="1406" t="s">
        <v>594</v>
      </c>
      <c r="F3094" s="1408" t="s">
        <v>595</v>
      </c>
      <c r="O3094" s="1383" t="s">
        <v>594</v>
      </c>
      <c r="Q3094" s="1383" t="s">
        <v>62</v>
      </c>
    </row>
    <row r="3095" spans="1:17" x14ac:dyDescent="0.3">
      <c r="A3095" s="1405">
        <v>2013</v>
      </c>
      <c r="B3095" s="1406" t="s">
        <v>521</v>
      </c>
      <c r="C3095" s="1406" t="s">
        <v>601</v>
      </c>
      <c r="D3095" s="1407">
        <v>1176.0262095126102</v>
      </c>
      <c r="E3095" s="1406" t="s">
        <v>594</v>
      </c>
      <c r="F3095" s="1408" t="s">
        <v>595</v>
      </c>
      <c r="O3095" s="1383" t="s">
        <v>594</v>
      </c>
      <c r="Q3095" s="1383" t="s">
        <v>62</v>
      </c>
    </row>
    <row r="3096" spans="1:17" x14ac:dyDescent="0.3">
      <c r="A3096" s="1405">
        <v>2013</v>
      </c>
      <c r="B3096" s="1406" t="s">
        <v>521</v>
      </c>
      <c r="C3096" s="1406" t="s">
        <v>602</v>
      </c>
      <c r="D3096" s="1407">
        <v>1128.310670909</v>
      </c>
      <c r="E3096" s="1406" t="s">
        <v>594</v>
      </c>
      <c r="F3096" s="1408" t="s">
        <v>595</v>
      </c>
      <c r="O3096" s="1383" t="s">
        <v>594</v>
      </c>
      <c r="Q3096" s="1383" t="s">
        <v>62</v>
      </c>
    </row>
    <row r="3097" spans="1:17" x14ac:dyDescent="0.3">
      <c r="A3097" s="1405">
        <v>2013</v>
      </c>
      <c r="B3097" s="1406" t="s">
        <v>521</v>
      </c>
      <c r="C3097" s="1406" t="s">
        <v>605</v>
      </c>
      <c r="D3097" s="1407">
        <v>1324.8920279364402</v>
      </c>
      <c r="E3097" s="1406" t="s">
        <v>594</v>
      </c>
      <c r="F3097" s="1408" t="s">
        <v>595</v>
      </c>
      <c r="O3097" s="1383" t="s">
        <v>594</v>
      </c>
      <c r="Q3097" s="1383" t="s">
        <v>62</v>
      </c>
    </row>
    <row r="3098" spans="1:17" x14ac:dyDescent="0.3">
      <c r="A3098" s="1405">
        <v>2013</v>
      </c>
      <c r="B3098" s="1406" t="s">
        <v>521</v>
      </c>
      <c r="C3098" s="1406" t="s">
        <v>606</v>
      </c>
      <c r="D3098" s="1407">
        <v>871.60008754962803</v>
      </c>
      <c r="E3098" s="1406" t="s">
        <v>594</v>
      </c>
      <c r="F3098" s="1408" t="s">
        <v>595</v>
      </c>
      <c r="O3098" s="1383" t="s">
        <v>594</v>
      </c>
      <c r="Q3098" s="1383" t="s">
        <v>62</v>
      </c>
    </row>
    <row r="3099" spans="1:17" x14ac:dyDescent="0.3">
      <c r="A3099" s="1405">
        <v>2013</v>
      </c>
      <c r="B3099" s="1406" t="s">
        <v>521</v>
      </c>
      <c r="C3099" s="1406" t="s">
        <v>609</v>
      </c>
      <c r="D3099" s="1407">
        <v>968.65217915904907</v>
      </c>
      <c r="E3099" s="1406" t="s">
        <v>594</v>
      </c>
      <c r="F3099" s="1408" t="s">
        <v>595</v>
      </c>
      <c r="O3099" s="1383" t="s">
        <v>594</v>
      </c>
      <c r="Q3099" s="1383" t="s">
        <v>62</v>
      </c>
    </row>
    <row r="3100" spans="1:17" x14ac:dyDescent="0.3">
      <c r="A3100" s="1405">
        <v>2013</v>
      </c>
      <c r="B3100" s="1406" t="s">
        <v>521</v>
      </c>
      <c r="C3100" s="1406" t="s">
        <v>612</v>
      </c>
      <c r="D3100" s="1407">
        <v>973.75068249258209</v>
      </c>
      <c r="E3100" s="1406" t="s">
        <v>594</v>
      </c>
      <c r="F3100" s="1408" t="s">
        <v>595</v>
      </c>
      <c r="O3100" s="1383" t="s">
        <v>594</v>
      </c>
      <c r="Q3100" s="1383" t="s">
        <v>62</v>
      </c>
    </row>
    <row r="3101" spans="1:17" x14ac:dyDescent="0.3">
      <c r="A3101" s="1405">
        <v>2013</v>
      </c>
      <c r="B3101" s="1406" t="s">
        <v>521</v>
      </c>
      <c r="C3101" s="1406" t="s">
        <v>615</v>
      </c>
      <c r="D3101" s="1407">
        <v>1034.4980481384</v>
      </c>
      <c r="E3101" s="1406" t="s">
        <v>594</v>
      </c>
      <c r="F3101" s="1408" t="s">
        <v>595</v>
      </c>
      <c r="O3101" s="1383" t="s">
        <v>594</v>
      </c>
      <c r="Q3101" s="1383" t="s">
        <v>62</v>
      </c>
    </row>
    <row r="3102" spans="1:17" x14ac:dyDescent="0.3">
      <c r="A3102" s="1405">
        <v>2013</v>
      </c>
      <c r="B3102" s="1406" t="s">
        <v>521</v>
      </c>
      <c r="C3102" s="1406" t="s">
        <v>618</v>
      </c>
      <c r="D3102" s="1407">
        <v>728.86183456561901</v>
      </c>
      <c r="E3102" s="1406" t="s">
        <v>598</v>
      </c>
      <c r="F3102" s="1408" t="s">
        <v>599</v>
      </c>
      <c r="O3102" s="1383" t="s">
        <v>598</v>
      </c>
      <c r="Q3102" s="1383" t="s">
        <v>61</v>
      </c>
    </row>
    <row r="3103" spans="1:17" x14ac:dyDescent="0.3">
      <c r="A3103" s="1405">
        <v>2013</v>
      </c>
      <c r="B3103" s="1406" t="s">
        <v>521</v>
      </c>
      <c r="C3103" s="1406" t="s">
        <v>621</v>
      </c>
      <c r="D3103" s="1407">
        <v>728.05296811594201</v>
      </c>
      <c r="E3103" s="1406" t="s">
        <v>578</v>
      </c>
      <c r="F3103" s="1408" t="s">
        <v>579</v>
      </c>
      <c r="O3103" s="1383" t="s">
        <v>578</v>
      </c>
      <c r="Q3103" s="1383" t="s">
        <v>63</v>
      </c>
    </row>
    <row r="3104" spans="1:17" x14ac:dyDescent="0.3">
      <c r="A3104" s="1405">
        <v>2013</v>
      </c>
      <c r="B3104" s="1406" t="s">
        <v>521</v>
      </c>
      <c r="C3104" s="1406" t="s">
        <v>624</v>
      </c>
      <c r="D3104" s="1407">
        <v>756.29538869257999</v>
      </c>
      <c r="E3104" s="1406" t="s">
        <v>578</v>
      </c>
      <c r="F3104" s="1408" t="s">
        <v>579</v>
      </c>
      <c r="O3104" s="1383" t="s">
        <v>578</v>
      </c>
      <c r="Q3104" s="1383" t="s">
        <v>63</v>
      </c>
    </row>
    <row r="3105" spans="1:17" x14ac:dyDescent="0.3">
      <c r="A3105" s="1405">
        <v>2013</v>
      </c>
      <c r="B3105" s="1406" t="s">
        <v>521</v>
      </c>
      <c r="C3105" s="1406" t="s">
        <v>627</v>
      </c>
      <c r="D3105" s="1407">
        <v>845.6663568823451</v>
      </c>
      <c r="E3105" s="1406" t="s">
        <v>594</v>
      </c>
      <c r="F3105" s="1408" t="s">
        <v>595</v>
      </c>
      <c r="O3105" s="1383" t="s">
        <v>594</v>
      </c>
      <c r="Q3105" s="1383" t="s">
        <v>62</v>
      </c>
    </row>
    <row r="3106" spans="1:17" x14ac:dyDescent="0.3">
      <c r="A3106" s="1405">
        <v>2013</v>
      </c>
      <c r="B3106" s="1406" t="s">
        <v>521</v>
      </c>
      <c r="C3106" s="1406" t="s">
        <v>629</v>
      </c>
      <c r="D3106" s="1407">
        <v>711.59862391033607</v>
      </c>
      <c r="E3106" s="1406" t="s">
        <v>594</v>
      </c>
      <c r="F3106" s="1408" t="s">
        <v>595</v>
      </c>
      <c r="O3106" s="1383" t="s">
        <v>594</v>
      </c>
      <c r="Q3106" s="1383" t="s">
        <v>62</v>
      </c>
    </row>
    <row r="3107" spans="1:17" x14ac:dyDescent="0.3">
      <c r="A3107" s="1405">
        <v>2013</v>
      </c>
      <c r="B3107" s="1406" t="s">
        <v>521</v>
      </c>
      <c r="C3107" s="1406" t="s">
        <v>632</v>
      </c>
      <c r="D3107" s="1407">
        <v>714.871055642226</v>
      </c>
      <c r="E3107" s="1406" t="s">
        <v>594</v>
      </c>
      <c r="F3107" s="1408" t="s">
        <v>595</v>
      </c>
      <c r="O3107" s="1383" t="s">
        <v>594</v>
      </c>
      <c r="Q3107" s="1383" t="s">
        <v>62</v>
      </c>
    </row>
    <row r="3108" spans="1:17" x14ac:dyDescent="0.3">
      <c r="A3108" s="1405">
        <v>2013</v>
      </c>
      <c r="B3108" s="1406" t="s">
        <v>521</v>
      </c>
      <c r="C3108" s="1406" t="s">
        <v>633</v>
      </c>
      <c r="D3108" s="1407">
        <v>699.07709649767298</v>
      </c>
      <c r="E3108" s="1406" t="s">
        <v>594</v>
      </c>
      <c r="F3108" s="1408" t="s">
        <v>595</v>
      </c>
      <c r="O3108" s="1383" t="s">
        <v>594</v>
      </c>
      <c r="Q3108" s="1383" t="s">
        <v>62</v>
      </c>
    </row>
    <row r="3109" spans="1:17" x14ac:dyDescent="0.3">
      <c r="A3109" s="1405">
        <v>2013</v>
      </c>
      <c r="B3109" s="1406" t="s">
        <v>521</v>
      </c>
      <c r="C3109" s="1406" t="s">
        <v>636</v>
      </c>
      <c r="D3109" s="1407">
        <v>809.16565752128702</v>
      </c>
      <c r="E3109" s="1406" t="s">
        <v>594</v>
      </c>
      <c r="F3109" s="1408" t="s">
        <v>595</v>
      </c>
      <c r="O3109" s="1383" t="s">
        <v>594</v>
      </c>
      <c r="Q3109" s="1383" t="s">
        <v>62</v>
      </c>
    </row>
    <row r="3110" spans="1:17" x14ac:dyDescent="0.3">
      <c r="A3110" s="1405">
        <v>2013</v>
      </c>
      <c r="B3110" s="1406" t="s">
        <v>521</v>
      </c>
      <c r="C3110" s="1406" t="s">
        <v>639</v>
      </c>
      <c r="D3110" s="1407">
        <v>727.2884032935101</v>
      </c>
      <c r="E3110" s="1406" t="s">
        <v>594</v>
      </c>
      <c r="F3110" s="1408" t="s">
        <v>595</v>
      </c>
      <c r="O3110" s="1383" t="s">
        <v>594</v>
      </c>
      <c r="Q3110" s="1383" t="s">
        <v>62</v>
      </c>
    </row>
    <row r="3111" spans="1:17" x14ac:dyDescent="0.3">
      <c r="A3111" s="1405">
        <v>2013</v>
      </c>
      <c r="B3111" s="1406" t="s">
        <v>521</v>
      </c>
      <c r="C3111" s="1406" t="s">
        <v>640</v>
      </c>
      <c r="D3111" s="1407">
        <v>797.07790463727804</v>
      </c>
      <c r="E3111" s="1406" t="s">
        <v>594</v>
      </c>
      <c r="F3111" s="1408" t="s">
        <v>595</v>
      </c>
      <c r="O3111" s="1383" t="s">
        <v>594</v>
      </c>
      <c r="Q3111" s="1383" t="s">
        <v>62</v>
      </c>
    </row>
    <row r="3112" spans="1:17" x14ac:dyDescent="0.3">
      <c r="A3112" s="1405">
        <v>2013</v>
      </c>
      <c r="B3112" s="1406" t="s">
        <v>521</v>
      </c>
      <c r="C3112" s="1406" t="s">
        <v>643</v>
      </c>
      <c r="D3112" s="1407">
        <v>827.76774757603403</v>
      </c>
      <c r="E3112" s="1406" t="s">
        <v>594</v>
      </c>
      <c r="F3112" s="1408" t="s">
        <v>595</v>
      </c>
      <c r="O3112" s="1383" t="s">
        <v>594</v>
      </c>
      <c r="Q3112" s="1383" t="s">
        <v>62</v>
      </c>
    </row>
    <row r="3113" spans="1:17" x14ac:dyDescent="0.3">
      <c r="A3113" s="1405">
        <v>2013</v>
      </c>
      <c r="B3113" s="1406" t="s">
        <v>521</v>
      </c>
      <c r="C3113" s="1406" t="s">
        <v>646</v>
      </c>
      <c r="D3113" s="1407">
        <v>725.42462925851703</v>
      </c>
      <c r="E3113" s="1406" t="s">
        <v>642</v>
      </c>
      <c r="F3113" s="1408" t="s">
        <v>641</v>
      </c>
      <c r="O3113" s="1383" t="s">
        <v>642</v>
      </c>
      <c r="Q3113" s="1383" t="s">
        <v>66</v>
      </c>
    </row>
    <row r="3114" spans="1:17" x14ac:dyDescent="0.3">
      <c r="A3114" s="1405">
        <v>2013</v>
      </c>
      <c r="B3114" s="1406" t="s">
        <v>521</v>
      </c>
      <c r="C3114" s="1406" t="s">
        <v>647</v>
      </c>
      <c r="D3114" s="1407">
        <v>817.74969018932904</v>
      </c>
      <c r="E3114" s="1406" t="s">
        <v>642</v>
      </c>
      <c r="F3114" s="1408" t="s">
        <v>641</v>
      </c>
      <c r="O3114" s="1383" t="s">
        <v>642</v>
      </c>
      <c r="Q3114" s="1383" t="s">
        <v>66</v>
      </c>
    </row>
    <row r="3115" spans="1:17" x14ac:dyDescent="0.3">
      <c r="A3115" s="1405">
        <v>2013</v>
      </c>
      <c r="B3115" s="1406" t="s">
        <v>521</v>
      </c>
      <c r="C3115" s="1406" t="s">
        <v>648</v>
      </c>
      <c r="D3115" s="1407">
        <v>713.5758165548101</v>
      </c>
      <c r="E3115" s="1406" t="s">
        <v>645</v>
      </c>
      <c r="F3115" s="1408" t="s">
        <v>644</v>
      </c>
      <c r="O3115" s="1383" t="s">
        <v>645</v>
      </c>
      <c r="Q3115" s="1383" t="s">
        <v>76</v>
      </c>
    </row>
    <row r="3116" spans="1:17" x14ac:dyDescent="0.3">
      <c r="A3116" s="1405">
        <v>2013</v>
      </c>
      <c r="B3116" s="1406" t="s">
        <v>521</v>
      </c>
      <c r="C3116" s="1406" t="s">
        <v>649</v>
      </c>
      <c r="D3116" s="1407">
        <v>754.47135007849306</v>
      </c>
      <c r="E3116" s="1406" t="s">
        <v>645</v>
      </c>
      <c r="F3116" s="1408" t="s">
        <v>644</v>
      </c>
      <c r="O3116" s="1383" t="s">
        <v>645</v>
      </c>
      <c r="Q3116" s="1383" t="s">
        <v>76</v>
      </c>
    </row>
    <row r="3117" spans="1:17" x14ac:dyDescent="0.3">
      <c r="A3117" s="1405">
        <v>2013</v>
      </c>
      <c r="B3117" s="1406" t="s">
        <v>521</v>
      </c>
      <c r="C3117" s="1406" t="s">
        <v>650</v>
      </c>
      <c r="D3117" s="1407">
        <v>758.74339280575509</v>
      </c>
      <c r="E3117" s="1406" t="s">
        <v>598</v>
      </c>
      <c r="F3117" s="1408" t="s">
        <v>599</v>
      </c>
      <c r="O3117" s="1383" t="s">
        <v>598</v>
      </c>
      <c r="Q3117" s="1383" t="s">
        <v>61</v>
      </c>
    </row>
    <row r="3118" spans="1:17" x14ac:dyDescent="0.3">
      <c r="A3118" s="1405">
        <v>2013</v>
      </c>
      <c r="B3118" s="1406" t="s">
        <v>521</v>
      </c>
      <c r="C3118" s="1406" t="s">
        <v>651</v>
      </c>
      <c r="D3118" s="1407">
        <v>959.18582264551912</v>
      </c>
      <c r="E3118" s="1406" t="s">
        <v>598</v>
      </c>
      <c r="F3118" s="1408" t="s">
        <v>599</v>
      </c>
      <c r="O3118" s="1383" t="s">
        <v>598</v>
      </c>
      <c r="Q3118" s="1383" t="s">
        <v>61</v>
      </c>
    </row>
    <row r="3119" spans="1:17" x14ac:dyDescent="0.3">
      <c r="A3119" s="1405">
        <v>2013</v>
      </c>
      <c r="B3119" s="1406" t="s">
        <v>521</v>
      </c>
      <c r="C3119" s="1406" t="s">
        <v>652</v>
      </c>
      <c r="D3119" s="1407">
        <v>944.602765402709</v>
      </c>
      <c r="E3119" s="1406" t="s">
        <v>598</v>
      </c>
      <c r="F3119" s="1408" t="s">
        <v>599</v>
      </c>
      <c r="O3119" s="1383" t="s">
        <v>598</v>
      </c>
      <c r="Q3119" s="1383" t="s">
        <v>61</v>
      </c>
    </row>
    <row r="3120" spans="1:17" x14ac:dyDescent="0.3">
      <c r="A3120" s="1405">
        <v>2013</v>
      </c>
      <c r="B3120" s="1406" t="s">
        <v>521</v>
      </c>
      <c r="C3120" s="1406" t="s">
        <v>653</v>
      </c>
      <c r="D3120" s="1407">
        <v>935.98285584563007</v>
      </c>
      <c r="E3120" s="1406" t="s">
        <v>598</v>
      </c>
      <c r="F3120" s="1408" t="s">
        <v>599</v>
      </c>
      <c r="O3120" s="1383" t="s">
        <v>598</v>
      </c>
      <c r="Q3120" s="1383" t="s">
        <v>61</v>
      </c>
    </row>
    <row r="3121" spans="1:17" x14ac:dyDescent="0.3">
      <c r="A3121" s="1405">
        <v>2013</v>
      </c>
      <c r="B3121" s="1406" t="s">
        <v>521</v>
      </c>
      <c r="C3121" s="1406" t="s">
        <v>654</v>
      </c>
      <c r="D3121" s="1407">
        <v>1015.1105292132801</v>
      </c>
      <c r="E3121" s="1406" t="s">
        <v>598</v>
      </c>
      <c r="F3121" s="1408" t="s">
        <v>599</v>
      </c>
      <c r="O3121" s="1383" t="s">
        <v>598</v>
      </c>
      <c r="Q3121" s="1383" t="s">
        <v>61</v>
      </c>
    </row>
    <row r="3122" spans="1:17" x14ac:dyDescent="0.3">
      <c r="A3122" s="1405">
        <v>2013</v>
      </c>
      <c r="B3122" s="1406" t="s">
        <v>521</v>
      </c>
      <c r="C3122" s="1406" t="s">
        <v>655</v>
      </c>
      <c r="D3122" s="1407">
        <v>739.56182674199601</v>
      </c>
      <c r="E3122" s="1406" t="s">
        <v>608</v>
      </c>
      <c r="F3122" s="1408" t="s">
        <v>607</v>
      </c>
      <c r="O3122" s="1383" t="s">
        <v>608</v>
      </c>
      <c r="Q3122" s="1383" t="s">
        <v>65</v>
      </c>
    </row>
    <row r="3123" spans="1:17" x14ac:dyDescent="0.3">
      <c r="A3123" s="1405">
        <v>2013</v>
      </c>
      <c r="B3123" s="1406" t="s">
        <v>521</v>
      </c>
      <c r="C3123" s="1406" t="s">
        <v>656</v>
      </c>
      <c r="D3123" s="1407">
        <v>719.85867788461508</v>
      </c>
      <c r="E3123" s="1406" t="s">
        <v>608</v>
      </c>
      <c r="F3123" s="1408" t="s">
        <v>607</v>
      </c>
      <c r="O3123" s="1383" t="s">
        <v>608</v>
      </c>
      <c r="Q3123" s="1383" t="s">
        <v>65</v>
      </c>
    </row>
    <row r="3124" spans="1:17" x14ac:dyDescent="0.3">
      <c r="A3124" s="1405">
        <v>2013</v>
      </c>
      <c r="B3124" s="1406" t="s">
        <v>521</v>
      </c>
      <c r="C3124" s="1406" t="s">
        <v>657</v>
      </c>
      <c r="D3124" s="1407">
        <v>1110.6055307760901</v>
      </c>
      <c r="E3124" s="1406" t="s">
        <v>608</v>
      </c>
      <c r="F3124" s="1408" t="s">
        <v>607</v>
      </c>
      <c r="O3124" s="1383" t="s">
        <v>608</v>
      </c>
      <c r="Q3124" s="1383" t="s">
        <v>65</v>
      </c>
    </row>
    <row r="3125" spans="1:17" x14ac:dyDescent="0.3">
      <c r="A3125" s="1405">
        <v>2013</v>
      </c>
      <c r="B3125" s="1406" t="s">
        <v>521</v>
      </c>
      <c r="C3125" s="1406" t="s">
        <v>658</v>
      </c>
      <c r="D3125" s="1407">
        <v>773.18163346613505</v>
      </c>
      <c r="E3125" s="1406" t="s">
        <v>608</v>
      </c>
      <c r="F3125" s="1408" t="s">
        <v>607</v>
      </c>
      <c r="O3125" s="1383" t="s">
        <v>608</v>
      </c>
      <c r="Q3125" s="1383" t="s">
        <v>65</v>
      </c>
    </row>
    <row r="3126" spans="1:17" x14ac:dyDescent="0.3">
      <c r="A3126" s="1405">
        <v>2013</v>
      </c>
      <c r="B3126" s="1406" t="s">
        <v>521</v>
      </c>
      <c r="C3126" s="1406" t="s">
        <v>659</v>
      </c>
      <c r="D3126" s="1407">
        <v>840.33356115107904</v>
      </c>
      <c r="E3126" s="1406" t="s">
        <v>623</v>
      </c>
      <c r="F3126" s="1408" t="s">
        <v>622</v>
      </c>
      <c r="O3126" s="1383" t="s">
        <v>623</v>
      </c>
      <c r="Q3126" s="1383" t="s">
        <v>75</v>
      </c>
    </row>
    <row r="3127" spans="1:17" x14ac:dyDescent="0.3">
      <c r="A3127" s="1405">
        <v>2013</v>
      </c>
      <c r="B3127" s="1406" t="s">
        <v>521</v>
      </c>
      <c r="C3127" s="1406" t="s">
        <v>660</v>
      </c>
      <c r="D3127" s="1407">
        <v>885.4761658031091</v>
      </c>
      <c r="E3127" s="1406" t="s">
        <v>642</v>
      </c>
      <c r="F3127" s="1408" t="s">
        <v>641</v>
      </c>
      <c r="O3127" s="1383" t="s">
        <v>642</v>
      </c>
      <c r="Q3127" s="1383" t="s">
        <v>66</v>
      </c>
    </row>
    <row r="3128" spans="1:17" x14ac:dyDescent="0.3">
      <c r="A3128" s="1405">
        <v>2013</v>
      </c>
      <c r="B3128" s="1406" t="s">
        <v>521</v>
      </c>
      <c r="C3128" s="1406" t="s">
        <v>661</v>
      </c>
      <c r="D3128" s="1407">
        <v>710.64677871148501</v>
      </c>
      <c r="E3128" s="1406" t="s">
        <v>642</v>
      </c>
      <c r="F3128" s="1408" t="s">
        <v>641</v>
      </c>
      <c r="O3128" s="1383" t="s">
        <v>642</v>
      </c>
      <c r="Q3128" s="1383" t="s">
        <v>66</v>
      </c>
    </row>
    <row r="3129" spans="1:17" x14ac:dyDescent="0.3">
      <c r="A3129" s="1405">
        <v>2013</v>
      </c>
      <c r="B3129" s="1406" t="s">
        <v>521</v>
      </c>
      <c r="C3129" s="1406" t="s">
        <v>662</v>
      </c>
      <c r="D3129" s="1407">
        <v>896.455514285714</v>
      </c>
      <c r="E3129" s="1406" t="s">
        <v>642</v>
      </c>
      <c r="F3129" s="1408" t="s">
        <v>641</v>
      </c>
      <c r="O3129" s="1383" t="s">
        <v>642</v>
      </c>
      <c r="Q3129" s="1383" t="s">
        <v>66</v>
      </c>
    </row>
    <row r="3130" spans="1:17" x14ac:dyDescent="0.3">
      <c r="A3130" s="1405">
        <v>2013</v>
      </c>
      <c r="B3130" s="1406" t="s">
        <v>521</v>
      </c>
      <c r="C3130" s="1406" t="s">
        <v>663</v>
      </c>
      <c r="D3130" s="1407">
        <v>986.57398609501706</v>
      </c>
      <c r="E3130" s="1406" t="s">
        <v>642</v>
      </c>
      <c r="F3130" s="1408" t="s">
        <v>641</v>
      </c>
      <c r="O3130" s="1383" t="s">
        <v>642</v>
      </c>
      <c r="Q3130" s="1383" t="s">
        <v>66</v>
      </c>
    </row>
    <row r="3131" spans="1:17" x14ac:dyDescent="0.3">
      <c r="A3131" s="1405">
        <v>2013</v>
      </c>
      <c r="B3131" s="1406" t="s">
        <v>521</v>
      </c>
      <c r="C3131" s="1406" t="s">
        <v>664</v>
      </c>
      <c r="D3131" s="1407">
        <v>745.46950724637702</v>
      </c>
      <c r="E3131" s="1406" t="s">
        <v>642</v>
      </c>
      <c r="F3131" s="1408" t="s">
        <v>641</v>
      </c>
      <c r="O3131" s="1383" t="s">
        <v>642</v>
      </c>
      <c r="Q3131" s="1383" t="s">
        <v>66</v>
      </c>
    </row>
    <row r="3132" spans="1:17" x14ac:dyDescent="0.3">
      <c r="A3132" s="1405">
        <v>2013</v>
      </c>
      <c r="B3132" s="1406" t="s">
        <v>521</v>
      </c>
      <c r="C3132" s="1406" t="s">
        <v>665</v>
      </c>
      <c r="D3132" s="1407">
        <v>957.11643822393796</v>
      </c>
      <c r="E3132" s="1406" t="s">
        <v>642</v>
      </c>
      <c r="F3132" s="1408" t="s">
        <v>641</v>
      </c>
      <c r="O3132" s="1383" t="s">
        <v>642</v>
      </c>
      <c r="Q3132" s="1383" t="s">
        <v>66</v>
      </c>
    </row>
    <row r="3133" spans="1:17" x14ac:dyDescent="0.3">
      <c r="A3133" s="1405">
        <v>2013</v>
      </c>
      <c r="B3133" s="1406" t="s">
        <v>521</v>
      </c>
      <c r="C3133" s="1406" t="s">
        <v>666</v>
      </c>
      <c r="D3133" s="1407">
        <v>733.54300291545201</v>
      </c>
      <c r="E3133" s="1406" t="s">
        <v>645</v>
      </c>
      <c r="F3133" s="1408" t="s">
        <v>644</v>
      </c>
      <c r="O3133" s="1383" t="s">
        <v>645</v>
      </c>
      <c r="Q3133" s="1383" t="s">
        <v>76</v>
      </c>
    </row>
    <row r="3134" spans="1:17" x14ac:dyDescent="0.3">
      <c r="A3134" s="1405">
        <v>2013</v>
      </c>
      <c r="B3134" s="1406" t="s">
        <v>521</v>
      </c>
      <c r="C3134" s="1406" t="s">
        <v>667</v>
      </c>
      <c r="D3134" s="1407">
        <v>811.95520757223494</v>
      </c>
      <c r="E3134" s="1406" t="s">
        <v>645</v>
      </c>
      <c r="F3134" s="1408" t="s">
        <v>644</v>
      </c>
      <c r="O3134" s="1383" t="s">
        <v>645</v>
      </c>
      <c r="Q3134" s="1383" t="s">
        <v>76</v>
      </c>
    </row>
    <row r="3135" spans="1:17" x14ac:dyDescent="0.3">
      <c r="A3135" s="1405">
        <v>2013</v>
      </c>
      <c r="B3135" s="1406" t="s">
        <v>521</v>
      </c>
      <c r="C3135" s="1406" t="s">
        <v>668</v>
      </c>
      <c r="D3135" s="1407">
        <v>736.06627118644099</v>
      </c>
      <c r="E3135" s="1406" t="s">
        <v>645</v>
      </c>
      <c r="F3135" s="1408" t="s">
        <v>644</v>
      </c>
      <c r="O3135" s="1383" t="s">
        <v>645</v>
      </c>
      <c r="Q3135" s="1383" t="s">
        <v>76</v>
      </c>
    </row>
    <row r="3136" spans="1:17" x14ac:dyDescent="0.3">
      <c r="A3136" s="1405">
        <v>2013</v>
      </c>
      <c r="B3136" s="1406" t="s">
        <v>521</v>
      </c>
      <c r="C3136" s="1406" t="s">
        <v>669</v>
      </c>
      <c r="D3136" s="1407">
        <v>720.87862831858399</v>
      </c>
      <c r="E3136" s="1406" t="s">
        <v>645</v>
      </c>
      <c r="F3136" s="1408" t="s">
        <v>644</v>
      </c>
      <c r="O3136" s="1383" t="s">
        <v>645</v>
      </c>
      <c r="Q3136" s="1383" t="s">
        <v>76</v>
      </c>
    </row>
    <row r="3137" spans="1:17" x14ac:dyDescent="0.3">
      <c r="A3137" s="1405">
        <v>2013</v>
      </c>
      <c r="B3137" s="1406" t="s">
        <v>521</v>
      </c>
      <c r="C3137" s="1406" t="s">
        <v>670</v>
      </c>
      <c r="D3137" s="1407">
        <v>816.8711307420491</v>
      </c>
      <c r="E3137" s="1406" t="s">
        <v>645</v>
      </c>
      <c r="F3137" s="1408" t="s">
        <v>644</v>
      </c>
      <c r="O3137" s="1383" t="s">
        <v>645</v>
      </c>
      <c r="Q3137" s="1383" t="s">
        <v>76</v>
      </c>
    </row>
    <row r="3138" spans="1:17" x14ac:dyDescent="0.3">
      <c r="A3138" s="1405">
        <v>2013</v>
      </c>
      <c r="B3138" s="1406" t="s">
        <v>521</v>
      </c>
      <c r="C3138" s="1406" t="s">
        <v>671</v>
      </c>
      <c r="D3138" s="1407">
        <v>714.89597989949698</v>
      </c>
      <c r="E3138" s="1406" t="s">
        <v>645</v>
      </c>
      <c r="F3138" s="1408" t="s">
        <v>644</v>
      </c>
      <c r="O3138" s="1383" t="s">
        <v>645</v>
      </c>
      <c r="Q3138" s="1383" t="s">
        <v>76</v>
      </c>
    </row>
    <row r="3139" spans="1:17" x14ac:dyDescent="0.3">
      <c r="A3139" s="1405">
        <v>2013</v>
      </c>
      <c r="B3139" s="1406" t="s">
        <v>521</v>
      </c>
      <c r="C3139" s="1406" t="s">
        <v>672</v>
      </c>
      <c r="D3139" s="1407">
        <v>846.29950738916307</v>
      </c>
      <c r="E3139" s="1406" t="s">
        <v>645</v>
      </c>
      <c r="F3139" s="1408" t="s">
        <v>644</v>
      </c>
      <c r="O3139" s="1383" t="s">
        <v>645</v>
      </c>
      <c r="Q3139" s="1383" t="s">
        <v>76</v>
      </c>
    </row>
    <row r="3140" spans="1:17" x14ac:dyDescent="0.3">
      <c r="A3140" s="1405">
        <v>2013</v>
      </c>
      <c r="B3140" s="1406" t="s">
        <v>521</v>
      </c>
      <c r="C3140" s="1406" t="s">
        <v>673</v>
      </c>
      <c r="D3140" s="1407">
        <v>824.12969521045011</v>
      </c>
      <c r="E3140" s="1406" t="s">
        <v>645</v>
      </c>
      <c r="F3140" s="1408" t="s">
        <v>644</v>
      </c>
      <c r="O3140" s="1383" t="s">
        <v>645</v>
      </c>
      <c r="Q3140" s="1383" t="s">
        <v>76</v>
      </c>
    </row>
    <row r="3141" spans="1:17" x14ac:dyDescent="0.3">
      <c r="A3141" s="1405">
        <v>2013</v>
      </c>
      <c r="B3141" s="1406" t="s">
        <v>521</v>
      </c>
      <c r="C3141" s="1406" t="s">
        <v>674</v>
      </c>
      <c r="D3141" s="1407">
        <v>751.10840206185605</v>
      </c>
      <c r="E3141" s="1406" t="s">
        <v>608</v>
      </c>
      <c r="F3141" s="1408" t="s">
        <v>607</v>
      </c>
      <c r="O3141" s="1383" t="s">
        <v>608</v>
      </c>
      <c r="Q3141" s="1383" t="s">
        <v>65</v>
      </c>
    </row>
    <row r="3142" spans="1:17" x14ac:dyDescent="0.3">
      <c r="A3142" s="1405">
        <v>2013</v>
      </c>
      <c r="B3142" s="1406" t="s">
        <v>521</v>
      </c>
      <c r="C3142" s="1406" t="s">
        <v>675</v>
      </c>
      <c r="D3142" s="1407">
        <v>890.63302470461906</v>
      </c>
      <c r="E3142" s="1406" t="s">
        <v>608</v>
      </c>
      <c r="F3142" s="1408" t="s">
        <v>607</v>
      </c>
      <c r="O3142" s="1383" t="s">
        <v>608</v>
      </c>
      <c r="Q3142" s="1383" t="s">
        <v>65</v>
      </c>
    </row>
    <row r="3143" spans="1:17" x14ac:dyDescent="0.3">
      <c r="A3143" s="1405">
        <v>2013</v>
      </c>
      <c r="B3143" s="1406" t="s">
        <v>521</v>
      </c>
      <c r="C3143" s="1406" t="s">
        <v>676</v>
      </c>
      <c r="D3143" s="1407">
        <v>805.82395221843012</v>
      </c>
      <c r="E3143" s="1406" t="s">
        <v>608</v>
      </c>
      <c r="F3143" s="1408" t="s">
        <v>607</v>
      </c>
      <c r="O3143" s="1383" t="s">
        <v>608</v>
      </c>
      <c r="Q3143" s="1383" t="s">
        <v>65</v>
      </c>
    </row>
    <row r="3144" spans="1:17" x14ac:dyDescent="0.3">
      <c r="A3144" s="1405">
        <v>2013</v>
      </c>
      <c r="B3144" s="1406" t="s">
        <v>521</v>
      </c>
      <c r="C3144" s="1406" t="s">
        <v>677</v>
      </c>
      <c r="D3144" s="1407">
        <v>826.5111711711711</v>
      </c>
      <c r="E3144" s="1406" t="s">
        <v>608</v>
      </c>
      <c r="F3144" s="1408" t="s">
        <v>607</v>
      </c>
      <c r="O3144" s="1383" t="s">
        <v>608</v>
      </c>
      <c r="Q3144" s="1383" t="s">
        <v>65</v>
      </c>
    </row>
    <row r="3145" spans="1:17" x14ac:dyDescent="0.3">
      <c r="A3145" s="1405">
        <v>2013</v>
      </c>
      <c r="B3145" s="1406" t="s">
        <v>521</v>
      </c>
      <c r="C3145" s="1406" t="s">
        <v>678</v>
      </c>
      <c r="D3145" s="1407">
        <v>841.90002412129616</v>
      </c>
      <c r="E3145" s="1406" t="s">
        <v>608</v>
      </c>
      <c r="F3145" s="1408" t="s">
        <v>607</v>
      </c>
      <c r="O3145" s="1383" t="s">
        <v>608</v>
      </c>
      <c r="Q3145" s="1383" t="s">
        <v>65</v>
      </c>
    </row>
    <row r="3146" spans="1:17" x14ac:dyDescent="0.3">
      <c r="A3146" s="1405">
        <v>2013</v>
      </c>
      <c r="B3146" s="1406" t="s">
        <v>521</v>
      </c>
      <c r="C3146" s="1406" t="s">
        <v>679</v>
      </c>
      <c r="D3146" s="1407">
        <v>786.45850955414005</v>
      </c>
      <c r="E3146" s="1406" t="s">
        <v>608</v>
      </c>
      <c r="F3146" s="1408" t="s">
        <v>607</v>
      </c>
      <c r="O3146" s="1383" t="s">
        <v>608</v>
      </c>
      <c r="Q3146" s="1383" t="s">
        <v>65</v>
      </c>
    </row>
    <row r="3147" spans="1:17" x14ac:dyDescent="0.3">
      <c r="A3147" s="1405">
        <v>2013</v>
      </c>
      <c r="B3147" s="1406" t="s">
        <v>521</v>
      </c>
      <c r="C3147" s="1406" t="s">
        <v>680</v>
      </c>
      <c r="D3147" s="1407">
        <v>737.33404699738901</v>
      </c>
      <c r="E3147" s="1406" t="s">
        <v>608</v>
      </c>
      <c r="F3147" s="1408" t="s">
        <v>607</v>
      </c>
      <c r="O3147" s="1383" t="s">
        <v>608</v>
      </c>
      <c r="Q3147" s="1383" t="s">
        <v>65</v>
      </c>
    </row>
    <row r="3148" spans="1:17" x14ac:dyDescent="0.3">
      <c r="A3148" s="1405">
        <v>2013</v>
      </c>
      <c r="B3148" s="1406" t="s">
        <v>521</v>
      </c>
      <c r="C3148" s="1406" t="s">
        <v>681</v>
      </c>
      <c r="D3148" s="1407">
        <v>760.48701627486412</v>
      </c>
      <c r="E3148" s="1406" t="s">
        <v>608</v>
      </c>
      <c r="F3148" s="1408" t="s">
        <v>607</v>
      </c>
      <c r="O3148" s="1383" t="s">
        <v>608</v>
      </c>
      <c r="Q3148" s="1383" t="s">
        <v>65</v>
      </c>
    </row>
    <row r="3149" spans="1:17" x14ac:dyDescent="0.3">
      <c r="A3149" s="1405">
        <v>2013</v>
      </c>
      <c r="B3149" s="1406" t="s">
        <v>521</v>
      </c>
      <c r="C3149" s="1406" t="s">
        <v>682</v>
      </c>
      <c r="D3149" s="1407">
        <v>722.65641269841308</v>
      </c>
      <c r="E3149" s="1406" t="s">
        <v>642</v>
      </c>
      <c r="F3149" s="1408" t="s">
        <v>641</v>
      </c>
      <c r="O3149" s="1383" t="s">
        <v>642</v>
      </c>
      <c r="Q3149" s="1383" t="s">
        <v>66</v>
      </c>
    </row>
    <row r="3150" spans="1:17" x14ac:dyDescent="0.3">
      <c r="A3150" s="1405">
        <v>2013</v>
      </c>
      <c r="B3150" s="1406" t="s">
        <v>521</v>
      </c>
      <c r="C3150" s="1406" t="s">
        <v>683</v>
      </c>
      <c r="D3150" s="1407">
        <v>837.09877072968504</v>
      </c>
      <c r="E3150" s="1406" t="s">
        <v>642</v>
      </c>
      <c r="F3150" s="1408" t="s">
        <v>641</v>
      </c>
      <c r="O3150" s="1383" t="s">
        <v>642</v>
      </c>
      <c r="Q3150" s="1383" t="s">
        <v>66</v>
      </c>
    </row>
    <row r="3151" spans="1:17" x14ac:dyDescent="0.3">
      <c r="A3151" s="1405">
        <v>2013</v>
      </c>
      <c r="B3151" s="1406" t="s">
        <v>521</v>
      </c>
      <c r="C3151" s="1406" t="s">
        <v>684</v>
      </c>
      <c r="D3151" s="1407">
        <v>781.05423236514503</v>
      </c>
      <c r="E3151" s="1406" t="s">
        <v>642</v>
      </c>
      <c r="F3151" s="1408" t="s">
        <v>641</v>
      </c>
      <c r="O3151" s="1383" t="s">
        <v>642</v>
      </c>
      <c r="Q3151" s="1383" t="s">
        <v>66</v>
      </c>
    </row>
    <row r="3152" spans="1:17" x14ac:dyDescent="0.3">
      <c r="A3152" s="1405">
        <v>2013</v>
      </c>
      <c r="B3152" s="1406" t="s">
        <v>521</v>
      </c>
      <c r="C3152" s="1406" t="s">
        <v>685</v>
      </c>
      <c r="D3152" s="1407">
        <v>739.98746696035198</v>
      </c>
      <c r="E3152" s="1406" t="s">
        <v>642</v>
      </c>
      <c r="F3152" s="1408" t="s">
        <v>641</v>
      </c>
      <c r="O3152" s="1383" t="s">
        <v>642</v>
      </c>
      <c r="Q3152" s="1383" t="s">
        <v>66</v>
      </c>
    </row>
    <row r="3153" spans="1:17" x14ac:dyDescent="0.3">
      <c r="A3153" s="1405">
        <v>2013</v>
      </c>
      <c r="B3153" s="1406" t="s">
        <v>521</v>
      </c>
      <c r="C3153" s="1406" t="s">
        <v>686</v>
      </c>
      <c r="D3153" s="1407">
        <v>732.63442096365202</v>
      </c>
      <c r="E3153" s="1406" t="s">
        <v>642</v>
      </c>
      <c r="F3153" s="1408" t="s">
        <v>641</v>
      </c>
      <c r="O3153" s="1383" t="s">
        <v>642</v>
      </c>
      <c r="Q3153" s="1383" t="s">
        <v>66</v>
      </c>
    </row>
    <row r="3154" spans="1:17" x14ac:dyDescent="0.3">
      <c r="A3154" s="1405">
        <v>2013</v>
      </c>
      <c r="B3154" s="1406" t="s">
        <v>521</v>
      </c>
      <c r="C3154" s="1406" t="s">
        <v>687</v>
      </c>
      <c r="D3154" s="1407">
        <v>784.66148898678409</v>
      </c>
      <c r="E3154" s="1406" t="s">
        <v>642</v>
      </c>
      <c r="F3154" s="1408" t="s">
        <v>641</v>
      </c>
      <c r="O3154" s="1383" t="s">
        <v>642</v>
      </c>
      <c r="Q3154" s="1383" t="s">
        <v>66</v>
      </c>
    </row>
    <row r="3155" spans="1:17" x14ac:dyDescent="0.3">
      <c r="A3155" s="1405">
        <v>2013</v>
      </c>
      <c r="B3155" s="1406" t="s">
        <v>521</v>
      </c>
      <c r="C3155" s="1406" t="s">
        <v>688</v>
      </c>
      <c r="D3155" s="1407">
        <v>878.09964670433101</v>
      </c>
      <c r="E3155" s="1406" t="s">
        <v>620</v>
      </c>
      <c r="F3155" s="1408" t="s">
        <v>619</v>
      </c>
      <c r="O3155" s="1383" t="s">
        <v>620</v>
      </c>
      <c r="Q3155" s="1383" t="s">
        <v>73</v>
      </c>
    </row>
    <row r="3156" spans="1:17" x14ac:dyDescent="0.3">
      <c r="A3156" s="1405">
        <v>2013</v>
      </c>
      <c r="B3156" s="1406" t="s">
        <v>521</v>
      </c>
      <c r="C3156" s="1406" t="s">
        <v>689</v>
      </c>
      <c r="D3156" s="1407">
        <v>768.05101503759408</v>
      </c>
      <c r="E3156" s="1406" t="s">
        <v>620</v>
      </c>
      <c r="F3156" s="1408" t="s">
        <v>619</v>
      </c>
      <c r="O3156" s="1383" t="s">
        <v>620</v>
      </c>
      <c r="Q3156" s="1383" t="s">
        <v>73</v>
      </c>
    </row>
    <row r="3157" spans="1:17" x14ac:dyDescent="0.3">
      <c r="A3157" s="1405">
        <v>2013</v>
      </c>
      <c r="B3157" s="1406" t="s">
        <v>521</v>
      </c>
      <c r="C3157" s="1406" t="s">
        <v>690</v>
      </c>
      <c r="D3157" s="1407">
        <v>808.76801709401707</v>
      </c>
      <c r="E3157" s="1406" t="s">
        <v>620</v>
      </c>
      <c r="F3157" s="1408" t="s">
        <v>619</v>
      </c>
      <c r="O3157" s="1383" t="s">
        <v>620</v>
      </c>
      <c r="Q3157" s="1383" t="s">
        <v>73</v>
      </c>
    </row>
    <row r="3158" spans="1:17" x14ac:dyDescent="0.3">
      <c r="A3158" s="1405">
        <v>2013</v>
      </c>
      <c r="B3158" s="1406" t="s">
        <v>521</v>
      </c>
      <c r="C3158" s="1406" t="s">
        <v>691</v>
      </c>
      <c r="D3158" s="1407">
        <v>781.81779610194906</v>
      </c>
      <c r="E3158" s="1406" t="s">
        <v>620</v>
      </c>
      <c r="F3158" s="1408" t="s">
        <v>619</v>
      </c>
      <c r="O3158" s="1383" t="s">
        <v>620</v>
      </c>
      <c r="Q3158" s="1383" t="s">
        <v>73</v>
      </c>
    </row>
    <row r="3159" spans="1:17" x14ac:dyDescent="0.3">
      <c r="A3159" s="1405">
        <v>2013</v>
      </c>
      <c r="B3159" s="1406" t="s">
        <v>521</v>
      </c>
      <c r="C3159" s="1406" t="s">
        <v>692</v>
      </c>
      <c r="D3159" s="1407">
        <v>1060.0252714053802</v>
      </c>
      <c r="E3159" s="1406" t="s">
        <v>620</v>
      </c>
      <c r="F3159" s="1408" t="s">
        <v>619</v>
      </c>
      <c r="O3159" s="1383" t="s">
        <v>620</v>
      </c>
      <c r="Q3159" s="1383" t="s">
        <v>73</v>
      </c>
    </row>
    <row r="3160" spans="1:17" x14ac:dyDescent="0.3">
      <c r="A3160" s="1405">
        <v>2013</v>
      </c>
      <c r="B3160" s="1406" t="s">
        <v>521</v>
      </c>
      <c r="C3160" s="1406" t="s">
        <v>693</v>
      </c>
      <c r="D3160" s="1407">
        <v>919.48171523915505</v>
      </c>
      <c r="E3160" s="1406" t="s">
        <v>620</v>
      </c>
      <c r="F3160" s="1408" t="s">
        <v>619</v>
      </c>
      <c r="O3160" s="1383" t="s">
        <v>620</v>
      </c>
      <c r="Q3160" s="1383" t="s">
        <v>73</v>
      </c>
    </row>
    <row r="3161" spans="1:17" x14ac:dyDescent="0.3">
      <c r="A3161" s="1405">
        <v>2013</v>
      </c>
      <c r="B3161" s="1406" t="s">
        <v>521</v>
      </c>
      <c r="C3161" s="1406" t="s">
        <v>694</v>
      </c>
      <c r="D3161" s="1407">
        <v>866.17864592863714</v>
      </c>
      <c r="E3161" s="1406" t="s">
        <v>620</v>
      </c>
      <c r="F3161" s="1408" t="s">
        <v>619</v>
      </c>
      <c r="O3161" s="1383" t="s">
        <v>620</v>
      </c>
      <c r="Q3161" s="1383" t="s">
        <v>73</v>
      </c>
    </row>
    <row r="3162" spans="1:17" x14ac:dyDescent="0.3">
      <c r="A3162" s="1405">
        <v>2013</v>
      </c>
      <c r="B3162" s="1406" t="s">
        <v>521</v>
      </c>
      <c r="C3162" s="1406" t="s">
        <v>695</v>
      </c>
      <c r="D3162" s="1407">
        <v>949.3593137133671</v>
      </c>
      <c r="E3162" s="1406" t="s">
        <v>620</v>
      </c>
      <c r="F3162" s="1408" t="s">
        <v>619</v>
      </c>
      <c r="O3162" s="1383" t="s">
        <v>620</v>
      </c>
      <c r="Q3162" s="1383" t="s">
        <v>73</v>
      </c>
    </row>
    <row r="3163" spans="1:17" x14ac:dyDescent="0.3">
      <c r="A3163" s="1405">
        <v>2013</v>
      </c>
      <c r="B3163" s="1406" t="s">
        <v>521</v>
      </c>
      <c r="C3163" s="1406" t="s">
        <v>696</v>
      </c>
      <c r="D3163" s="1407">
        <v>772.319821428571</v>
      </c>
      <c r="E3163" s="1406" t="s">
        <v>620</v>
      </c>
      <c r="F3163" s="1408" t="s">
        <v>619</v>
      </c>
      <c r="O3163" s="1383" t="s">
        <v>620</v>
      </c>
      <c r="Q3163" s="1383" t="s">
        <v>73</v>
      </c>
    </row>
    <row r="3164" spans="1:17" x14ac:dyDescent="0.3">
      <c r="A3164" s="1405">
        <v>2013</v>
      </c>
      <c r="B3164" s="1406" t="s">
        <v>521</v>
      </c>
      <c r="C3164" s="1406" t="s">
        <v>697</v>
      </c>
      <c r="D3164" s="1407">
        <v>913.07893793412507</v>
      </c>
      <c r="E3164" s="1406" t="s">
        <v>620</v>
      </c>
      <c r="F3164" s="1408" t="s">
        <v>619</v>
      </c>
      <c r="O3164" s="1383" t="s">
        <v>620</v>
      </c>
      <c r="Q3164" s="1383" t="s">
        <v>73</v>
      </c>
    </row>
    <row r="3165" spans="1:17" x14ac:dyDescent="0.3">
      <c r="A3165" s="1405">
        <v>2013</v>
      </c>
      <c r="B3165" s="1406" t="s">
        <v>521</v>
      </c>
      <c r="C3165" s="1406" t="s">
        <v>698</v>
      </c>
      <c r="D3165" s="1407">
        <v>937.52904718024297</v>
      </c>
      <c r="E3165" s="1406" t="s">
        <v>620</v>
      </c>
      <c r="F3165" s="1408" t="s">
        <v>619</v>
      </c>
      <c r="O3165" s="1383" t="s">
        <v>620</v>
      </c>
      <c r="Q3165" s="1383" t="s">
        <v>73</v>
      </c>
    </row>
    <row r="3166" spans="1:17" x14ac:dyDescent="0.3">
      <c r="A3166" s="1405">
        <v>2013</v>
      </c>
      <c r="B3166" s="1406" t="s">
        <v>521</v>
      </c>
      <c r="C3166" s="1406" t="s">
        <v>699</v>
      </c>
      <c r="D3166" s="1407">
        <v>905.56051346801303</v>
      </c>
      <c r="E3166" s="1406" t="s">
        <v>620</v>
      </c>
      <c r="F3166" s="1408" t="s">
        <v>619</v>
      </c>
      <c r="O3166" s="1383" t="s">
        <v>620</v>
      </c>
      <c r="Q3166" s="1383" t="s">
        <v>73</v>
      </c>
    </row>
    <row r="3167" spans="1:17" x14ac:dyDescent="0.3">
      <c r="A3167" s="1405">
        <v>2013</v>
      </c>
      <c r="B3167" s="1406" t="s">
        <v>521</v>
      </c>
      <c r="C3167" s="1406" t="s">
        <v>700</v>
      </c>
      <c r="D3167" s="1407">
        <v>898.53850037679001</v>
      </c>
      <c r="E3167" s="1406" t="s">
        <v>620</v>
      </c>
      <c r="F3167" s="1408" t="s">
        <v>619</v>
      </c>
      <c r="O3167" s="1383" t="s">
        <v>620</v>
      </c>
      <c r="Q3167" s="1383" t="s">
        <v>73</v>
      </c>
    </row>
    <row r="3168" spans="1:17" x14ac:dyDescent="0.3">
      <c r="A3168" s="1405">
        <v>2013</v>
      </c>
      <c r="B3168" s="1406" t="s">
        <v>521</v>
      </c>
      <c r="C3168" s="1406" t="s">
        <v>701</v>
      </c>
      <c r="D3168" s="1407">
        <v>851.23261439732107</v>
      </c>
      <c r="E3168" s="1406" t="s">
        <v>620</v>
      </c>
      <c r="F3168" s="1408" t="s">
        <v>619</v>
      </c>
      <c r="O3168" s="1383" t="s">
        <v>620</v>
      </c>
      <c r="Q3168" s="1383" t="s">
        <v>73</v>
      </c>
    </row>
    <row r="3169" spans="1:17" x14ac:dyDescent="0.3">
      <c r="A3169" s="1405">
        <v>2013</v>
      </c>
      <c r="B3169" s="1406" t="s">
        <v>521</v>
      </c>
      <c r="C3169" s="1406" t="s">
        <v>702</v>
      </c>
      <c r="D3169" s="1407">
        <v>919.63303520456702</v>
      </c>
      <c r="E3169" s="1406" t="s">
        <v>620</v>
      </c>
      <c r="F3169" s="1408" t="s">
        <v>619</v>
      </c>
      <c r="O3169" s="1383" t="s">
        <v>620</v>
      </c>
      <c r="Q3169" s="1383" t="s">
        <v>73</v>
      </c>
    </row>
    <row r="3170" spans="1:17" x14ac:dyDescent="0.3">
      <c r="A3170" s="1405">
        <v>2013</v>
      </c>
      <c r="B3170" s="1406" t="s">
        <v>521</v>
      </c>
      <c r="C3170" s="1406" t="s">
        <v>703</v>
      </c>
      <c r="D3170" s="1407">
        <v>850.994938394938</v>
      </c>
      <c r="E3170" s="1406" t="s">
        <v>620</v>
      </c>
      <c r="F3170" s="1408" t="s">
        <v>619</v>
      </c>
      <c r="O3170" s="1383" t="s">
        <v>620</v>
      </c>
      <c r="Q3170" s="1383" t="s">
        <v>73</v>
      </c>
    </row>
    <row r="3171" spans="1:17" x14ac:dyDescent="0.3">
      <c r="A3171" s="1405">
        <v>2013</v>
      </c>
      <c r="B3171" s="1406" t="s">
        <v>521</v>
      </c>
      <c r="C3171" s="1406" t="s">
        <v>704</v>
      </c>
      <c r="D3171" s="1407">
        <v>733.98138651472004</v>
      </c>
      <c r="E3171" s="1406" t="s">
        <v>611</v>
      </c>
      <c r="F3171" s="1408" t="s">
        <v>610</v>
      </c>
      <c r="O3171" s="1383" t="s">
        <v>611</v>
      </c>
      <c r="Q3171" s="1383" t="s">
        <v>74</v>
      </c>
    </row>
    <row r="3172" spans="1:17" x14ac:dyDescent="0.3">
      <c r="A3172" s="1405">
        <v>2013</v>
      </c>
      <c r="B3172" s="1406" t="s">
        <v>521</v>
      </c>
      <c r="C3172" s="1406" t="s">
        <v>705</v>
      </c>
      <c r="D3172" s="1407">
        <v>854.54330870917602</v>
      </c>
      <c r="E3172" s="1406" t="s">
        <v>611</v>
      </c>
      <c r="F3172" s="1408" t="s">
        <v>610</v>
      </c>
      <c r="O3172" s="1383" t="s">
        <v>611</v>
      </c>
      <c r="Q3172" s="1383" t="s">
        <v>74</v>
      </c>
    </row>
    <row r="3173" spans="1:17" x14ac:dyDescent="0.3">
      <c r="A3173" s="1405">
        <v>2013</v>
      </c>
      <c r="B3173" s="1406" t="s">
        <v>521</v>
      </c>
      <c r="C3173" s="1406" t="s">
        <v>706</v>
      </c>
      <c r="D3173" s="1407">
        <v>789.22688766992599</v>
      </c>
      <c r="E3173" s="1406" t="s">
        <v>611</v>
      </c>
      <c r="F3173" s="1408" t="s">
        <v>610</v>
      </c>
      <c r="O3173" s="1383" t="s">
        <v>611</v>
      </c>
      <c r="Q3173" s="1383" t="s">
        <v>74</v>
      </c>
    </row>
    <row r="3174" spans="1:17" x14ac:dyDescent="0.3">
      <c r="A3174" s="1405">
        <v>2013</v>
      </c>
      <c r="B3174" s="1406" t="s">
        <v>521</v>
      </c>
      <c r="C3174" s="1406" t="s">
        <v>707</v>
      </c>
      <c r="D3174" s="1407">
        <v>866.67978671655806</v>
      </c>
      <c r="E3174" s="1406" t="s">
        <v>626</v>
      </c>
      <c r="F3174" s="1408" t="s">
        <v>625</v>
      </c>
      <c r="O3174" s="1383" t="s">
        <v>626</v>
      </c>
      <c r="Q3174" s="1383" t="s">
        <v>59</v>
      </c>
    </row>
    <row r="3175" spans="1:17" x14ac:dyDescent="0.3">
      <c r="A3175" s="1405">
        <v>2013</v>
      </c>
      <c r="B3175" s="1406" t="s">
        <v>521</v>
      </c>
      <c r="C3175" s="1406" t="s">
        <v>708</v>
      </c>
      <c r="D3175" s="1407">
        <v>826.43402377972507</v>
      </c>
      <c r="E3175" s="1406" t="s">
        <v>626</v>
      </c>
      <c r="F3175" s="1408" t="s">
        <v>625</v>
      </c>
      <c r="O3175" s="1383" t="s">
        <v>626</v>
      </c>
      <c r="Q3175" s="1383" t="s">
        <v>59</v>
      </c>
    </row>
    <row r="3176" spans="1:17" x14ac:dyDescent="0.3">
      <c r="A3176" s="1405">
        <v>2013</v>
      </c>
      <c r="B3176" s="1406" t="s">
        <v>521</v>
      </c>
      <c r="C3176" s="1406" t="s">
        <v>709</v>
      </c>
      <c r="D3176" s="1407">
        <v>887.01130710356404</v>
      </c>
      <c r="E3176" s="1406" t="s">
        <v>626</v>
      </c>
      <c r="F3176" s="1408" t="s">
        <v>625</v>
      </c>
      <c r="O3176" s="1383" t="s">
        <v>626</v>
      </c>
      <c r="Q3176" s="1383" t="s">
        <v>59</v>
      </c>
    </row>
    <row r="3177" spans="1:17" x14ac:dyDescent="0.3">
      <c r="A3177" s="1405">
        <v>2013</v>
      </c>
      <c r="B3177" s="1406" t="s">
        <v>521</v>
      </c>
      <c r="C3177" s="1406" t="s">
        <v>710</v>
      </c>
      <c r="D3177" s="1407">
        <v>813.36744778400407</v>
      </c>
      <c r="E3177" s="1406" t="s">
        <v>626</v>
      </c>
      <c r="F3177" s="1408" t="s">
        <v>625</v>
      </c>
      <c r="O3177" s="1383" t="s">
        <v>626</v>
      </c>
      <c r="Q3177" s="1383" t="s">
        <v>59</v>
      </c>
    </row>
    <row r="3178" spans="1:17" x14ac:dyDescent="0.3">
      <c r="A3178" s="1405">
        <v>2013</v>
      </c>
      <c r="B3178" s="1406" t="s">
        <v>521</v>
      </c>
      <c r="C3178" s="1406" t="s">
        <v>711</v>
      </c>
      <c r="D3178" s="1407">
        <v>933.50815958816008</v>
      </c>
      <c r="E3178" s="1406" t="s">
        <v>626</v>
      </c>
      <c r="F3178" s="1408" t="s">
        <v>625</v>
      </c>
      <c r="O3178" s="1383" t="s">
        <v>626</v>
      </c>
      <c r="Q3178" s="1383" t="s">
        <v>59</v>
      </c>
    </row>
    <row r="3179" spans="1:17" x14ac:dyDescent="0.3">
      <c r="A3179" s="1405">
        <v>2013</v>
      </c>
      <c r="B3179" s="1406" t="s">
        <v>521</v>
      </c>
      <c r="C3179" s="1406" t="s">
        <v>712</v>
      </c>
      <c r="D3179" s="1407">
        <v>847.53908973029002</v>
      </c>
      <c r="E3179" s="1406" t="s">
        <v>626</v>
      </c>
      <c r="F3179" s="1408" t="s">
        <v>625</v>
      </c>
      <c r="O3179" s="1383" t="s">
        <v>626</v>
      </c>
      <c r="Q3179" s="1383" t="s">
        <v>59</v>
      </c>
    </row>
    <row r="3180" spans="1:17" x14ac:dyDescent="0.3">
      <c r="A3180" s="1405">
        <v>2013</v>
      </c>
      <c r="B3180" s="1406" t="s">
        <v>521</v>
      </c>
      <c r="C3180" s="1406" t="s">
        <v>527</v>
      </c>
      <c r="D3180" s="1407">
        <v>1058.4863574385199</v>
      </c>
      <c r="E3180" s="1406" t="s">
        <v>519</v>
      </c>
      <c r="F3180" s="1408" t="s">
        <v>628</v>
      </c>
      <c r="O3180" s="1383" t="s">
        <v>519</v>
      </c>
      <c r="Q3180" s="1383" t="s">
        <v>58</v>
      </c>
    </row>
    <row r="3181" spans="1:17" x14ac:dyDescent="0.3">
      <c r="A3181" s="1405">
        <v>2013</v>
      </c>
      <c r="B3181" s="1406" t="s">
        <v>521</v>
      </c>
      <c r="C3181" s="1406" t="s">
        <v>528</v>
      </c>
      <c r="D3181" s="1407">
        <v>956.35063764292011</v>
      </c>
      <c r="E3181" s="1406" t="s">
        <v>519</v>
      </c>
      <c r="F3181" s="1408" t="s">
        <v>628</v>
      </c>
      <c r="O3181" s="1383" t="s">
        <v>519</v>
      </c>
      <c r="Q3181" s="1383" t="s">
        <v>58</v>
      </c>
    </row>
    <row r="3182" spans="1:17" x14ac:dyDescent="0.3">
      <c r="A3182" s="1405">
        <v>2013</v>
      </c>
      <c r="B3182" s="1406" t="s">
        <v>521</v>
      </c>
      <c r="C3182" s="1406" t="s">
        <v>530</v>
      </c>
      <c r="D3182" s="1407">
        <v>849.20907764156505</v>
      </c>
      <c r="E3182" s="1406" t="s">
        <v>519</v>
      </c>
      <c r="F3182" s="1408" t="s">
        <v>628</v>
      </c>
      <c r="O3182" s="1383" t="s">
        <v>519</v>
      </c>
      <c r="Q3182" s="1383" t="s">
        <v>58</v>
      </c>
    </row>
    <row r="3183" spans="1:17" x14ac:dyDescent="0.3">
      <c r="A3183" s="1405">
        <v>2013</v>
      </c>
      <c r="B3183" s="1406" t="s">
        <v>521</v>
      </c>
      <c r="C3183" s="1406" t="s">
        <v>534</v>
      </c>
      <c r="D3183" s="1407">
        <v>828.58137804471107</v>
      </c>
      <c r="E3183" s="1406" t="s">
        <v>519</v>
      </c>
      <c r="F3183" s="1408" t="s">
        <v>628</v>
      </c>
      <c r="O3183" s="1383" t="s">
        <v>519</v>
      </c>
      <c r="Q3183" s="1383" t="s">
        <v>58</v>
      </c>
    </row>
    <row r="3184" spans="1:17" x14ac:dyDescent="0.3">
      <c r="A3184" s="1405">
        <v>2013</v>
      </c>
      <c r="B3184" s="1406" t="s">
        <v>521</v>
      </c>
      <c r="C3184" s="1406" t="s">
        <v>538</v>
      </c>
      <c r="D3184" s="1407">
        <v>843.61983843537405</v>
      </c>
      <c r="E3184" s="1406" t="s">
        <v>519</v>
      </c>
      <c r="F3184" s="1408" t="s">
        <v>628</v>
      </c>
      <c r="O3184" s="1383" t="s">
        <v>519</v>
      </c>
      <c r="Q3184" s="1383" t="s">
        <v>58</v>
      </c>
    </row>
    <row r="3185" spans="1:17" x14ac:dyDescent="0.3">
      <c r="A3185" s="1405">
        <v>2013</v>
      </c>
      <c r="B3185" s="1406" t="s">
        <v>521</v>
      </c>
      <c r="C3185" s="1406" t="s">
        <v>539</v>
      </c>
      <c r="D3185" s="1407">
        <v>928.08492477940104</v>
      </c>
      <c r="E3185" s="1406" t="s">
        <v>519</v>
      </c>
      <c r="F3185" s="1408" t="s">
        <v>628</v>
      </c>
      <c r="O3185" s="1383" t="s">
        <v>519</v>
      </c>
      <c r="Q3185" s="1383" t="s">
        <v>58</v>
      </c>
    </row>
    <row r="3186" spans="1:17" x14ac:dyDescent="0.3">
      <c r="A3186" s="1405">
        <v>2013</v>
      </c>
      <c r="B3186" s="1406" t="s">
        <v>521</v>
      </c>
      <c r="C3186" s="1406" t="s">
        <v>713</v>
      </c>
      <c r="D3186" s="1407">
        <v>1000.75161165798</v>
      </c>
      <c r="E3186" s="1406" t="s">
        <v>635</v>
      </c>
      <c r="F3186" s="1408" t="s">
        <v>634</v>
      </c>
      <c r="O3186" s="1383" t="s">
        <v>635</v>
      </c>
      <c r="Q3186" s="1383" t="s">
        <v>78</v>
      </c>
    </row>
    <row r="3187" spans="1:17" x14ac:dyDescent="0.3">
      <c r="A3187" s="1405">
        <v>2013</v>
      </c>
      <c r="B3187" s="1406" t="s">
        <v>521</v>
      </c>
      <c r="C3187" s="1406" t="s">
        <v>714</v>
      </c>
      <c r="D3187" s="1407">
        <v>985.16805781866003</v>
      </c>
      <c r="E3187" s="1406" t="s">
        <v>635</v>
      </c>
      <c r="F3187" s="1408" t="s">
        <v>634</v>
      </c>
      <c r="O3187" s="1383" t="s">
        <v>635</v>
      </c>
      <c r="Q3187" s="1383" t="s">
        <v>78</v>
      </c>
    </row>
    <row r="3188" spans="1:17" x14ac:dyDescent="0.3">
      <c r="A3188" s="1405">
        <v>2013</v>
      </c>
      <c r="B3188" s="1406" t="s">
        <v>521</v>
      </c>
      <c r="C3188" s="1406" t="s">
        <v>715</v>
      </c>
      <c r="D3188" s="1407">
        <v>1132.9769560047603</v>
      </c>
      <c r="E3188" s="1406" t="s">
        <v>635</v>
      </c>
      <c r="F3188" s="1408" t="s">
        <v>634</v>
      </c>
      <c r="O3188" s="1383" t="s">
        <v>635</v>
      </c>
      <c r="Q3188" s="1383" t="s">
        <v>78</v>
      </c>
    </row>
    <row r="3189" spans="1:17" x14ac:dyDescent="0.3">
      <c r="A3189" s="1405">
        <v>2013</v>
      </c>
      <c r="B3189" s="1406" t="s">
        <v>521</v>
      </c>
      <c r="C3189" s="1406" t="s">
        <v>716</v>
      </c>
      <c r="D3189" s="1407">
        <v>1073.26791313949</v>
      </c>
      <c r="E3189" s="1406" t="s">
        <v>635</v>
      </c>
      <c r="F3189" s="1408" t="s">
        <v>634</v>
      </c>
      <c r="O3189" s="1383" t="s">
        <v>635</v>
      </c>
      <c r="Q3189" s="1383" t="s">
        <v>78</v>
      </c>
    </row>
    <row r="3190" spans="1:17" x14ac:dyDescent="0.3">
      <c r="A3190" s="1405">
        <v>2013</v>
      </c>
      <c r="B3190" s="1406" t="s">
        <v>521</v>
      </c>
      <c r="C3190" s="1406" t="s">
        <v>717</v>
      </c>
      <c r="D3190" s="1407">
        <v>795.36964506172797</v>
      </c>
      <c r="E3190" s="1406" t="s">
        <v>635</v>
      </c>
      <c r="F3190" s="1408" t="s">
        <v>634</v>
      </c>
      <c r="O3190" s="1383" t="s">
        <v>635</v>
      </c>
      <c r="Q3190" s="1383" t="s">
        <v>78</v>
      </c>
    </row>
    <row r="3191" spans="1:17" x14ac:dyDescent="0.3">
      <c r="A3191" s="1405">
        <v>2013</v>
      </c>
      <c r="B3191" s="1406" t="s">
        <v>521</v>
      </c>
      <c r="C3191" s="1406" t="s">
        <v>718</v>
      </c>
      <c r="D3191" s="1407">
        <v>758.36076219512211</v>
      </c>
      <c r="E3191" s="1406" t="s">
        <v>635</v>
      </c>
      <c r="F3191" s="1408" t="s">
        <v>634</v>
      </c>
      <c r="O3191" s="1383" t="s">
        <v>635</v>
      </c>
      <c r="Q3191" s="1383" t="s">
        <v>78</v>
      </c>
    </row>
    <row r="3192" spans="1:17" x14ac:dyDescent="0.3">
      <c r="A3192" s="1405">
        <v>2013</v>
      </c>
      <c r="B3192" s="1406" t="s">
        <v>521</v>
      </c>
      <c r="C3192" s="1406" t="s">
        <v>719</v>
      </c>
      <c r="D3192" s="1407">
        <v>915.96965456545706</v>
      </c>
      <c r="E3192" s="1406" t="s">
        <v>635</v>
      </c>
      <c r="F3192" s="1408" t="s">
        <v>634</v>
      </c>
      <c r="O3192" s="1383" t="s">
        <v>635</v>
      </c>
      <c r="Q3192" s="1383" t="s">
        <v>78</v>
      </c>
    </row>
    <row r="3193" spans="1:17" x14ac:dyDescent="0.3">
      <c r="A3193" s="1405">
        <v>2013</v>
      </c>
      <c r="B3193" s="1406" t="s">
        <v>521</v>
      </c>
      <c r="C3193" s="1406" t="s">
        <v>720</v>
      </c>
      <c r="D3193" s="1407">
        <v>973.57327398311611</v>
      </c>
      <c r="E3193" s="1406" t="s">
        <v>635</v>
      </c>
      <c r="F3193" s="1408" t="s">
        <v>634</v>
      </c>
      <c r="O3193" s="1383" t="s">
        <v>635</v>
      </c>
      <c r="Q3193" s="1383" t="s">
        <v>78</v>
      </c>
    </row>
    <row r="3194" spans="1:17" x14ac:dyDescent="0.3">
      <c r="A3194" s="1405">
        <v>2013</v>
      </c>
      <c r="B3194" s="1406" t="s">
        <v>521</v>
      </c>
      <c r="C3194" s="1406" t="s">
        <v>721</v>
      </c>
      <c r="D3194" s="1407">
        <v>784.11477157360412</v>
      </c>
      <c r="E3194" s="1406" t="s">
        <v>635</v>
      </c>
      <c r="F3194" s="1408" t="s">
        <v>634</v>
      </c>
      <c r="O3194" s="1383" t="s">
        <v>635</v>
      </c>
      <c r="Q3194" s="1383" t="s">
        <v>78</v>
      </c>
    </row>
    <row r="3195" spans="1:17" x14ac:dyDescent="0.3">
      <c r="A3195" s="1405">
        <v>2013</v>
      </c>
      <c r="B3195" s="1406" t="s">
        <v>521</v>
      </c>
      <c r="C3195" s="1406" t="s">
        <v>722</v>
      </c>
      <c r="D3195" s="1407">
        <v>907.84152709841499</v>
      </c>
      <c r="E3195" s="1406" t="s">
        <v>635</v>
      </c>
      <c r="F3195" s="1408" t="s">
        <v>634</v>
      </c>
      <c r="O3195" s="1383" t="s">
        <v>635</v>
      </c>
      <c r="Q3195" s="1383" t="s">
        <v>78</v>
      </c>
    </row>
    <row r="3196" spans="1:17" x14ac:dyDescent="0.3">
      <c r="A3196" s="1405">
        <v>2013</v>
      </c>
      <c r="B3196" s="1406" t="s">
        <v>521</v>
      </c>
      <c r="C3196" s="1406" t="s">
        <v>723</v>
      </c>
      <c r="D3196" s="1407">
        <v>931.41444771329202</v>
      </c>
      <c r="E3196" s="1406" t="s">
        <v>598</v>
      </c>
      <c r="F3196" s="1408" t="s">
        <v>599</v>
      </c>
      <c r="O3196" s="1383" t="s">
        <v>598</v>
      </c>
      <c r="Q3196" s="1383" t="s">
        <v>61</v>
      </c>
    </row>
    <row r="3197" spans="1:17" x14ac:dyDescent="0.3">
      <c r="A3197" s="1405">
        <v>2013</v>
      </c>
      <c r="B3197" s="1406" t="s">
        <v>521</v>
      </c>
      <c r="C3197" s="1406" t="s">
        <v>724</v>
      </c>
      <c r="D3197" s="1407">
        <v>949.40814220601601</v>
      </c>
      <c r="E3197" s="1406" t="s">
        <v>598</v>
      </c>
      <c r="F3197" s="1408" t="s">
        <v>599</v>
      </c>
      <c r="O3197" s="1383" t="s">
        <v>598</v>
      </c>
      <c r="Q3197" s="1383" t="s">
        <v>61</v>
      </c>
    </row>
    <row r="3198" spans="1:17" x14ac:dyDescent="0.3">
      <c r="A3198" s="1405">
        <v>2013</v>
      </c>
      <c r="B3198" s="1406" t="s">
        <v>521</v>
      </c>
      <c r="C3198" s="1406" t="s">
        <v>725</v>
      </c>
      <c r="D3198" s="1407">
        <v>925.70018978673397</v>
      </c>
      <c r="E3198" s="1406" t="s">
        <v>598</v>
      </c>
      <c r="F3198" s="1408" t="s">
        <v>599</v>
      </c>
      <c r="O3198" s="1383" t="s">
        <v>598</v>
      </c>
      <c r="Q3198" s="1383" t="s">
        <v>61</v>
      </c>
    </row>
    <row r="3199" spans="1:17" x14ac:dyDescent="0.3">
      <c r="A3199" s="1405">
        <v>2013</v>
      </c>
      <c r="B3199" s="1406" t="s">
        <v>521</v>
      </c>
      <c r="C3199" s="1406" t="s">
        <v>726</v>
      </c>
      <c r="D3199" s="1407">
        <v>1099.2708169904699</v>
      </c>
      <c r="E3199" s="1406" t="s">
        <v>598</v>
      </c>
      <c r="F3199" s="1408" t="s">
        <v>599</v>
      </c>
      <c r="O3199" s="1383" t="s">
        <v>598</v>
      </c>
      <c r="Q3199" s="1383" t="s">
        <v>61</v>
      </c>
    </row>
    <row r="3200" spans="1:17" x14ac:dyDescent="0.3">
      <c r="A3200" s="1405">
        <v>2013</v>
      </c>
      <c r="B3200" s="1406" t="s">
        <v>521</v>
      </c>
      <c r="C3200" s="1406" t="s">
        <v>727</v>
      </c>
      <c r="D3200" s="1407">
        <v>1084.3759867578001</v>
      </c>
      <c r="E3200" s="1406" t="s">
        <v>598</v>
      </c>
      <c r="F3200" s="1408" t="s">
        <v>599</v>
      </c>
      <c r="O3200" s="1383" t="s">
        <v>598</v>
      </c>
      <c r="Q3200" s="1383" t="s">
        <v>61</v>
      </c>
    </row>
    <row r="3201" spans="1:17" x14ac:dyDescent="0.3">
      <c r="A3201" s="1405">
        <v>2013</v>
      </c>
      <c r="B3201" s="1406" t="s">
        <v>521</v>
      </c>
      <c r="C3201" s="1406" t="s">
        <v>728</v>
      </c>
      <c r="D3201" s="1407">
        <v>996.94234756097603</v>
      </c>
      <c r="E3201" s="1406" t="s">
        <v>598</v>
      </c>
      <c r="F3201" s="1408" t="s">
        <v>599</v>
      </c>
      <c r="O3201" s="1383" t="s">
        <v>598</v>
      </c>
      <c r="Q3201" s="1383" t="s">
        <v>61</v>
      </c>
    </row>
    <row r="3202" spans="1:17" x14ac:dyDescent="0.3">
      <c r="A3202" s="1405">
        <v>2013</v>
      </c>
      <c r="B3202" s="1406" t="s">
        <v>521</v>
      </c>
      <c r="C3202" s="1406" t="s">
        <v>729</v>
      </c>
      <c r="D3202" s="1407">
        <v>959.85003885003903</v>
      </c>
      <c r="E3202" s="1406" t="s">
        <v>598</v>
      </c>
      <c r="F3202" s="1408" t="s">
        <v>599</v>
      </c>
      <c r="O3202" s="1383" t="s">
        <v>598</v>
      </c>
      <c r="Q3202" s="1383" t="s">
        <v>61</v>
      </c>
    </row>
    <row r="3203" spans="1:17" x14ac:dyDescent="0.3">
      <c r="A3203" s="1405">
        <v>2013</v>
      </c>
      <c r="B3203" s="1406" t="s">
        <v>521</v>
      </c>
      <c r="C3203" s="1406" t="s">
        <v>730</v>
      </c>
      <c r="D3203" s="1407">
        <v>782.52448136142607</v>
      </c>
      <c r="E3203" s="1406" t="s">
        <v>598</v>
      </c>
      <c r="F3203" s="1408" t="s">
        <v>599</v>
      </c>
      <c r="O3203" s="1383" t="s">
        <v>598</v>
      </c>
      <c r="Q3203" s="1383" t="s">
        <v>61</v>
      </c>
    </row>
    <row r="3204" spans="1:17" x14ac:dyDescent="0.3">
      <c r="A3204" s="1405">
        <v>2013</v>
      </c>
      <c r="B3204" s="1406" t="s">
        <v>521</v>
      </c>
      <c r="C3204" s="1406" t="s">
        <v>731</v>
      </c>
      <c r="D3204" s="1407">
        <v>919.54185823754813</v>
      </c>
      <c r="E3204" s="1406" t="s">
        <v>598</v>
      </c>
      <c r="F3204" s="1408" t="s">
        <v>599</v>
      </c>
      <c r="O3204" s="1383" t="s">
        <v>598</v>
      </c>
      <c r="Q3204" s="1383" t="s">
        <v>61</v>
      </c>
    </row>
    <row r="3205" spans="1:17" x14ac:dyDescent="0.3">
      <c r="A3205" s="1405">
        <v>2013</v>
      </c>
      <c r="B3205" s="1406" t="s">
        <v>521</v>
      </c>
      <c r="C3205" s="1406" t="s">
        <v>732</v>
      </c>
      <c r="D3205" s="1407">
        <v>913.84844868939513</v>
      </c>
      <c r="E3205" s="1406" t="s">
        <v>598</v>
      </c>
      <c r="F3205" s="1408" t="s">
        <v>599</v>
      </c>
      <c r="O3205" s="1383" t="s">
        <v>598</v>
      </c>
      <c r="Q3205" s="1383" t="s">
        <v>61</v>
      </c>
    </row>
    <row r="3206" spans="1:17" x14ac:dyDescent="0.3">
      <c r="A3206" s="1405">
        <v>2013</v>
      </c>
      <c r="B3206" s="1406" t="s">
        <v>521</v>
      </c>
      <c r="C3206" s="1406" t="s">
        <v>733</v>
      </c>
      <c r="D3206" s="1407">
        <v>915.03648678414106</v>
      </c>
      <c r="E3206" s="1406" t="s">
        <v>598</v>
      </c>
      <c r="F3206" s="1408" t="s">
        <v>599</v>
      </c>
      <c r="O3206" s="1383" t="s">
        <v>598</v>
      </c>
      <c r="Q3206" s="1383" t="s">
        <v>61</v>
      </c>
    </row>
    <row r="3207" spans="1:17" x14ac:dyDescent="0.3">
      <c r="A3207" s="1405">
        <v>2013</v>
      </c>
      <c r="B3207" s="1406" t="s">
        <v>521</v>
      </c>
      <c r="C3207" s="1406" t="s">
        <v>734</v>
      </c>
      <c r="D3207" s="1407">
        <v>866.33416384354803</v>
      </c>
      <c r="E3207" s="1406" t="s">
        <v>598</v>
      </c>
      <c r="F3207" s="1408" t="s">
        <v>599</v>
      </c>
      <c r="O3207" s="1383" t="s">
        <v>598</v>
      </c>
      <c r="Q3207" s="1383" t="s">
        <v>61</v>
      </c>
    </row>
    <row r="3208" spans="1:17" x14ac:dyDescent="0.3">
      <c r="A3208" s="1405">
        <v>2013</v>
      </c>
      <c r="B3208" s="1406" t="s">
        <v>521</v>
      </c>
      <c r="C3208" s="1406" t="s">
        <v>735</v>
      </c>
      <c r="D3208" s="1407">
        <v>960.93404564951015</v>
      </c>
      <c r="E3208" s="1406" t="s">
        <v>614</v>
      </c>
      <c r="F3208" s="1408" t="s">
        <v>613</v>
      </c>
      <c r="O3208" s="1383" t="s">
        <v>614</v>
      </c>
      <c r="Q3208" s="1383" t="s">
        <v>60</v>
      </c>
    </row>
    <row r="3209" spans="1:17" x14ac:dyDescent="0.3">
      <c r="A3209" s="1405">
        <v>2013</v>
      </c>
      <c r="B3209" s="1406" t="s">
        <v>521</v>
      </c>
      <c r="C3209" s="1406" t="s">
        <v>736</v>
      </c>
      <c r="D3209" s="1407">
        <v>1081.6541247002399</v>
      </c>
      <c r="E3209" s="1406" t="s">
        <v>614</v>
      </c>
      <c r="F3209" s="1408" t="s">
        <v>613</v>
      </c>
      <c r="O3209" s="1383" t="s">
        <v>614</v>
      </c>
      <c r="Q3209" s="1383" t="s">
        <v>60</v>
      </c>
    </row>
    <row r="3210" spans="1:17" x14ac:dyDescent="0.3">
      <c r="A3210" s="1405">
        <v>2013</v>
      </c>
      <c r="B3210" s="1406" t="s">
        <v>521</v>
      </c>
      <c r="C3210" s="1406" t="s">
        <v>737</v>
      </c>
      <c r="D3210" s="1407">
        <v>893.94342741935498</v>
      </c>
      <c r="E3210" s="1406" t="s">
        <v>614</v>
      </c>
      <c r="F3210" s="1408" t="s">
        <v>613</v>
      </c>
      <c r="O3210" s="1383" t="s">
        <v>614</v>
      </c>
      <c r="Q3210" s="1383" t="s">
        <v>60</v>
      </c>
    </row>
    <row r="3211" spans="1:17" x14ac:dyDescent="0.3">
      <c r="A3211" s="1405">
        <v>2013</v>
      </c>
      <c r="B3211" s="1406" t="s">
        <v>521</v>
      </c>
      <c r="C3211" s="1406" t="s">
        <v>738</v>
      </c>
      <c r="D3211" s="1407">
        <v>1059.0793223284102</v>
      </c>
      <c r="E3211" s="1406" t="s">
        <v>614</v>
      </c>
      <c r="F3211" s="1408" t="s">
        <v>613</v>
      </c>
      <c r="O3211" s="1383" t="s">
        <v>614</v>
      </c>
      <c r="Q3211" s="1383" t="s">
        <v>60</v>
      </c>
    </row>
    <row r="3212" spans="1:17" x14ac:dyDescent="0.3">
      <c r="A3212" s="1405">
        <v>2013</v>
      </c>
      <c r="B3212" s="1406" t="s">
        <v>521</v>
      </c>
      <c r="C3212" s="1406" t="s">
        <v>739</v>
      </c>
      <c r="D3212" s="1407">
        <v>833.87503492063502</v>
      </c>
      <c r="E3212" s="1406" t="s">
        <v>614</v>
      </c>
      <c r="F3212" s="1408" t="s">
        <v>613</v>
      </c>
      <c r="O3212" s="1383" t="s">
        <v>614</v>
      </c>
      <c r="Q3212" s="1383" t="s">
        <v>60</v>
      </c>
    </row>
    <row r="3213" spans="1:17" x14ac:dyDescent="0.3">
      <c r="A3213" s="1405">
        <v>2013</v>
      </c>
      <c r="B3213" s="1406" t="s">
        <v>521</v>
      </c>
      <c r="C3213" s="1406" t="s">
        <v>740</v>
      </c>
      <c r="D3213" s="1407">
        <v>818.2679645232821</v>
      </c>
      <c r="E3213" s="1406" t="s">
        <v>614</v>
      </c>
      <c r="F3213" s="1408" t="s">
        <v>613</v>
      </c>
      <c r="O3213" s="1383" t="s">
        <v>614</v>
      </c>
      <c r="Q3213" s="1383" t="s">
        <v>60</v>
      </c>
    </row>
    <row r="3214" spans="1:17" x14ac:dyDescent="0.3">
      <c r="A3214" s="1405">
        <v>2013</v>
      </c>
      <c r="B3214" s="1406" t="s">
        <v>521</v>
      </c>
      <c r="C3214" s="1406" t="s">
        <v>741</v>
      </c>
      <c r="D3214" s="1407">
        <v>807.43010566037708</v>
      </c>
      <c r="E3214" s="1406" t="s">
        <v>614</v>
      </c>
      <c r="F3214" s="1408" t="s">
        <v>613</v>
      </c>
      <c r="O3214" s="1383" t="s">
        <v>614</v>
      </c>
      <c r="Q3214" s="1383" t="s">
        <v>60</v>
      </c>
    </row>
    <row r="3215" spans="1:17" x14ac:dyDescent="0.3">
      <c r="A3215" s="1405">
        <v>2013</v>
      </c>
      <c r="B3215" s="1406" t="s">
        <v>521</v>
      </c>
      <c r="C3215" s="1406" t="s">
        <v>742</v>
      </c>
      <c r="D3215" s="1407">
        <v>817.48358104154511</v>
      </c>
      <c r="E3215" s="1406" t="s">
        <v>614</v>
      </c>
      <c r="F3215" s="1408" t="s">
        <v>613</v>
      </c>
      <c r="O3215" s="1383" t="s">
        <v>614</v>
      </c>
      <c r="Q3215" s="1383" t="s">
        <v>60</v>
      </c>
    </row>
    <row r="3216" spans="1:17" x14ac:dyDescent="0.3">
      <c r="A3216" s="1405">
        <v>2013</v>
      </c>
      <c r="B3216" s="1406" t="s">
        <v>521</v>
      </c>
      <c r="C3216" s="1406" t="s">
        <v>743</v>
      </c>
      <c r="D3216" s="1407">
        <v>899.44574022346399</v>
      </c>
      <c r="E3216" s="1406" t="s">
        <v>626</v>
      </c>
      <c r="F3216" s="1408" t="s">
        <v>625</v>
      </c>
      <c r="O3216" s="1383" t="s">
        <v>626</v>
      </c>
      <c r="Q3216" s="1383" t="s">
        <v>59</v>
      </c>
    </row>
    <row r="3217" spans="1:17" x14ac:dyDescent="0.3">
      <c r="A3217" s="1405">
        <v>2013</v>
      </c>
      <c r="B3217" s="1406" t="s">
        <v>521</v>
      </c>
      <c r="C3217" s="1406" t="s">
        <v>744</v>
      </c>
      <c r="D3217" s="1407">
        <v>990.08598067215701</v>
      </c>
      <c r="E3217" s="1406" t="s">
        <v>626</v>
      </c>
      <c r="F3217" s="1408" t="s">
        <v>625</v>
      </c>
      <c r="O3217" s="1383" t="s">
        <v>626</v>
      </c>
      <c r="Q3217" s="1383" t="s">
        <v>59</v>
      </c>
    </row>
    <row r="3218" spans="1:17" x14ac:dyDescent="0.3">
      <c r="A3218" s="1405">
        <v>2013</v>
      </c>
      <c r="B3218" s="1406" t="s">
        <v>521</v>
      </c>
      <c r="C3218" s="1406" t="s">
        <v>745</v>
      </c>
      <c r="D3218" s="1407">
        <v>1155.5746077716401</v>
      </c>
      <c r="E3218" s="1406" t="s">
        <v>626</v>
      </c>
      <c r="F3218" s="1408" t="s">
        <v>625</v>
      </c>
      <c r="O3218" s="1383" t="s">
        <v>626</v>
      </c>
      <c r="Q3218" s="1383" t="s">
        <v>59</v>
      </c>
    </row>
    <row r="3219" spans="1:17" x14ac:dyDescent="0.3">
      <c r="A3219" s="1405">
        <v>2013</v>
      </c>
      <c r="B3219" s="1406" t="s">
        <v>521</v>
      </c>
      <c r="C3219" s="1406" t="s">
        <v>746</v>
      </c>
      <c r="D3219" s="1407">
        <v>912.806105476673</v>
      </c>
      <c r="E3219" s="1406" t="s">
        <v>626</v>
      </c>
      <c r="F3219" s="1408" t="s">
        <v>625</v>
      </c>
      <c r="O3219" s="1383" t="s">
        <v>626</v>
      </c>
      <c r="Q3219" s="1383" t="s">
        <v>59</v>
      </c>
    </row>
    <row r="3220" spans="1:17" x14ac:dyDescent="0.3">
      <c r="A3220" s="1405">
        <v>2013</v>
      </c>
      <c r="B3220" s="1406" t="s">
        <v>521</v>
      </c>
      <c r="C3220" s="1406" t="s">
        <v>747</v>
      </c>
      <c r="D3220" s="1407">
        <v>933.0576206585481</v>
      </c>
      <c r="E3220" s="1406" t="s">
        <v>626</v>
      </c>
      <c r="F3220" s="1408" t="s">
        <v>625</v>
      </c>
      <c r="O3220" s="1383" t="s">
        <v>626</v>
      </c>
      <c r="Q3220" s="1383" t="s">
        <v>59</v>
      </c>
    </row>
    <row r="3221" spans="1:17" x14ac:dyDescent="0.3">
      <c r="A3221" s="1405">
        <v>2013</v>
      </c>
      <c r="B3221" s="1406" t="s">
        <v>521</v>
      </c>
      <c r="C3221" s="1406" t="s">
        <v>748</v>
      </c>
      <c r="D3221" s="1407">
        <v>780.53990888382702</v>
      </c>
      <c r="E3221" s="1406" t="s">
        <v>614</v>
      </c>
      <c r="F3221" s="1408" t="s">
        <v>613</v>
      </c>
      <c r="O3221" s="1383" t="s">
        <v>614</v>
      </c>
      <c r="Q3221" s="1383" t="s">
        <v>60</v>
      </c>
    </row>
    <row r="3222" spans="1:17" x14ac:dyDescent="0.3">
      <c r="A3222" s="1405">
        <v>2013</v>
      </c>
      <c r="B3222" s="1406" t="s">
        <v>521</v>
      </c>
      <c r="C3222" s="1406" t="s">
        <v>749</v>
      </c>
      <c r="D3222" s="1407">
        <v>713.7281973434541</v>
      </c>
      <c r="E3222" s="1406" t="s">
        <v>614</v>
      </c>
      <c r="F3222" s="1408" t="s">
        <v>613</v>
      </c>
      <c r="O3222" s="1383" t="s">
        <v>614</v>
      </c>
      <c r="Q3222" s="1383" t="s">
        <v>60</v>
      </c>
    </row>
    <row r="3223" spans="1:17" x14ac:dyDescent="0.3">
      <c r="A3223" s="1405">
        <v>2013</v>
      </c>
      <c r="B3223" s="1406" t="s">
        <v>521</v>
      </c>
      <c r="C3223" s="1406" t="s">
        <v>750</v>
      </c>
      <c r="D3223" s="1407">
        <v>880.06810620300814</v>
      </c>
      <c r="E3223" s="1406" t="s">
        <v>614</v>
      </c>
      <c r="F3223" s="1408" t="s">
        <v>613</v>
      </c>
      <c r="O3223" s="1383" t="s">
        <v>614</v>
      </c>
      <c r="Q3223" s="1383" t="s">
        <v>60</v>
      </c>
    </row>
    <row r="3224" spans="1:17" x14ac:dyDescent="0.3">
      <c r="A3224" s="1405">
        <v>2013</v>
      </c>
      <c r="B3224" s="1406" t="s">
        <v>521</v>
      </c>
      <c r="C3224" s="1406" t="s">
        <v>751</v>
      </c>
      <c r="D3224" s="1407">
        <v>786.63871668311913</v>
      </c>
      <c r="E3224" s="1406" t="s">
        <v>614</v>
      </c>
      <c r="F3224" s="1408" t="s">
        <v>613</v>
      </c>
      <c r="O3224" s="1383" t="s">
        <v>614</v>
      </c>
      <c r="Q3224" s="1383" t="s">
        <v>60</v>
      </c>
    </row>
    <row r="3225" spans="1:17" x14ac:dyDescent="0.3">
      <c r="A3225" s="1405">
        <v>2013</v>
      </c>
      <c r="B3225" s="1406" t="s">
        <v>521</v>
      </c>
      <c r="C3225" s="1406" t="s">
        <v>752</v>
      </c>
      <c r="D3225" s="1407">
        <v>761.87022021456812</v>
      </c>
      <c r="E3225" s="1406" t="s">
        <v>614</v>
      </c>
      <c r="F3225" s="1408" t="s">
        <v>613</v>
      </c>
      <c r="O3225" s="1383" t="s">
        <v>614</v>
      </c>
      <c r="Q3225" s="1383" t="s">
        <v>60</v>
      </c>
    </row>
    <row r="3226" spans="1:17" x14ac:dyDescent="0.3">
      <c r="A3226" s="1405">
        <v>2013</v>
      </c>
      <c r="B3226" s="1406" t="s">
        <v>521</v>
      </c>
      <c r="C3226" s="1406" t="s">
        <v>753</v>
      </c>
      <c r="D3226" s="1407">
        <v>846.19529865125196</v>
      </c>
      <c r="E3226" s="1406" t="s">
        <v>614</v>
      </c>
      <c r="F3226" s="1408" t="s">
        <v>613</v>
      </c>
      <c r="O3226" s="1383" t="s">
        <v>614</v>
      </c>
      <c r="Q3226" s="1383" t="s">
        <v>60</v>
      </c>
    </row>
    <row r="3227" spans="1:17" x14ac:dyDescent="0.3">
      <c r="A3227" s="1405">
        <v>2013</v>
      </c>
      <c r="B3227" s="1406" t="s">
        <v>521</v>
      </c>
      <c r="C3227" s="1406" t="s">
        <v>754</v>
      </c>
      <c r="D3227" s="1407">
        <v>835.157941767068</v>
      </c>
      <c r="E3227" s="1406" t="s">
        <v>614</v>
      </c>
      <c r="F3227" s="1408" t="s">
        <v>613</v>
      </c>
      <c r="O3227" s="1383" t="s">
        <v>614</v>
      </c>
      <c r="Q3227" s="1383" t="s">
        <v>60</v>
      </c>
    </row>
    <row r="3228" spans="1:17" x14ac:dyDescent="0.3">
      <c r="A3228" s="1405">
        <v>2013</v>
      </c>
      <c r="B3228" s="1406" t="s">
        <v>521</v>
      </c>
      <c r="C3228" s="1406" t="s">
        <v>755</v>
      </c>
      <c r="D3228" s="1407">
        <v>718.88261760596208</v>
      </c>
      <c r="E3228" s="1406" t="s">
        <v>614</v>
      </c>
      <c r="F3228" s="1408" t="s">
        <v>613</v>
      </c>
      <c r="O3228" s="1383" t="s">
        <v>614</v>
      </c>
      <c r="Q3228" s="1383" t="s">
        <v>60</v>
      </c>
    </row>
    <row r="3229" spans="1:17" x14ac:dyDescent="0.3">
      <c r="A3229" s="1405">
        <v>2013</v>
      </c>
      <c r="B3229" s="1406" t="s">
        <v>521</v>
      </c>
      <c r="C3229" s="1406" t="s">
        <v>756</v>
      </c>
      <c r="D3229" s="1407">
        <v>853.07251677852298</v>
      </c>
      <c r="E3229" s="1406" t="s">
        <v>614</v>
      </c>
      <c r="F3229" s="1408" t="s">
        <v>613</v>
      </c>
      <c r="O3229" s="1383" t="s">
        <v>614</v>
      </c>
      <c r="Q3229" s="1383" t="s">
        <v>60</v>
      </c>
    </row>
    <row r="3230" spans="1:17" x14ac:dyDescent="0.3">
      <c r="A3230" s="1405">
        <v>2013</v>
      </c>
      <c r="B3230" s="1406" t="s">
        <v>521</v>
      </c>
      <c r="C3230" s="1406" t="s">
        <v>757</v>
      </c>
      <c r="D3230" s="1407">
        <v>793.23983903420503</v>
      </c>
      <c r="E3230" s="1406" t="s">
        <v>626</v>
      </c>
      <c r="F3230" s="1408" t="s">
        <v>625</v>
      </c>
      <c r="O3230" s="1383" t="s">
        <v>626</v>
      </c>
      <c r="Q3230" s="1383" t="s">
        <v>59</v>
      </c>
    </row>
    <row r="3231" spans="1:17" x14ac:dyDescent="0.3">
      <c r="A3231" s="1405">
        <v>2013</v>
      </c>
      <c r="B3231" s="1406" t="s">
        <v>521</v>
      </c>
      <c r="C3231" s="1406" t="s">
        <v>758</v>
      </c>
      <c r="D3231" s="1407">
        <v>816.97353535353511</v>
      </c>
      <c r="E3231" s="1406" t="s">
        <v>626</v>
      </c>
      <c r="F3231" s="1408" t="s">
        <v>625</v>
      </c>
      <c r="O3231" s="1383" t="s">
        <v>626</v>
      </c>
      <c r="Q3231" s="1383" t="s">
        <v>59</v>
      </c>
    </row>
    <row r="3232" spans="1:17" x14ac:dyDescent="0.3">
      <c r="A3232" s="1405">
        <v>2013</v>
      </c>
      <c r="B3232" s="1406" t="s">
        <v>521</v>
      </c>
      <c r="C3232" s="1406" t="s">
        <v>759</v>
      </c>
      <c r="D3232" s="1407">
        <v>895.08570719603006</v>
      </c>
      <c r="E3232" s="1406" t="s">
        <v>626</v>
      </c>
      <c r="F3232" s="1408" t="s">
        <v>625</v>
      </c>
      <c r="O3232" s="1383" t="s">
        <v>626</v>
      </c>
      <c r="Q3232" s="1383" t="s">
        <v>59</v>
      </c>
    </row>
    <row r="3233" spans="1:17" x14ac:dyDescent="0.3">
      <c r="A3233" s="1405">
        <v>2013</v>
      </c>
      <c r="B3233" s="1406" t="s">
        <v>521</v>
      </c>
      <c r="C3233" s="1406" t="s">
        <v>760</v>
      </c>
      <c r="D3233" s="1407">
        <v>801.22870759289208</v>
      </c>
      <c r="E3233" s="1406" t="s">
        <v>626</v>
      </c>
      <c r="F3233" s="1408" t="s">
        <v>625</v>
      </c>
      <c r="O3233" s="1383" t="s">
        <v>626</v>
      </c>
      <c r="Q3233" s="1383" t="s">
        <v>59</v>
      </c>
    </row>
    <row r="3234" spans="1:17" x14ac:dyDescent="0.3">
      <c r="A3234" s="1405">
        <v>2013</v>
      </c>
      <c r="B3234" s="1406" t="s">
        <v>521</v>
      </c>
      <c r="C3234" s="1406" t="s">
        <v>761</v>
      </c>
      <c r="D3234" s="1407">
        <v>774.16556910569102</v>
      </c>
      <c r="E3234" s="1406" t="s">
        <v>626</v>
      </c>
      <c r="F3234" s="1408" t="s">
        <v>625</v>
      </c>
      <c r="O3234" s="1383" t="s">
        <v>626</v>
      </c>
      <c r="Q3234" s="1383" t="s">
        <v>59</v>
      </c>
    </row>
    <row r="3235" spans="1:17" x14ac:dyDescent="0.3">
      <c r="A3235" s="1405">
        <v>2013</v>
      </c>
      <c r="B3235" s="1406" t="s">
        <v>521</v>
      </c>
      <c r="C3235" s="1406" t="s">
        <v>762</v>
      </c>
      <c r="D3235" s="1407">
        <v>703.54435261707999</v>
      </c>
      <c r="E3235" s="1406" t="s">
        <v>623</v>
      </c>
      <c r="F3235" s="1408" t="s">
        <v>622</v>
      </c>
      <c r="O3235" s="1383" t="s">
        <v>623</v>
      </c>
      <c r="Q3235" s="1383" t="s">
        <v>75</v>
      </c>
    </row>
    <row r="3236" spans="1:17" x14ac:dyDescent="0.3">
      <c r="A3236" s="1405">
        <v>2013</v>
      </c>
      <c r="B3236" s="1406" t="s">
        <v>521</v>
      </c>
      <c r="C3236" s="1406" t="s">
        <v>763</v>
      </c>
      <c r="D3236" s="1407">
        <v>843.49288627451006</v>
      </c>
      <c r="E3236" s="1406" t="s">
        <v>645</v>
      </c>
      <c r="F3236" s="1408" t="s">
        <v>644</v>
      </c>
      <c r="O3236" s="1383" t="s">
        <v>645</v>
      </c>
      <c r="Q3236" s="1383" t="s">
        <v>76</v>
      </c>
    </row>
    <row r="3237" spans="1:17" x14ac:dyDescent="0.3">
      <c r="A3237" s="1405">
        <v>2013</v>
      </c>
      <c r="B3237" s="1406" t="s">
        <v>521</v>
      </c>
      <c r="C3237" s="1406" t="s">
        <v>764</v>
      </c>
      <c r="D3237" s="1407">
        <v>791.20486860304311</v>
      </c>
      <c r="E3237" s="1406" t="s">
        <v>645</v>
      </c>
      <c r="F3237" s="1408" t="s">
        <v>644</v>
      </c>
      <c r="O3237" s="1383" t="s">
        <v>645</v>
      </c>
      <c r="Q3237" s="1383" t="s">
        <v>76</v>
      </c>
    </row>
    <row r="3238" spans="1:17" x14ac:dyDescent="0.3">
      <c r="A3238" s="1405">
        <v>2013</v>
      </c>
      <c r="B3238" s="1406" t="s">
        <v>521</v>
      </c>
      <c r="C3238" s="1406" t="s">
        <v>765</v>
      </c>
      <c r="D3238" s="1407">
        <v>923.56515145051208</v>
      </c>
      <c r="E3238" s="1406" t="s">
        <v>645</v>
      </c>
      <c r="F3238" s="1408" t="s">
        <v>644</v>
      </c>
      <c r="O3238" s="1383" t="s">
        <v>645</v>
      </c>
      <c r="Q3238" s="1383" t="s">
        <v>76</v>
      </c>
    </row>
    <row r="3239" spans="1:17" x14ac:dyDescent="0.3">
      <c r="A3239" s="1405">
        <v>2013</v>
      </c>
      <c r="B3239" s="1406" t="s">
        <v>521</v>
      </c>
      <c r="C3239" s="1406" t="s">
        <v>766</v>
      </c>
      <c r="D3239" s="1407">
        <v>883.30774230330712</v>
      </c>
      <c r="E3239" s="1406" t="s">
        <v>645</v>
      </c>
      <c r="F3239" s="1408" t="s">
        <v>644</v>
      </c>
      <c r="O3239" s="1383" t="s">
        <v>645</v>
      </c>
      <c r="Q3239" s="1383" t="s">
        <v>76</v>
      </c>
    </row>
    <row r="3240" spans="1:17" x14ac:dyDescent="0.3">
      <c r="A3240" s="1405">
        <v>2013</v>
      </c>
      <c r="B3240" s="1406" t="s">
        <v>521</v>
      </c>
      <c r="C3240" s="1406" t="s">
        <v>767</v>
      </c>
      <c r="D3240" s="1407">
        <v>942.01617938552999</v>
      </c>
      <c r="E3240" s="1406" t="s">
        <v>645</v>
      </c>
      <c r="F3240" s="1408" t="s">
        <v>644</v>
      </c>
      <c r="O3240" s="1383" t="s">
        <v>645</v>
      </c>
      <c r="Q3240" s="1383" t="s">
        <v>76</v>
      </c>
    </row>
    <row r="3241" spans="1:17" x14ac:dyDescent="0.3">
      <c r="A3241" s="1405">
        <v>2013</v>
      </c>
      <c r="B3241" s="1406" t="s">
        <v>521</v>
      </c>
      <c r="C3241" s="1406" t="s">
        <v>768</v>
      </c>
      <c r="D3241" s="1407">
        <v>1068.80448357502</v>
      </c>
      <c r="E3241" s="1406" t="s">
        <v>645</v>
      </c>
      <c r="F3241" s="1408" t="s">
        <v>644</v>
      </c>
      <c r="O3241" s="1383" t="s">
        <v>645</v>
      </c>
      <c r="Q3241" s="1383" t="s">
        <v>76</v>
      </c>
    </row>
    <row r="3242" spans="1:17" x14ac:dyDescent="0.3">
      <c r="A3242" s="1405">
        <v>2013</v>
      </c>
      <c r="B3242" s="1406" t="s">
        <v>521</v>
      </c>
      <c r="C3242" s="1406" t="s">
        <v>769</v>
      </c>
      <c r="D3242" s="1407">
        <v>776.80889563106803</v>
      </c>
      <c r="E3242" s="1406" t="s">
        <v>645</v>
      </c>
      <c r="F3242" s="1408" t="s">
        <v>644</v>
      </c>
      <c r="O3242" s="1383" t="s">
        <v>645</v>
      </c>
      <c r="Q3242" s="1383" t="s">
        <v>76</v>
      </c>
    </row>
    <row r="3243" spans="1:17" x14ac:dyDescent="0.3">
      <c r="A3243" s="1405">
        <v>2013</v>
      </c>
      <c r="B3243" s="1406" t="s">
        <v>521</v>
      </c>
      <c r="C3243" s="1406" t="s">
        <v>770</v>
      </c>
      <c r="D3243" s="1407">
        <v>827.4399459041731</v>
      </c>
      <c r="E3243" s="1406" t="s">
        <v>645</v>
      </c>
      <c r="F3243" s="1408" t="s">
        <v>644</v>
      </c>
      <c r="O3243" s="1383" t="s">
        <v>645</v>
      </c>
      <c r="Q3243" s="1383" t="s">
        <v>76</v>
      </c>
    </row>
    <row r="3244" spans="1:17" x14ac:dyDescent="0.3">
      <c r="A3244" s="1405">
        <v>2013</v>
      </c>
      <c r="B3244" s="1406" t="s">
        <v>521</v>
      </c>
      <c r="C3244" s="1406" t="s">
        <v>771</v>
      </c>
      <c r="D3244" s="1407">
        <v>726.79842105263208</v>
      </c>
      <c r="E3244" s="1406" t="s">
        <v>645</v>
      </c>
      <c r="F3244" s="1408" t="s">
        <v>644</v>
      </c>
      <c r="O3244" s="1383" t="s">
        <v>645</v>
      </c>
      <c r="Q3244" s="1383" t="s">
        <v>76</v>
      </c>
    </row>
    <row r="3245" spans="1:17" x14ac:dyDescent="0.3">
      <c r="A3245" s="1405">
        <v>2013</v>
      </c>
      <c r="B3245" s="1406" t="s">
        <v>521</v>
      </c>
      <c r="C3245" s="1406" t="s">
        <v>772</v>
      </c>
      <c r="D3245" s="1407">
        <v>741.15356105892408</v>
      </c>
      <c r="E3245" s="1406" t="s">
        <v>645</v>
      </c>
      <c r="F3245" s="1408" t="s">
        <v>644</v>
      </c>
      <c r="O3245" s="1383" t="s">
        <v>645</v>
      </c>
      <c r="Q3245" s="1383" t="s">
        <v>76</v>
      </c>
    </row>
    <row r="3246" spans="1:17" x14ac:dyDescent="0.3">
      <c r="A3246" s="1405">
        <v>2013</v>
      </c>
      <c r="B3246" s="1406" t="s">
        <v>521</v>
      </c>
      <c r="C3246" s="1406" t="s">
        <v>773</v>
      </c>
      <c r="D3246" s="1407">
        <v>943.01857395533898</v>
      </c>
      <c r="E3246" s="1406" t="s">
        <v>645</v>
      </c>
      <c r="F3246" s="1408" t="s">
        <v>644</v>
      </c>
      <c r="O3246" s="1383" t="s">
        <v>645</v>
      </c>
      <c r="Q3246" s="1383" t="s">
        <v>76</v>
      </c>
    </row>
    <row r="3247" spans="1:17" x14ac:dyDescent="0.3">
      <c r="A3247" s="1405">
        <v>2013</v>
      </c>
      <c r="B3247" s="1406" t="s">
        <v>521</v>
      </c>
      <c r="C3247" s="1406" t="s">
        <v>774</v>
      </c>
      <c r="D3247" s="1407">
        <v>720.13034090909105</v>
      </c>
      <c r="E3247" s="1406" t="s">
        <v>645</v>
      </c>
      <c r="F3247" s="1408" t="s">
        <v>644</v>
      </c>
      <c r="O3247" s="1383" t="s">
        <v>645</v>
      </c>
      <c r="Q3247" s="1383" t="s">
        <v>76</v>
      </c>
    </row>
    <row r="3248" spans="1:17" x14ac:dyDescent="0.3">
      <c r="A3248" s="1405">
        <v>2013</v>
      </c>
      <c r="B3248" s="1406" t="s">
        <v>521</v>
      </c>
      <c r="C3248" s="1406" t="s">
        <v>775</v>
      </c>
      <c r="D3248" s="1407">
        <v>915.02719495698307</v>
      </c>
      <c r="E3248" s="1406" t="s">
        <v>645</v>
      </c>
      <c r="F3248" s="1408" t="s">
        <v>644</v>
      </c>
      <c r="O3248" s="1383" t="s">
        <v>645</v>
      </c>
      <c r="Q3248" s="1383" t="s">
        <v>76</v>
      </c>
    </row>
    <row r="3249" spans="1:17" x14ac:dyDescent="0.3">
      <c r="A3249" s="1405">
        <v>2013</v>
      </c>
      <c r="B3249" s="1406" t="s">
        <v>521</v>
      </c>
      <c r="C3249" s="1406" t="s">
        <v>776</v>
      </c>
      <c r="D3249" s="1407">
        <v>813.943335640138</v>
      </c>
      <c r="E3249" s="1406" t="s">
        <v>645</v>
      </c>
      <c r="F3249" s="1408" t="s">
        <v>644</v>
      </c>
      <c r="O3249" s="1383" t="s">
        <v>645</v>
      </c>
      <c r="Q3249" s="1383" t="s">
        <v>76</v>
      </c>
    </row>
    <row r="3250" spans="1:17" x14ac:dyDescent="0.3">
      <c r="A3250" s="1405">
        <v>2013</v>
      </c>
      <c r="B3250" s="1406" t="s">
        <v>521</v>
      </c>
      <c r="C3250" s="1406" t="s">
        <v>777</v>
      </c>
      <c r="D3250" s="1407">
        <v>820.38437168141604</v>
      </c>
      <c r="E3250" s="1406" t="s">
        <v>611</v>
      </c>
      <c r="F3250" s="1408" t="s">
        <v>610</v>
      </c>
      <c r="O3250" s="1383" t="s">
        <v>611</v>
      </c>
      <c r="Q3250" s="1383" t="s">
        <v>74</v>
      </c>
    </row>
    <row r="3251" spans="1:17" x14ac:dyDescent="0.3">
      <c r="A3251" s="1405">
        <v>2013</v>
      </c>
      <c r="B3251" s="1406" t="s">
        <v>521</v>
      </c>
      <c r="C3251" s="1406" t="s">
        <v>778</v>
      </c>
      <c r="D3251" s="1407">
        <v>777.58324647122708</v>
      </c>
      <c r="E3251" s="1406" t="s">
        <v>611</v>
      </c>
      <c r="F3251" s="1408" t="s">
        <v>610</v>
      </c>
      <c r="O3251" s="1383" t="s">
        <v>611</v>
      </c>
      <c r="Q3251" s="1383" t="s">
        <v>74</v>
      </c>
    </row>
    <row r="3252" spans="1:17" x14ac:dyDescent="0.3">
      <c r="A3252" s="1405">
        <v>2013</v>
      </c>
      <c r="B3252" s="1406" t="s">
        <v>521</v>
      </c>
      <c r="C3252" s="1406" t="s">
        <v>779</v>
      </c>
      <c r="D3252" s="1407">
        <v>777.04736132711207</v>
      </c>
      <c r="E3252" s="1406" t="s">
        <v>611</v>
      </c>
      <c r="F3252" s="1408" t="s">
        <v>610</v>
      </c>
      <c r="O3252" s="1383" t="s">
        <v>611</v>
      </c>
      <c r="Q3252" s="1383" t="s">
        <v>74</v>
      </c>
    </row>
    <row r="3253" spans="1:17" x14ac:dyDescent="0.3">
      <c r="A3253" s="1405">
        <v>2013</v>
      </c>
      <c r="B3253" s="1406" t="s">
        <v>521</v>
      </c>
      <c r="C3253" s="1406" t="s">
        <v>780</v>
      </c>
      <c r="D3253" s="1407">
        <v>700.34044585987306</v>
      </c>
      <c r="E3253" s="1406" t="s">
        <v>611</v>
      </c>
      <c r="F3253" s="1408" t="s">
        <v>610</v>
      </c>
      <c r="O3253" s="1383" t="s">
        <v>611</v>
      </c>
      <c r="Q3253" s="1383" t="s">
        <v>74</v>
      </c>
    </row>
    <row r="3254" spans="1:17" x14ac:dyDescent="0.3">
      <c r="A3254" s="1405">
        <v>2013</v>
      </c>
      <c r="B3254" s="1406" t="s">
        <v>521</v>
      </c>
      <c r="C3254" s="1406" t="s">
        <v>781</v>
      </c>
      <c r="D3254" s="1407">
        <v>776.11968783638304</v>
      </c>
      <c r="E3254" s="1406" t="s">
        <v>635</v>
      </c>
      <c r="F3254" s="1408" t="s">
        <v>634</v>
      </c>
      <c r="O3254" s="1383" t="s">
        <v>635</v>
      </c>
      <c r="Q3254" s="1383" t="s">
        <v>78</v>
      </c>
    </row>
    <row r="3255" spans="1:17" x14ac:dyDescent="0.3">
      <c r="A3255" s="1405">
        <v>2013</v>
      </c>
      <c r="B3255" s="1406" t="s">
        <v>521</v>
      </c>
      <c r="C3255" s="1406" t="s">
        <v>782</v>
      </c>
      <c r="D3255" s="1407">
        <v>703.49553149606299</v>
      </c>
      <c r="E3255" s="1406" t="s">
        <v>623</v>
      </c>
      <c r="F3255" s="1408" t="s">
        <v>622</v>
      </c>
      <c r="O3255" s="1383" t="s">
        <v>623</v>
      </c>
      <c r="Q3255" s="1383" t="s">
        <v>75</v>
      </c>
    </row>
    <row r="3256" spans="1:17" x14ac:dyDescent="0.3">
      <c r="A3256" s="1405">
        <v>2013</v>
      </c>
      <c r="B3256" s="1406" t="s">
        <v>521</v>
      </c>
      <c r="C3256" s="1406" t="s">
        <v>783</v>
      </c>
      <c r="D3256" s="1407">
        <v>783.39626464507205</v>
      </c>
      <c r="E3256" s="1406" t="s">
        <v>623</v>
      </c>
      <c r="F3256" s="1408" t="s">
        <v>622</v>
      </c>
      <c r="O3256" s="1383" t="s">
        <v>623</v>
      </c>
      <c r="Q3256" s="1383" t="s">
        <v>75</v>
      </c>
    </row>
    <row r="3257" spans="1:17" x14ac:dyDescent="0.3">
      <c r="A3257" s="1405">
        <v>2013</v>
      </c>
      <c r="B3257" s="1406" t="s">
        <v>521</v>
      </c>
      <c r="C3257" s="1406" t="s">
        <v>784</v>
      </c>
      <c r="D3257" s="1407">
        <v>792.94022720817895</v>
      </c>
      <c r="E3257" s="1406" t="s">
        <v>623</v>
      </c>
      <c r="F3257" s="1408" t="s">
        <v>622</v>
      </c>
      <c r="O3257" s="1383" t="s">
        <v>623</v>
      </c>
      <c r="Q3257" s="1383" t="s">
        <v>75</v>
      </c>
    </row>
    <row r="3258" spans="1:17" x14ac:dyDescent="0.3">
      <c r="A3258" s="1405">
        <v>2013</v>
      </c>
      <c r="B3258" s="1406" t="s">
        <v>521</v>
      </c>
      <c r="C3258" s="1406" t="s">
        <v>785</v>
      </c>
      <c r="D3258" s="1407">
        <v>764.68882731958809</v>
      </c>
      <c r="E3258" s="1406" t="s">
        <v>623</v>
      </c>
      <c r="F3258" s="1408" t="s">
        <v>622</v>
      </c>
      <c r="O3258" s="1383" t="s">
        <v>623</v>
      </c>
      <c r="Q3258" s="1383" t="s">
        <v>75</v>
      </c>
    </row>
    <row r="3259" spans="1:17" x14ac:dyDescent="0.3">
      <c r="A3259" s="1405">
        <v>2013</v>
      </c>
      <c r="B3259" s="1406" t="s">
        <v>521</v>
      </c>
      <c r="C3259" s="1406" t="s">
        <v>786</v>
      </c>
      <c r="D3259" s="1407">
        <v>685.60715336134513</v>
      </c>
      <c r="E3259" s="1406" t="s">
        <v>623</v>
      </c>
      <c r="F3259" s="1408" t="s">
        <v>622</v>
      </c>
      <c r="O3259" s="1383" t="s">
        <v>623</v>
      </c>
      <c r="Q3259" s="1383" t="s">
        <v>75</v>
      </c>
    </row>
    <row r="3260" spans="1:17" x14ac:dyDescent="0.3">
      <c r="A3260" s="1405">
        <v>2013</v>
      </c>
      <c r="B3260" s="1406" t="s">
        <v>521</v>
      </c>
      <c r="C3260" s="1406" t="s">
        <v>787</v>
      </c>
      <c r="D3260" s="1407">
        <v>721.67428093645503</v>
      </c>
      <c r="E3260" s="1406" t="s">
        <v>623</v>
      </c>
      <c r="F3260" s="1408" t="s">
        <v>622</v>
      </c>
      <c r="O3260" s="1383" t="s">
        <v>623</v>
      </c>
      <c r="Q3260" s="1383" t="s">
        <v>75</v>
      </c>
    </row>
    <row r="3261" spans="1:17" x14ac:dyDescent="0.3">
      <c r="A3261" s="1405">
        <v>2013</v>
      </c>
      <c r="B3261" s="1406" t="s">
        <v>521</v>
      </c>
      <c r="C3261" s="1406" t="s">
        <v>788</v>
      </c>
      <c r="D3261" s="1407">
        <v>908.9161553398061</v>
      </c>
      <c r="E3261" s="1406" t="s">
        <v>623</v>
      </c>
      <c r="F3261" s="1408" t="s">
        <v>622</v>
      </c>
      <c r="O3261" s="1383" t="s">
        <v>623</v>
      </c>
      <c r="Q3261" s="1383" t="s">
        <v>75</v>
      </c>
    </row>
    <row r="3262" spans="1:17" x14ac:dyDescent="0.3">
      <c r="A3262" s="1405">
        <v>2013</v>
      </c>
      <c r="B3262" s="1406" t="s">
        <v>521</v>
      </c>
      <c r="C3262" s="1406" t="s">
        <v>789</v>
      </c>
      <c r="D3262" s="1407">
        <v>759.2444278606971</v>
      </c>
      <c r="E3262" s="1406" t="s">
        <v>623</v>
      </c>
      <c r="F3262" s="1408" t="s">
        <v>622</v>
      </c>
      <c r="O3262" s="1383" t="s">
        <v>623</v>
      </c>
      <c r="Q3262" s="1383" t="s">
        <v>75</v>
      </c>
    </row>
    <row r="3263" spans="1:17" x14ac:dyDescent="0.3">
      <c r="A3263" s="1405">
        <v>2013</v>
      </c>
      <c r="B3263" s="1406" t="s">
        <v>521</v>
      </c>
      <c r="C3263" s="1406" t="s">
        <v>790</v>
      </c>
      <c r="D3263" s="1407">
        <v>775.13615541922309</v>
      </c>
      <c r="E3263" s="1406" t="s">
        <v>623</v>
      </c>
      <c r="F3263" s="1408" t="s">
        <v>622</v>
      </c>
      <c r="O3263" s="1383" t="s">
        <v>623</v>
      </c>
      <c r="Q3263" s="1383" t="s">
        <v>75</v>
      </c>
    </row>
    <row r="3264" spans="1:17" x14ac:dyDescent="0.3">
      <c r="A3264" s="1405">
        <v>2013</v>
      </c>
      <c r="B3264" s="1406" t="s">
        <v>521</v>
      </c>
      <c r="C3264" s="1406" t="s">
        <v>791</v>
      </c>
      <c r="D3264" s="1407">
        <v>736.23491691104607</v>
      </c>
      <c r="E3264" s="1406" t="s">
        <v>623</v>
      </c>
      <c r="F3264" s="1408" t="s">
        <v>622</v>
      </c>
      <c r="O3264" s="1383" t="s">
        <v>623</v>
      </c>
      <c r="Q3264" s="1383" t="s">
        <v>75</v>
      </c>
    </row>
    <row r="3265" spans="1:17" x14ac:dyDescent="0.3">
      <c r="A3265" s="1405">
        <v>2013</v>
      </c>
      <c r="B3265" s="1406" t="s">
        <v>521</v>
      </c>
      <c r="C3265" s="1406" t="s">
        <v>792</v>
      </c>
      <c r="D3265" s="1407">
        <v>751.01757575757608</v>
      </c>
      <c r="E3265" s="1406" t="s">
        <v>623</v>
      </c>
      <c r="F3265" s="1408" t="s">
        <v>622</v>
      </c>
      <c r="O3265" s="1383" t="s">
        <v>623</v>
      </c>
      <c r="Q3265" s="1383" t="s">
        <v>75</v>
      </c>
    </row>
    <row r="3266" spans="1:17" x14ac:dyDescent="0.3">
      <c r="A3266" s="1405">
        <v>2013</v>
      </c>
      <c r="B3266" s="1406" t="s">
        <v>521</v>
      </c>
      <c r="C3266" s="1406" t="s">
        <v>793</v>
      </c>
      <c r="D3266" s="1407">
        <v>808.11704081632706</v>
      </c>
      <c r="E3266" s="1406" t="s">
        <v>623</v>
      </c>
      <c r="F3266" s="1408" t="s">
        <v>622</v>
      </c>
      <c r="O3266" s="1383" t="s">
        <v>623</v>
      </c>
      <c r="Q3266" s="1383" t="s">
        <v>75</v>
      </c>
    </row>
    <row r="3267" spans="1:17" x14ac:dyDescent="0.3">
      <c r="A3267" s="1405">
        <v>2013</v>
      </c>
      <c r="B3267" s="1406" t="s">
        <v>521</v>
      </c>
      <c r="C3267" s="1406" t="s">
        <v>794</v>
      </c>
      <c r="D3267" s="1407">
        <v>884.47090831647301</v>
      </c>
      <c r="E3267" s="1406" t="s">
        <v>611</v>
      </c>
      <c r="F3267" s="1408" t="s">
        <v>610</v>
      </c>
      <c r="O3267" s="1383" t="s">
        <v>611</v>
      </c>
      <c r="Q3267" s="1383" t="s">
        <v>74</v>
      </c>
    </row>
    <row r="3268" spans="1:17" x14ac:dyDescent="0.3">
      <c r="A3268" s="1405">
        <v>2013</v>
      </c>
      <c r="B3268" s="1406" t="s">
        <v>521</v>
      </c>
      <c r="C3268" s="1406" t="s">
        <v>795</v>
      </c>
      <c r="D3268" s="1407">
        <v>757.41530852105802</v>
      </c>
      <c r="E3268" s="1406" t="s">
        <v>611</v>
      </c>
      <c r="F3268" s="1408" t="s">
        <v>610</v>
      </c>
      <c r="O3268" s="1383" t="s">
        <v>611</v>
      </c>
      <c r="Q3268" s="1383" t="s">
        <v>74</v>
      </c>
    </row>
    <row r="3269" spans="1:17" x14ac:dyDescent="0.3">
      <c r="A3269" s="1405">
        <v>2013</v>
      </c>
      <c r="B3269" s="1406" t="s">
        <v>521</v>
      </c>
      <c r="C3269" s="1406" t="s">
        <v>796</v>
      </c>
      <c r="D3269" s="1407">
        <v>781.47891891891913</v>
      </c>
      <c r="E3269" s="1406" t="s">
        <v>611</v>
      </c>
      <c r="F3269" s="1408" t="s">
        <v>610</v>
      </c>
      <c r="O3269" s="1383" t="s">
        <v>611</v>
      </c>
      <c r="Q3269" s="1383" t="s">
        <v>74</v>
      </c>
    </row>
    <row r="3270" spans="1:17" x14ac:dyDescent="0.3">
      <c r="A3270" s="1405">
        <v>2013</v>
      </c>
      <c r="B3270" s="1406" t="s">
        <v>521</v>
      </c>
      <c r="C3270" s="1406" t="s">
        <v>797</v>
      </c>
      <c r="D3270" s="1407">
        <v>1179.2322638436501</v>
      </c>
      <c r="E3270" s="1406" t="s">
        <v>611</v>
      </c>
      <c r="F3270" s="1408" t="s">
        <v>610</v>
      </c>
      <c r="O3270" s="1383" t="s">
        <v>611</v>
      </c>
      <c r="Q3270" s="1383" t="s">
        <v>74</v>
      </c>
    </row>
    <row r="3271" spans="1:17" x14ac:dyDescent="0.3">
      <c r="A3271" s="1405">
        <v>2013</v>
      </c>
      <c r="B3271" s="1406" t="s">
        <v>521</v>
      </c>
      <c r="C3271" s="1406" t="s">
        <v>531</v>
      </c>
      <c r="D3271" s="1407">
        <v>1161.1442757965699</v>
      </c>
      <c r="E3271" s="1406" t="s">
        <v>519</v>
      </c>
      <c r="F3271" s="1408" t="s">
        <v>628</v>
      </c>
      <c r="O3271" s="1383" t="s">
        <v>519</v>
      </c>
      <c r="Q3271" s="1383" t="s">
        <v>58</v>
      </c>
    </row>
    <row r="3272" spans="1:17" x14ac:dyDescent="0.3">
      <c r="A3272" s="1405">
        <v>2013</v>
      </c>
      <c r="B3272" s="1406" t="s">
        <v>521</v>
      </c>
      <c r="C3272" s="1406" t="s">
        <v>532</v>
      </c>
      <c r="D3272" s="1407">
        <v>1574.9259648103803</v>
      </c>
      <c r="E3272" s="1406" t="s">
        <v>519</v>
      </c>
      <c r="F3272" s="1408" t="s">
        <v>628</v>
      </c>
      <c r="O3272" s="1383" t="s">
        <v>519</v>
      </c>
      <c r="Q3272" s="1383" t="s">
        <v>58</v>
      </c>
    </row>
    <row r="3273" spans="1:17" x14ac:dyDescent="0.3">
      <c r="A3273" s="1405">
        <v>2013</v>
      </c>
      <c r="B3273" s="1406" t="s">
        <v>521</v>
      </c>
      <c r="C3273" s="1406" t="s">
        <v>533</v>
      </c>
      <c r="D3273" s="1407">
        <v>1125.4773976067399</v>
      </c>
      <c r="E3273" s="1406" t="s">
        <v>519</v>
      </c>
      <c r="F3273" s="1408" t="s">
        <v>628</v>
      </c>
      <c r="O3273" s="1383" t="s">
        <v>519</v>
      </c>
      <c r="Q3273" s="1383" t="s">
        <v>58</v>
      </c>
    </row>
    <row r="3274" spans="1:17" x14ac:dyDescent="0.3">
      <c r="A3274" s="1405">
        <v>2013</v>
      </c>
      <c r="B3274" s="1406" t="s">
        <v>521</v>
      </c>
      <c r="C3274" s="1406" t="s">
        <v>535</v>
      </c>
      <c r="D3274" s="1407">
        <v>892.47431707665908</v>
      </c>
      <c r="E3274" s="1406" t="s">
        <v>519</v>
      </c>
      <c r="F3274" s="1408" t="s">
        <v>628</v>
      </c>
      <c r="O3274" s="1383" t="s">
        <v>519</v>
      </c>
      <c r="Q3274" s="1383" t="s">
        <v>58</v>
      </c>
    </row>
    <row r="3275" spans="1:17" x14ac:dyDescent="0.3">
      <c r="A3275" s="1405">
        <v>2013</v>
      </c>
      <c r="B3275" s="1406" t="s">
        <v>521</v>
      </c>
      <c r="C3275" s="1406" t="s">
        <v>536</v>
      </c>
      <c r="D3275" s="1407">
        <v>1679.9585521111203</v>
      </c>
      <c r="E3275" s="1406" t="s">
        <v>519</v>
      </c>
      <c r="F3275" s="1408" t="s">
        <v>628</v>
      </c>
      <c r="O3275" s="1383" t="s">
        <v>519</v>
      </c>
      <c r="Q3275" s="1383" t="s">
        <v>58</v>
      </c>
    </row>
    <row r="3276" spans="1:17" x14ac:dyDescent="0.3">
      <c r="A3276" s="1405">
        <v>2013</v>
      </c>
      <c r="B3276" s="1406" t="s">
        <v>521</v>
      </c>
      <c r="C3276" s="1406" t="s">
        <v>537</v>
      </c>
      <c r="D3276" s="1407">
        <v>1189.1438085036602</v>
      </c>
      <c r="E3276" s="1406" t="s">
        <v>519</v>
      </c>
      <c r="F3276" s="1408" t="s">
        <v>628</v>
      </c>
      <c r="O3276" s="1383" t="s">
        <v>519</v>
      </c>
      <c r="Q3276" s="1383" t="s">
        <v>58</v>
      </c>
    </row>
    <row r="3277" spans="1:17" x14ac:dyDescent="0.3">
      <c r="A3277" s="1405">
        <v>2013</v>
      </c>
      <c r="B3277" s="1406" t="s">
        <v>521</v>
      </c>
      <c r="C3277" s="1406" t="s">
        <v>540</v>
      </c>
      <c r="D3277" s="1407">
        <v>1148.7921053127402</v>
      </c>
      <c r="E3277" s="1406" t="s">
        <v>519</v>
      </c>
      <c r="F3277" s="1408" t="s">
        <v>628</v>
      </c>
      <c r="O3277" s="1383" t="s">
        <v>519</v>
      </c>
      <c r="Q3277" s="1383" t="s">
        <v>58</v>
      </c>
    </row>
    <row r="3278" spans="1:17" x14ac:dyDescent="0.3">
      <c r="A3278" s="1405">
        <v>2013</v>
      </c>
      <c r="B3278" s="1406" t="s">
        <v>521</v>
      </c>
      <c r="C3278" s="1406" t="s">
        <v>541</v>
      </c>
      <c r="D3278" s="1407">
        <v>1270.2915366633401</v>
      </c>
      <c r="E3278" s="1406" t="s">
        <v>519</v>
      </c>
      <c r="F3278" s="1408" t="s">
        <v>628</v>
      </c>
      <c r="O3278" s="1383" t="s">
        <v>519</v>
      </c>
      <c r="Q3278" s="1383" t="s">
        <v>58</v>
      </c>
    </row>
    <row r="3279" spans="1:17" x14ac:dyDescent="0.3">
      <c r="A3279" s="1405">
        <v>2013</v>
      </c>
      <c r="B3279" s="1406" t="s">
        <v>521</v>
      </c>
      <c r="C3279" s="1406" t="s">
        <v>542</v>
      </c>
      <c r="D3279" s="1407">
        <v>914.44421517878504</v>
      </c>
      <c r="E3279" s="1406" t="s">
        <v>519</v>
      </c>
      <c r="F3279" s="1408" t="s">
        <v>628</v>
      </c>
      <c r="O3279" s="1383" t="s">
        <v>519</v>
      </c>
      <c r="Q3279" s="1383" t="s">
        <v>58</v>
      </c>
    </row>
    <row r="3280" spans="1:17" x14ac:dyDescent="0.3">
      <c r="A3280" s="1405">
        <v>2013</v>
      </c>
      <c r="B3280" s="1406" t="s">
        <v>521</v>
      </c>
      <c r="C3280" s="1406" t="s">
        <v>798</v>
      </c>
      <c r="D3280" s="1407">
        <v>1542.1815111378701</v>
      </c>
      <c r="E3280" s="1406" t="s">
        <v>638</v>
      </c>
      <c r="F3280" s="1408" t="s">
        <v>637</v>
      </c>
      <c r="O3280" s="1383" t="s">
        <v>638</v>
      </c>
      <c r="Q3280" s="1383" t="s">
        <v>57</v>
      </c>
    </row>
    <row r="3281" spans="1:17" x14ac:dyDescent="0.3">
      <c r="A3281" s="1405">
        <v>2013</v>
      </c>
      <c r="B3281" s="1406" t="s">
        <v>521</v>
      </c>
      <c r="C3281" s="1406" t="s">
        <v>799</v>
      </c>
      <c r="D3281" s="1407">
        <v>1029.1010860572203</v>
      </c>
      <c r="E3281" s="1406" t="s">
        <v>638</v>
      </c>
      <c r="F3281" s="1408" t="s">
        <v>637</v>
      </c>
      <c r="O3281" s="1383" t="s">
        <v>638</v>
      </c>
      <c r="Q3281" s="1383" t="s">
        <v>57</v>
      </c>
    </row>
    <row r="3282" spans="1:17" x14ac:dyDescent="0.3">
      <c r="A3282" s="1405">
        <v>2013</v>
      </c>
      <c r="B3282" s="1406" t="s">
        <v>521</v>
      </c>
      <c r="C3282" s="1406" t="s">
        <v>800</v>
      </c>
      <c r="D3282" s="1407">
        <v>1058.20464958159</v>
      </c>
      <c r="E3282" s="1406" t="s">
        <v>638</v>
      </c>
      <c r="F3282" s="1408" t="s">
        <v>637</v>
      </c>
      <c r="O3282" s="1383" t="s">
        <v>638</v>
      </c>
      <c r="Q3282" s="1383" t="s">
        <v>57</v>
      </c>
    </row>
    <row r="3283" spans="1:17" x14ac:dyDescent="0.3">
      <c r="A3283" s="1405">
        <v>2013</v>
      </c>
      <c r="B3283" s="1406" t="s">
        <v>521</v>
      </c>
      <c r="C3283" s="1406" t="s">
        <v>801</v>
      </c>
      <c r="D3283" s="1407">
        <v>935.0795973154361</v>
      </c>
      <c r="E3283" s="1406" t="s">
        <v>638</v>
      </c>
      <c r="F3283" s="1408" t="s">
        <v>637</v>
      </c>
      <c r="O3283" s="1383" t="s">
        <v>638</v>
      </c>
      <c r="Q3283" s="1383" t="s">
        <v>57</v>
      </c>
    </row>
    <row r="3284" spans="1:17" x14ac:dyDescent="0.3">
      <c r="A3284" s="1405">
        <v>2013</v>
      </c>
      <c r="B3284" s="1406" t="s">
        <v>521</v>
      </c>
      <c r="C3284" s="1406" t="s">
        <v>802</v>
      </c>
      <c r="D3284" s="1407">
        <v>976.55137987233513</v>
      </c>
      <c r="E3284" s="1406" t="s">
        <v>638</v>
      </c>
      <c r="F3284" s="1408" t="s">
        <v>637</v>
      </c>
      <c r="O3284" s="1383" t="s">
        <v>638</v>
      </c>
      <c r="Q3284" s="1383" t="s">
        <v>57</v>
      </c>
    </row>
    <row r="3285" spans="1:17" x14ac:dyDescent="0.3">
      <c r="A3285" s="1405">
        <v>2013</v>
      </c>
      <c r="B3285" s="1406" t="s">
        <v>521</v>
      </c>
      <c r="C3285" s="1406" t="s">
        <v>803</v>
      </c>
      <c r="D3285" s="1407">
        <v>1299.1057527571199</v>
      </c>
      <c r="E3285" s="1406" t="s">
        <v>638</v>
      </c>
      <c r="F3285" s="1408" t="s">
        <v>637</v>
      </c>
      <c r="O3285" s="1383" t="s">
        <v>638</v>
      </c>
      <c r="Q3285" s="1383" t="s">
        <v>57</v>
      </c>
    </row>
    <row r="3286" spans="1:17" x14ac:dyDescent="0.3">
      <c r="A3286" s="1405">
        <v>2013</v>
      </c>
      <c r="B3286" s="1406" t="s">
        <v>521</v>
      </c>
      <c r="C3286" s="1406" t="s">
        <v>804</v>
      </c>
      <c r="D3286" s="1407">
        <v>1164.6761158724703</v>
      </c>
      <c r="E3286" s="1406" t="s">
        <v>638</v>
      </c>
      <c r="F3286" s="1408" t="s">
        <v>637</v>
      </c>
      <c r="O3286" s="1383" t="s">
        <v>638</v>
      </c>
      <c r="Q3286" s="1383" t="s">
        <v>57</v>
      </c>
    </row>
    <row r="3287" spans="1:17" x14ac:dyDescent="0.3">
      <c r="A3287" s="1405">
        <v>2013</v>
      </c>
      <c r="B3287" s="1406" t="s">
        <v>521</v>
      </c>
      <c r="C3287" s="1406" t="s">
        <v>805</v>
      </c>
      <c r="D3287" s="1407">
        <v>897.50465878948614</v>
      </c>
      <c r="E3287" s="1406" t="s">
        <v>638</v>
      </c>
      <c r="F3287" s="1408" t="s">
        <v>637</v>
      </c>
      <c r="O3287" s="1383" t="s">
        <v>638</v>
      </c>
      <c r="Q3287" s="1383" t="s">
        <v>57</v>
      </c>
    </row>
    <row r="3288" spans="1:17" x14ac:dyDescent="0.3">
      <c r="A3288" s="1405">
        <v>2013</v>
      </c>
      <c r="B3288" s="1406" t="s">
        <v>521</v>
      </c>
      <c r="C3288" s="1406" t="s">
        <v>806</v>
      </c>
      <c r="D3288" s="1407">
        <v>1193.85070928394</v>
      </c>
      <c r="E3288" s="1406" t="s">
        <v>638</v>
      </c>
      <c r="F3288" s="1408" t="s">
        <v>637</v>
      </c>
      <c r="O3288" s="1383" t="s">
        <v>638</v>
      </c>
      <c r="Q3288" s="1383" t="s">
        <v>57</v>
      </c>
    </row>
    <row r="3289" spans="1:17" x14ac:dyDescent="0.3">
      <c r="A3289" s="1405">
        <v>2013</v>
      </c>
      <c r="B3289" s="1406" t="s">
        <v>521</v>
      </c>
      <c r="C3289" s="1406" t="s">
        <v>807</v>
      </c>
      <c r="D3289" s="1407">
        <v>860.85415668423605</v>
      </c>
      <c r="E3289" s="1406" t="s">
        <v>604</v>
      </c>
      <c r="F3289" s="1408" t="s">
        <v>603</v>
      </c>
      <c r="O3289" s="1383" t="s">
        <v>604</v>
      </c>
      <c r="Q3289" s="1383" t="s">
        <v>54</v>
      </c>
    </row>
    <row r="3290" spans="1:17" x14ac:dyDescent="0.3">
      <c r="A3290" s="1405">
        <v>2013</v>
      </c>
      <c r="B3290" s="1406" t="s">
        <v>521</v>
      </c>
      <c r="C3290" s="1406" t="s">
        <v>808</v>
      </c>
      <c r="D3290" s="1407">
        <v>900.46390171699204</v>
      </c>
      <c r="E3290" s="1406" t="s">
        <v>638</v>
      </c>
      <c r="F3290" s="1408" t="s">
        <v>637</v>
      </c>
      <c r="O3290" s="1383" t="s">
        <v>638</v>
      </c>
      <c r="Q3290" s="1383" t="s">
        <v>57</v>
      </c>
    </row>
    <row r="3291" spans="1:17" x14ac:dyDescent="0.3">
      <c r="A3291" s="1405">
        <v>2013</v>
      </c>
      <c r="B3291" s="1406" t="s">
        <v>521</v>
      </c>
      <c r="C3291" s="1406" t="s">
        <v>809</v>
      </c>
      <c r="D3291" s="1407">
        <v>871.66108851674608</v>
      </c>
      <c r="E3291" s="1406" t="s">
        <v>638</v>
      </c>
      <c r="F3291" s="1408" t="s">
        <v>637</v>
      </c>
      <c r="O3291" s="1383" t="s">
        <v>638</v>
      </c>
      <c r="Q3291" s="1383" t="s">
        <v>57</v>
      </c>
    </row>
    <row r="3292" spans="1:17" x14ac:dyDescent="0.3">
      <c r="A3292" s="1405">
        <v>2013</v>
      </c>
      <c r="B3292" s="1406" t="s">
        <v>521</v>
      </c>
      <c r="C3292" s="1406" t="s">
        <v>810</v>
      </c>
      <c r="D3292" s="1407">
        <v>936.98620961173003</v>
      </c>
      <c r="E3292" s="1406" t="s">
        <v>638</v>
      </c>
      <c r="F3292" s="1408" t="s">
        <v>637</v>
      </c>
      <c r="O3292" s="1383" t="s">
        <v>638</v>
      </c>
      <c r="Q3292" s="1383" t="s">
        <v>57</v>
      </c>
    </row>
    <row r="3293" spans="1:17" x14ac:dyDescent="0.3">
      <c r="A3293" s="1405">
        <v>2013</v>
      </c>
      <c r="B3293" s="1406" t="s">
        <v>521</v>
      </c>
      <c r="C3293" s="1406" t="s">
        <v>811</v>
      </c>
      <c r="D3293" s="1407">
        <v>1787.9730976431001</v>
      </c>
      <c r="E3293" s="1406" t="s">
        <v>638</v>
      </c>
      <c r="F3293" s="1408" t="s">
        <v>637</v>
      </c>
      <c r="O3293" s="1383" t="s">
        <v>638</v>
      </c>
      <c r="Q3293" s="1383" t="s">
        <v>57</v>
      </c>
    </row>
    <row r="3294" spans="1:17" x14ac:dyDescent="0.3">
      <c r="A3294" s="1405">
        <v>2013</v>
      </c>
      <c r="B3294" s="1406" t="s">
        <v>521</v>
      </c>
      <c r="C3294" s="1406" t="s">
        <v>812</v>
      </c>
      <c r="D3294" s="1407">
        <v>838.63846262341303</v>
      </c>
      <c r="E3294" s="1406" t="s">
        <v>617</v>
      </c>
      <c r="F3294" s="1408" t="s">
        <v>616</v>
      </c>
      <c r="O3294" s="1383" t="s">
        <v>617</v>
      </c>
      <c r="Q3294" s="1383" t="s">
        <v>55</v>
      </c>
    </row>
    <row r="3295" spans="1:17" x14ac:dyDescent="0.3">
      <c r="A3295" s="1405">
        <v>2013</v>
      </c>
      <c r="B3295" s="1406" t="s">
        <v>521</v>
      </c>
      <c r="C3295" s="1406" t="s">
        <v>813</v>
      </c>
      <c r="D3295" s="1407">
        <v>790.78640096618415</v>
      </c>
      <c r="E3295" s="1406" t="s">
        <v>631</v>
      </c>
      <c r="F3295" s="1408" t="s">
        <v>630</v>
      </c>
      <c r="O3295" s="1383" t="s">
        <v>631</v>
      </c>
      <c r="Q3295" s="1383" t="s">
        <v>56</v>
      </c>
    </row>
    <row r="3296" spans="1:17" x14ac:dyDescent="0.3">
      <c r="A3296" s="1405">
        <v>2013</v>
      </c>
      <c r="B3296" s="1406" t="s">
        <v>521</v>
      </c>
      <c r="C3296" s="1406" t="s">
        <v>814</v>
      </c>
      <c r="D3296" s="1407">
        <v>775.61244949494915</v>
      </c>
      <c r="E3296" s="1406" t="s">
        <v>631</v>
      </c>
      <c r="F3296" s="1408" t="s">
        <v>630</v>
      </c>
      <c r="O3296" s="1383" t="s">
        <v>631</v>
      </c>
      <c r="Q3296" s="1383" t="s">
        <v>56</v>
      </c>
    </row>
    <row r="3297" spans="1:17" x14ac:dyDescent="0.3">
      <c r="A3297" s="1405">
        <v>2013</v>
      </c>
      <c r="B3297" s="1406" t="s">
        <v>521</v>
      </c>
      <c r="C3297" s="1406" t="s">
        <v>815</v>
      </c>
      <c r="D3297" s="1407">
        <v>864.06498652291111</v>
      </c>
      <c r="E3297" s="1406" t="s">
        <v>631</v>
      </c>
      <c r="F3297" s="1408" t="s">
        <v>630</v>
      </c>
      <c r="O3297" s="1383" t="s">
        <v>631</v>
      </c>
      <c r="Q3297" s="1383" t="s">
        <v>56</v>
      </c>
    </row>
    <row r="3298" spans="1:17" x14ac:dyDescent="0.3">
      <c r="A3298" s="1405">
        <v>2013</v>
      </c>
      <c r="B3298" s="1406" t="s">
        <v>521</v>
      </c>
      <c r="C3298" s="1406" t="s">
        <v>816</v>
      </c>
      <c r="D3298" s="1407">
        <v>1180.2023864836301</v>
      </c>
      <c r="E3298" s="1406" t="s">
        <v>631</v>
      </c>
      <c r="F3298" s="1408" t="s">
        <v>630</v>
      </c>
      <c r="O3298" s="1383" t="s">
        <v>631</v>
      </c>
      <c r="Q3298" s="1383" t="s">
        <v>56</v>
      </c>
    </row>
    <row r="3299" spans="1:17" x14ac:dyDescent="0.3">
      <c r="A3299" s="1405">
        <v>2013</v>
      </c>
      <c r="B3299" s="1406" t="s">
        <v>521</v>
      </c>
      <c r="C3299" s="1406" t="s">
        <v>817</v>
      </c>
      <c r="D3299" s="1407">
        <v>790.90505694760805</v>
      </c>
      <c r="E3299" s="1406" t="s">
        <v>631</v>
      </c>
      <c r="F3299" s="1408" t="s">
        <v>630</v>
      </c>
      <c r="O3299" s="1383" t="s">
        <v>631</v>
      </c>
      <c r="Q3299" s="1383" t="s">
        <v>56</v>
      </c>
    </row>
    <row r="3300" spans="1:17" x14ac:dyDescent="0.3">
      <c r="A3300" s="1405">
        <v>2013</v>
      </c>
      <c r="B3300" s="1406" t="s">
        <v>521</v>
      </c>
      <c r="C3300" s="1406" t="s">
        <v>818</v>
      </c>
      <c r="D3300" s="1407">
        <v>750.72343065693406</v>
      </c>
      <c r="E3300" s="1406" t="s">
        <v>631</v>
      </c>
      <c r="F3300" s="1408" t="s">
        <v>630</v>
      </c>
      <c r="O3300" s="1383" t="s">
        <v>631</v>
      </c>
      <c r="Q3300" s="1383" t="s">
        <v>56</v>
      </c>
    </row>
    <row r="3301" spans="1:17" x14ac:dyDescent="0.3">
      <c r="A3301" s="1405">
        <v>2013</v>
      </c>
      <c r="B3301" s="1406" t="s">
        <v>521</v>
      </c>
      <c r="C3301" s="1406" t="s">
        <v>819</v>
      </c>
      <c r="D3301" s="1407">
        <v>828.50908321060399</v>
      </c>
      <c r="E3301" s="1406" t="s">
        <v>631</v>
      </c>
      <c r="F3301" s="1408" t="s">
        <v>630</v>
      </c>
      <c r="O3301" s="1383" t="s">
        <v>631</v>
      </c>
      <c r="Q3301" s="1383" t="s">
        <v>56</v>
      </c>
    </row>
    <row r="3302" spans="1:17" x14ac:dyDescent="0.3">
      <c r="A3302" s="1405">
        <v>2013</v>
      </c>
      <c r="B3302" s="1406" t="s">
        <v>521</v>
      </c>
      <c r="C3302" s="1406" t="s">
        <v>820</v>
      </c>
      <c r="D3302" s="1407">
        <v>820.13725995316202</v>
      </c>
      <c r="E3302" s="1406" t="s">
        <v>631</v>
      </c>
      <c r="F3302" s="1408" t="s">
        <v>630</v>
      </c>
      <c r="O3302" s="1383" t="s">
        <v>631</v>
      </c>
      <c r="Q3302" s="1383" t="s">
        <v>56</v>
      </c>
    </row>
    <row r="3303" spans="1:17" x14ac:dyDescent="0.3">
      <c r="A3303" s="1405">
        <v>2013</v>
      </c>
      <c r="B3303" s="1406" t="s">
        <v>521</v>
      </c>
      <c r="C3303" s="1406" t="s">
        <v>821</v>
      </c>
      <c r="D3303" s="1407">
        <v>735.47915540540498</v>
      </c>
      <c r="E3303" s="1406" t="s">
        <v>631</v>
      </c>
      <c r="F3303" s="1408" t="s">
        <v>630</v>
      </c>
      <c r="O3303" s="1383" t="s">
        <v>631</v>
      </c>
      <c r="Q3303" s="1383" t="s">
        <v>56</v>
      </c>
    </row>
    <row r="3304" spans="1:17" x14ac:dyDescent="0.3">
      <c r="A3304" s="1405">
        <v>2013</v>
      </c>
      <c r="B3304" s="1406" t="s">
        <v>521</v>
      </c>
      <c r="C3304" s="1406" t="s">
        <v>822</v>
      </c>
      <c r="D3304" s="1407">
        <v>707.41561604584501</v>
      </c>
      <c r="E3304" s="1406" t="s">
        <v>631</v>
      </c>
      <c r="F3304" s="1408" t="s">
        <v>630</v>
      </c>
      <c r="O3304" s="1383" t="s">
        <v>631</v>
      </c>
      <c r="Q3304" s="1383" t="s">
        <v>56</v>
      </c>
    </row>
    <row r="3305" spans="1:17" x14ac:dyDescent="0.3">
      <c r="A3305" s="1405">
        <v>2013</v>
      </c>
      <c r="B3305" s="1406" t="s">
        <v>521</v>
      </c>
      <c r="C3305" s="1406" t="s">
        <v>823</v>
      </c>
      <c r="D3305" s="1407">
        <v>918.63945578231301</v>
      </c>
      <c r="E3305" s="1406" t="s">
        <v>631</v>
      </c>
      <c r="F3305" s="1408" t="s">
        <v>630</v>
      </c>
      <c r="O3305" s="1383" t="s">
        <v>631</v>
      </c>
      <c r="Q3305" s="1383" t="s">
        <v>56</v>
      </c>
    </row>
    <row r="3306" spans="1:17" x14ac:dyDescent="0.3">
      <c r="A3306" s="1405">
        <v>2013</v>
      </c>
      <c r="B3306" s="1406" t="s">
        <v>521</v>
      </c>
      <c r="C3306" s="1406" t="s">
        <v>824</v>
      </c>
      <c r="D3306" s="1407">
        <v>791.78637142857099</v>
      </c>
      <c r="E3306" s="1406" t="s">
        <v>631</v>
      </c>
      <c r="F3306" s="1408" t="s">
        <v>630</v>
      </c>
      <c r="O3306" s="1383" t="s">
        <v>631</v>
      </c>
      <c r="Q3306" s="1383" t="s">
        <v>56</v>
      </c>
    </row>
    <row r="3307" spans="1:17" x14ac:dyDescent="0.3">
      <c r="A3307" s="1405">
        <v>2013</v>
      </c>
      <c r="B3307" s="1406" t="s">
        <v>521</v>
      </c>
      <c r="C3307" s="1406" t="s">
        <v>825</v>
      </c>
      <c r="D3307" s="1407">
        <v>890.54772040915702</v>
      </c>
      <c r="E3307" s="1406" t="s">
        <v>631</v>
      </c>
      <c r="F3307" s="1408" t="s">
        <v>630</v>
      </c>
      <c r="O3307" s="1383" t="s">
        <v>631</v>
      </c>
      <c r="Q3307" s="1383" t="s">
        <v>56</v>
      </c>
    </row>
    <row r="3308" spans="1:17" x14ac:dyDescent="0.3">
      <c r="A3308" s="1405">
        <v>2013</v>
      </c>
      <c r="B3308" s="1406" t="s">
        <v>521</v>
      </c>
      <c r="C3308" s="1406" t="s">
        <v>826</v>
      </c>
      <c r="D3308" s="1407">
        <v>942.28012639181509</v>
      </c>
      <c r="E3308" s="1406" t="s">
        <v>631</v>
      </c>
      <c r="F3308" s="1408" t="s">
        <v>630</v>
      </c>
      <c r="O3308" s="1383" t="s">
        <v>631</v>
      </c>
      <c r="Q3308" s="1383" t="s">
        <v>56</v>
      </c>
    </row>
    <row r="3309" spans="1:17" x14ac:dyDescent="0.3">
      <c r="A3309" s="1405">
        <v>2013</v>
      </c>
      <c r="B3309" s="1406" t="s">
        <v>521</v>
      </c>
      <c r="C3309" s="1406" t="s">
        <v>827</v>
      </c>
      <c r="D3309" s="1407">
        <v>837.37721689059504</v>
      </c>
      <c r="E3309" s="1406" t="s">
        <v>617</v>
      </c>
      <c r="F3309" s="1408" t="s">
        <v>616</v>
      </c>
      <c r="O3309" s="1383" t="s">
        <v>617</v>
      </c>
      <c r="Q3309" s="1383" t="s">
        <v>55</v>
      </c>
    </row>
    <row r="3310" spans="1:17" x14ac:dyDescent="0.3">
      <c r="A3310" s="1405">
        <v>2013</v>
      </c>
      <c r="B3310" s="1406" t="s">
        <v>521</v>
      </c>
      <c r="C3310" s="1406" t="s">
        <v>828</v>
      </c>
      <c r="D3310" s="1407">
        <v>872.38580745341596</v>
      </c>
      <c r="E3310" s="1406" t="s">
        <v>617</v>
      </c>
      <c r="F3310" s="1408" t="s">
        <v>616</v>
      </c>
      <c r="O3310" s="1383" t="s">
        <v>617</v>
      </c>
      <c r="Q3310" s="1383" t="s">
        <v>55</v>
      </c>
    </row>
    <row r="3311" spans="1:17" x14ac:dyDescent="0.3">
      <c r="A3311" s="1405">
        <v>2013</v>
      </c>
      <c r="B3311" s="1406" t="s">
        <v>521</v>
      </c>
      <c r="C3311" s="1406" t="s">
        <v>829</v>
      </c>
      <c r="D3311" s="1407">
        <v>898.75852300242104</v>
      </c>
      <c r="E3311" s="1406" t="s">
        <v>617</v>
      </c>
      <c r="F3311" s="1408" t="s">
        <v>616</v>
      </c>
      <c r="O3311" s="1383" t="s">
        <v>617</v>
      </c>
      <c r="Q3311" s="1383" t="s">
        <v>55</v>
      </c>
    </row>
    <row r="3312" spans="1:17" x14ac:dyDescent="0.3">
      <c r="A3312" s="1405">
        <v>2013</v>
      </c>
      <c r="B3312" s="1406" t="s">
        <v>521</v>
      </c>
      <c r="C3312" s="1406" t="s">
        <v>830</v>
      </c>
      <c r="D3312" s="1407">
        <v>877.36425672487007</v>
      </c>
      <c r="E3312" s="1406" t="s">
        <v>617</v>
      </c>
      <c r="F3312" s="1408" t="s">
        <v>616</v>
      </c>
      <c r="O3312" s="1383" t="s">
        <v>617</v>
      </c>
      <c r="Q3312" s="1383" t="s">
        <v>55</v>
      </c>
    </row>
    <row r="3313" spans="1:17" x14ac:dyDescent="0.3">
      <c r="A3313" s="1405">
        <v>2013</v>
      </c>
      <c r="B3313" s="1406" t="s">
        <v>521</v>
      </c>
      <c r="C3313" s="1406" t="s">
        <v>831</v>
      </c>
      <c r="D3313" s="1407">
        <v>1035.3450481197599</v>
      </c>
      <c r="E3313" s="1406" t="s">
        <v>617</v>
      </c>
      <c r="F3313" s="1408" t="s">
        <v>616</v>
      </c>
      <c r="O3313" s="1383" t="s">
        <v>617</v>
      </c>
      <c r="Q3313" s="1383" t="s">
        <v>55</v>
      </c>
    </row>
    <row r="3314" spans="1:17" x14ac:dyDescent="0.3">
      <c r="A3314" s="1405">
        <v>2013</v>
      </c>
      <c r="B3314" s="1406" t="s">
        <v>521</v>
      </c>
      <c r="C3314" s="1406" t="s">
        <v>832</v>
      </c>
      <c r="D3314" s="1407">
        <v>878.73233584905699</v>
      </c>
      <c r="E3314" s="1406" t="s">
        <v>617</v>
      </c>
      <c r="F3314" s="1408" t="s">
        <v>616</v>
      </c>
      <c r="O3314" s="1383" t="s">
        <v>617</v>
      </c>
      <c r="Q3314" s="1383" t="s">
        <v>55</v>
      </c>
    </row>
    <row r="3315" spans="1:17" x14ac:dyDescent="0.3">
      <c r="A3315" s="1405">
        <v>2013</v>
      </c>
      <c r="B3315" s="1406" t="s">
        <v>521</v>
      </c>
      <c r="C3315" s="1406" t="s">
        <v>833</v>
      </c>
      <c r="D3315" s="1407">
        <v>786.72918552036208</v>
      </c>
      <c r="E3315" s="1406" t="s">
        <v>617</v>
      </c>
      <c r="F3315" s="1408" t="s">
        <v>616</v>
      </c>
      <c r="O3315" s="1383" t="s">
        <v>617</v>
      </c>
      <c r="Q3315" s="1383" t="s">
        <v>55</v>
      </c>
    </row>
    <row r="3316" spans="1:17" x14ac:dyDescent="0.3">
      <c r="A3316" s="1405">
        <v>2013</v>
      </c>
      <c r="B3316" s="1406" t="s">
        <v>521</v>
      </c>
      <c r="C3316" s="1406" t="s">
        <v>834</v>
      </c>
      <c r="D3316" s="1407">
        <v>841.0364403669721</v>
      </c>
      <c r="E3316" s="1406" t="s">
        <v>617</v>
      </c>
      <c r="F3316" s="1408" t="s">
        <v>616</v>
      </c>
      <c r="O3316" s="1383" t="s">
        <v>617</v>
      </c>
      <c r="Q3316" s="1383" t="s">
        <v>55</v>
      </c>
    </row>
    <row r="3317" spans="1:17" x14ac:dyDescent="0.3">
      <c r="A3317" s="1405">
        <v>2013</v>
      </c>
      <c r="B3317" s="1406" t="s">
        <v>521</v>
      </c>
      <c r="C3317" s="1406" t="s">
        <v>835</v>
      </c>
      <c r="D3317" s="1407">
        <v>823.88608458390206</v>
      </c>
      <c r="E3317" s="1406" t="s">
        <v>617</v>
      </c>
      <c r="F3317" s="1408" t="s">
        <v>616</v>
      </c>
      <c r="O3317" s="1383" t="s">
        <v>617</v>
      </c>
      <c r="Q3317" s="1383" t="s">
        <v>55</v>
      </c>
    </row>
    <row r="3318" spans="1:17" x14ac:dyDescent="0.3">
      <c r="A3318" s="1405">
        <v>2013</v>
      </c>
      <c r="B3318" s="1406" t="s">
        <v>521</v>
      </c>
      <c r="C3318" s="1406" t="s">
        <v>836</v>
      </c>
      <c r="D3318" s="1407">
        <v>873.92880171184004</v>
      </c>
      <c r="E3318" s="1406" t="s">
        <v>617</v>
      </c>
      <c r="F3318" s="1408" t="s">
        <v>616</v>
      </c>
      <c r="O3318" s="1383" t="s">
        <v>617</v>
      </c>
      <c r="Q3318" s="1383" t="s">
        <v>55</v>
      </c>
    </row>
    <row r="3319" spans="1:17" x14ac:dyDescent="0.3">
      <c r="A3319" s="1405">
        <v>2013</v>
      </c>
      <c r="B3319" s="1406" t="s">
        <v>521</v>
      </c>
      <c r="C3319" s="1406" t="s">
        <v>837</v>
      </c>
      <c r="D3319" s="1407">
        <v>970.40128578865199</v>
      </c>
      <c r="E3319" s="1406" t="s">
        <v>617</v>
      </c>
      <c r="F3319" s="1408" t="s">
        <v>616</v>
      </c>
      <c r="O3319" s="1383" t="s">
        <v>617</v>
      </c>
      <c r="Q3319" s="1383" t="s">
        <v>55</v>
      </c>
    </row>
    <row r="3320" spans="1:17" x14ac:dyDescent="0.3">
      <c r="A3320" s="1405">
        <v>2013</v>
      </c>
      <c r="B3320" s="1406" t="s">
        <v>521</v>
      </c>
      <c r="C3320" s="1406" t="s">
        <v>838</v>
      </c>
      <c r="D3320" s="1407">
        <v>822.29244741873799</v>
      </c>
      <c r="E3320" s="1406" t="s">
        <v>617</v>
      </c>
      <c r="F3320" s="1408" t="s">
        <v>616</v>
      </c>
      <c r="O3320" s="1383" t="s">
        <v>617</v>
      </c>
      <c r="Q3320" s="1383" t="s">
        <v>55</v>
      </c>
    </row>
    <row r="3321" spans="1:17" x14ac:dyDescent="0.3">
      <c r="A3321" s="1405">
        <v>2013</v>
      </c>
      <c r="B3321" s="1406" t="s">
        <v>521</v>
      </c>
      <c r="C3321" s="1406" t="s">
        <v>839</v>
      </c>
      <c r="D3321" s="1407">
        <v>1016.34762199313</v>
      </c>
      <c r="E3321" s="1406" t="s">
        <v>617</v>
      </c>
      <c r="F3321" s="1408" t="s">
        <v>616</v>
      </c>
      <c r="O3321" s="1383" t="s">
        <v>617</v>
      </c>
      <c r="Q3321" s="1383" t="s">
        <v>55</v>
      </c>
    </row>
    <row r="3322" spans="1:17" x14ac:dyDescent="0.3">
      <c r="A3322" s="1405">
        <v>2013</v>
      </c>
      <c r="B3322" s="1406" t="s">
        <v>521</v>
      </c>
      <c r="C3322" s="1406" t="s">
        <v>840</v>
      </c>
      <c r="D3322" s="1407">
        <v>758.43804985337204</v>
      </c>
      <c r="E3322" s="1406" t="s">
        <v>631</v>
      </c>
      <c r="F3322" s="1408" t="s">
        <v>630</v>
      </c>
      <c r="O3322" s="1383" t="s">
        <v>631</v>
      </c>
      <c r="Q3322" s="1383" t="s">
        <v>56</v>
      </c>
    </row>
    <row r="3323" spans="1:17" x14ac:dyDescent="0.3">
      <c r="A3323" s="1405">
        <v>2013</v>
      </c>
      <c r="B3323" s="1406" t="s">
        <v>521</v>
      </c>
      <c r="C3323" s="1406" t="s">
        <v>841</v>
      </c>
      <c r="D3323" s="1407">
        <v>1038.7926525529301</v>
      </c>
      <c r="E3323" s="1406" t="s">
        <v>604</v>
      </c>
      <c r="F3323" s="1408" t="s">
        <v>603</v>
      </c>
      <c r="O3323" s="1383" t="s">
        <v>604</v>
      </c>
      <c r="Q3323" s="1383" t="s">
        <v>54</v>
      </c>
    </row>
    <row r="3324" spans="1:17" x14ac:dyDescent="0.3">
      <c r="A3324" s="1405">
        <v>2013</v>
      </c>
      <c r="B3324" s="1406" t="s">
        <v>521</v>
      </c>
      <c r="C3324" s="1406" t="s">
        <v>842</v>
      </c>
      <c r="D3324" s="1407">
        <v>799.06483827493298</v>
      </c>
      <c r="E3324" s="1406" t="s">
        <v>604</v>
      </c>
      <c r="F3324" s="1408" t="s">
        <v>603</v>
      </c>
      <c r="O3324" s="1383" t="s">
        <v>604</v>
      </c>
      <c r="Q3324" s="1383" t="s">
        <v>54</v>
      </c>
    </row>
    <row r="3325" spans="1:17" x14ac:dyDescent="0.3">
      <c r="A3325" s="1405">
        <v>2013</v>
      </c>
      <c r="B3325" s="1406" t="s">
        <v>521</v>
      </c>
      <c r="C3325" s="1406" t="s">
        <v>843</v>
      </c>
      <c r="D3325" s="1407">
        <v>970.53549107142908</v>
      </c>
      <c r="E3325" s="1406" t="s">
        <v>604</v>
      </c>
      <c r="F3325" s="1408" t="s">
        <v>603</v>
      </c>
      <c r="O3325" s="1383" t="s">
        <v>604</v>
      </c>
      <c r="Q3325" s="1383" t="s">
        <v>54</v>
      </c>
    </row>
    <row r="3326" spans="1:17" x14ac:dyDescent="0.3">
      <c r="A3326" s="1405">
        <v>2013</v>
      </c>
      <c r="B3326" s="1406" t="s">
        <v>521</v>
      </c>
      <c r="C3326" s="1406" t="s">
        <v>844</v>
      </c>
      <c r="D3326" s="1407">
        <v>752.83517543859602</v>
      </c>
      <c r="E3326" s="1406" t="s">
        <v>604</v>
      </c>
      <c r="F3326" s="1408" t="s">
        <v>603</v>
      </c>
      <c r="O3326" s="1383" t="s">
        <v>604</v>
      </c>
      <c r="Q3326" s="1383" t="s">
        <v>54</v>
      </c>
    </row>
    <row r="3327" spans="1:17" x14ac:dyDescent="0.3">
      <c r="A3327" s="1405">
        <v>2013</v>
      </c>
      <c r="B3327" s="1406" t="s">
        <v>521</v>
      </c>
      <c r="C3327" s="1406" t="s">
        <v>845</v>
      </c>
      <c r="D3327" s="1407">
        <v>1004.1255061141301</v>
      </c>
      <c r="E3327" s="1406" t="s">
        <v>604</v>
      </c>
      <c r="F3327" s="1408" t="s">
        <v>603</v>
      </c>
      <c r="O3327" s="1383" t="s">
        <v>604</v>
      </c>
      <c r="Q3327" s="1383" t="s">
        <v>54</v>
      </c>
    </row>
    <row r="3328" spans="1:17" x14ac:dyDescent="0.3">
      <c r="A3328" s="1405">
        <v>2013</v>
      </c>
      <c r="B3328" s="1406" t="s">
        <v>521</v>
      </c>
      <c r="C3328" s="1406" t="s">
        <v>846</v>
      </c>
      <c r="D3328" s="1407">
        <v>1605.6049981405699</v>
      </c>
      <c r="E3328" s="1406" t="s">
        <v>604</v>
      </c>
      <c r="F3328" s="1408" t="s">
        <v>603</v>
      </c>
      <c r="O3328" s="1383" t="s">
        <v>604</v>
      </c>
      <c r="Q3328" s="1383" t="s">
        <v>54</v>
      </c>
    </row>
    <row r="3329" spans="1:17" x14ac:dyDescent="0.3">
      <c r="A3329" s="1405">
        <v>2013</v>
      </c>
      <c r="B3329" s="1406" t="s">
        <v>521</v>
      </c>
      <c r="C3329" s="1406" t="s">
        <v>847</v>
      </c>
      <c r="D3329" s="1407">
        <v>854.86598726114596</v>
      </c>
      <c r="E3329" s="1406" t="s">
        <v>604</v>
      </c>
      <c r="F3329" s="1408" t="s">
        <v>603</v>
      </c>
      <c r="O3329" s="1383" t="s">
        <v>604</v>
      </c>
      <c r="Q3329" s="1383" t="s">
        <v>54</v>
      </c>
    </row>
    <row r="3330" spans="1:17" x14ac:dyDescent="0.3">
      <c r="A3330" s="1405">
        <v>2013</v>
      </c>
      <c r="B3330" s="1406" t="s">
        <v>521</v>
      </c>
      <c r="C3330" s="1406" t="s">
        <v>848</v>
      </c>
      <c r="D3330" s="1407">
        <v>884.67536685902701</v>
      </c>
      <c r="E3330" s="1406" t="s">
        <v>604</v>
      </c>
      <c r="F3330" s="1408" t="s">
        <v>603</v>
      </c>
      <c r="O3330" s="1383" t="s">
        <v>604</v>
      </c>
      <c r="Q3330" s="1383" t="s">
        <v>54</v>
      </c>
    </row>
    <row r="3331" spans="1:17" x14ac:dyDescent="0.3">
      <c r="A3331" s="1405">
        <v>2013</v>
      </c>
      <c r="B3331" s="1406" t="s">
        <v>521</v>
      </c>
      <c r="C3331" s="1406" t="s">
        <v>849</v>
      </c>
      <c r="D3331" s="1407">
        <v>792.10811944091506</v>
      </c>
      <c r="E3331" s="1406" t="s">
        <v>604</v>
      </c>
      <c r="F3331" s="1408" t="s">
        <v>603</v>
      </c>
      <c r="O3331" s="1383" t="s">
        <v>604</v>
      </c>
      <c r="Q3331" s="1383" t="s">
        <v>54</v>
      </c>
    </row>
    <row r="3332" spans="1:17" x14ac:dyDescent="0.3">
      <c r="A3332" s="1405">
        <v>2013</v>
      </c>
      <c r="B3332" s="1406" t="s">
        <v>521</v>
      </c>
      <c r="C3332" s="1406" t="s">
        <v>850</v>
      </c>
      <c r="D3332" s="1407">
        <v>859.12611398963702</v>
      </c>
      <c r="E3332" s="1406" t="s">
        <v>604</v>
      </c>
      <c r="F3332" s="1408" t="s">
        <v>603</v>
      </c>
      <c r="O3332" s="1383" t="s">
        <v>604</v>
      </c>
      <c r="Q3332" s="1383" t="s">
        <v>54</v>
      </c>
    </row>
    <row r="3333" spans="1:17" x14ac:dyDescent="0.3">
      <c r="A3333" s="1405">
        <v>2013</v>
      </c>
      <c r="B3333" s="1406" t="s">
        <v>521</v>
      </c>
      <c r="C3333" s="1406" t="s">
        <v>851</v>
      </c>
      <c r="D3333" s="1407">
        <v>759.66864506627405</v>
      </c>
      <c r="E3333" s="1406" t="s">
        <v>604</v>
      </c>
      <c r="F3333" s="1408" t="s">
        <v>603</v>
      </c>
      <c r="O3333" s="1383" t="s">
        <v>604</v>
      </c>
      <c r="Q3333" s="1383" t="s">
        <v>54</v>
      </c>
    </row>
    <row r="3334" spans="1:17" x14ac:dyDescent="0.3">
      <c r="A3334" s="1405">
        <v>2013</v>
      </c>
      <c r="B3334" s="1406" t="s">
        <v>521</v>
      </c>
      <c r="C3334" s="1406" t="s">
        <v>852</v>
      </c>
      <c r="D3334" s="1407">
        <v>803.06746944644101</v>
      </c>
      <c r="E3334" s="1406" t="s">
        <v>604</v>
      </c>
      <c r="F3334" s="1408" t="s">
        <v>603</v>
      </c>
      <c r="O3334" s="1383" t="s">
        <v>604</v>
      </c>
      <c r="Q3334" s="1383" t="s">
        <v>54</v>
      </c>
    </row>
    <row r="3335" spans="1:17" x14ac:dyDescent="0.3">
      <c r="A3335" s="1405">
        <v>2013</v>
      </c>
      <c r="B3335" s="1406" t="s">
        <v>521</v>
      </c>
      <c r="C3335" s="1406" t="s">
        <v>853</v>
      </c>
      <c r="D3335" s="1407">
        <v>852.74199294532593</v>
      </c>
      <c r="E3335" s="1406" t="s">
        <v>604</v>
      </c>
      <c r="F3335" s="1408" t="s">
        <v>603</v>
      </c>
      <c r="O3335" s="1383" t="s">
        <v>604</v>
      </c>
      <c r="Q3335" s="1383" t="s">
        <v>54</v>
      </c>
    </row>
    <row r="3336" spans="1:17" x14ac:dyDescent="0.3">
      <c r="A3336" s="1405">
        <v>2013</v>
      </c>
      <c r="B3336" s="1406" t="s">
        <v>521</v>
      </c>
      <c r="C3336" s="1406" t="s">
        <v>529</v>
      </c>
      <c r="D3336" s="1407">
        <v>1135.73425491439</v>
      </c>
      <c r="E3336" s="1406" t="s">
        <v>519</v>
      </c>
      <c r="F3336" s="1408" t="s">
        <v>628</v>
      </c>
      <c r="O3336" s="1383" t="s">
        <v>519</v>
      </c>
      <c r="Q3336" s="1383" t="s">
        <v>58</v>
      </c>
    </row>
    <row r="3337" spans="1:17" x14ac:dyDescent="0.3">
      <c r="A3337" s="1405">
        <v>2013</v>
      </c>
      <c r="B3337" s="1406" t="s">
        <v>521</v>
      </c>
      <c r="C3337" s="1406" t="s">
        <v>854</v>
      </c>
      <c r="D3337" s="1407">
        <v>889.81637201365209</v>
      </c>
      <c r="E3337" s="1406" t="s">
        <v>635</v>
      </c>
      <c r="F3337" s="1408" t="s">
        <v>634</v>
      </c>
      <c r="O3337" s="1383" t="s">
        <v>635</v>
      </c>
      <c r="Q3337" s="1383" t="s">
        <v>78</v>
      </c>
    </row>
    <row r="3338" spans="1:17" x14ac:dyDescent="0.3">
      <c r="A3338" s="1405">
        <v>2013</v>
      </c>
      <c r="B3338" s="1406" t="s">
        <v>521</v>
      </c>
      <c r="C3338" s="1406" t="s">
        <v>855</v>
      </c>
      <c r="D3338" s="1407">
        <v>897.40964932126712</v>
      </c>
      <c r="E3338" s="1406" t="s">
        <v>635</v>
      </c>
      <c r="F3338" s="1408" t="s">
        <v>634</v>
      </c>
      <c r="O3338" s="1383" t="s">
        <v>635</v>
      </c>
      <c r="Q3338" s="1383" t="s">
        <v>78</v>
      </c>
    </row>
    <row r="3339" spans="1:17" x14ac:dyDescent="0.3">
      <c r="A3339" s="1405">
        <v>2013</v>
      </c>
      <c r="B3339" s="1406" t="s">
        <v>521</v>
      </c>
      <c r="C3339" s="1406" t="s">
        <v>856</v>
      </c>
      <c r="D3339" s="1407">
        <v>999.87007393064596</v>
      </c>
      <c r="E3339" s="1406" t="s">
        <v>635</v>
      </c>
      <c r="F3339" s="1408" t="s">
        <v>634</v>
      </c>
      <c r="O3339" s="1383" t="s">
        <v>635</v>
      </c>
      <c r="Q3339" s="1383" t="s">
        <v>78</v>
      </c>
    </row>
    <row r="3340" spans="1:17" x14ac:dyDescent="0.3">
      <c r="A3340" s="1405">
        <v>2013</v>
      </c>
      <c r="B3340" s="1406" t="s">
        <v>521</v>
      </c>
      <c r="C3340" s="1406" t="s">
        <v>857</v>
      </c>
      <c r="D3340" s="1407">
        <v>932.56639148300303</v>
      </c>
      <c r="E3340" s="1406" t="s">
        <v>635</v>
      </c>
      <c r="F3340" s="1408" t="s">
        <v>634</v>
      </c>
      <c r="O3340" s="1383" t="s">
        <v>635</v>
      </c>
      <c r="Q3340" s="1383" t="s">
        <v>78</v>
      </c>
    </row>
    <row r="3341" spans="1:17" x14ac:dyDescent="0.3">
      <c r="A3341" s="1405">
        <v>2013</v>
      </c>
      <c r="B3341" s="1406" t="s">
        <v>521</v>
      </c>
      <c r="C3341" s="1406" t="s">
        <v>858</v>
      </c>
      <c r="D3341" s="1407">
        <v>853.76746310611406</v>
      </c>
      <c r="E3341" s="1406" t="s">
        <v>635</v>
      </c>
      <c r="F3341" s="1408" t="s">
        <v>634</v>
      </c>
      <c r="O3341" s="1383" t="s">
        <v>635</v>
      </c>
      <c r="Q3341" s="1383" t="s">
        <v>78</v>
      </c>
    </row>
    <row r="3342" spans="1:17" x14ac:dyDescent="0.3">
      <c r="A3342" s="1405">
        <v>2013</v>
      </c>
      <c r="B3342" s="1406" t="s">
        <v>521</v>
      </c>
      <c r="C3342" s="1406" t="s">
        <v>859</v>
      </c>
      <c r="D3342" s="1407">
        <v>954.48746666666716</v>
      </c>
      <c r="E3342" s="1406" t="s">
        <v>635</v>
      </c>
      <c r="F3342" s="1408" t="s">
        <v>634</v>
      </c>
      <c r="O3342" s="1383" t="s">
        <v>635</v>
      </c>
      <c r="Q3342" s="1383" t="s">
        <v>78</v>
      </c>
    </row>
    <row r="3343" spans="1:17" x14ac:dyDescent="0.3">
      <c r="A3343" s="1405">
        <v>2013</v>
      </c>
      <c r="B3343" s="1406" t="s">
        <v>521</v>
      </c>
      <c r="C3343" s="1406" t="s">
        <v>860</v>
      </c>
      <c r="D3343" s="1407">
        <v>841.7370792767731</v>
      </c>
      <c r="E3343" s="1406" t="s">
        <v>635</v>
      </c>
      <c r="F3343" s="1408" t="s">
        <v>634</v>
      </c>
      <c r="O3343" s="1383" t="s">
        <v>635</v>
      </c>
      <c r="Q3343" s="1383" t="s">
        <v>78</v>
      </c>
    </row>
    <row r="3344" spans="1:17" x14ac:dyDescent="0.3">
      <c r="A3344" s="1405">
        <v>2013</v>
      </c>
      <c r="B3344" s="1406" t="s">
        <v>521</v>
      </c>
      <c r="C3344" s="1406" t="s">
        <v>861</v>
      </c>
      <c r="D3344" s="1407">
        <v>901.60140554156203</v>
      </c>
      <c r="E3344" s="1406" t="s">
        <v>635</v>
      </c>
      <c r="F3344" s="1408" t="s">
        <v>634</v>
      </c>
      <c r="O3344" s="1383" t="s">
        <v>635</v>
      </c>
      <c r="Q3344" s="1383" t="s">
        <v>78</v>
      </c>
    </row>
    <row r="3345" spans="1:17" x14ac:dyDescent="0.3">
      <c r="A3345" s="1405">
        <v>2013</v>
      </c>
      <c r="B3345" s="1406" t="s">
        <v>521</v>
      </c>
      <c r="C3345" s="1406" t="s">
        <v>862</v>
      </c>
      <c r="D3345" s="1407">
        <v>893.06039511201607</v>
      </c>
      <c r="E3345" s="1406" t="s">
        <v>635</v>
      </c>
      <c r="F3345" s="1408" t="s">
        <v>634</v>
      </c>
      <c r="O3345" s="1383" t="s">
        <v>635</v>
      </c>
      <c r="Q3345" s="1383" t="s">
        <v>78</v>
      </c>
    </row>
    <row r="3346" spans="1:17" x14ac:dyDescent="0.3">
      <c r="A3346" s="1405">
        <v>2013</v>
      </c>
      <c r="B3346" s="1406" t="s">
        <v>521</v>
      </c>
      <c r="C3346" s="1406" t="s">
        <v>863</v>
      </c>
      <c r="D3346" s="1407">
        <v>974.92136599706009</v>
      </c>
      <c r="E3346" s="1406" t="s">
        <v>635</v>
      </c>
      <c r="F3346" s="1408" t="s">
        <v>634</v>
      </c>
      <c r="O3346" s="1383" t="s">
        <v>635</v>
      </c>
      <c r="Q3346" s="1383" t="s">
        <v>78</v>
      </c>
    </row>
    <row r="3347" spans="1:17" x14ac:dyDescent="0.3">
      <c r="A3347" s="1405">
        <v>2014</v>
      </c>
      <c r="B3347" s="1406" t="s">
        <v>521</v>
      </c>
      <c r="C3347" s="1406" t="s">
        <v>650</v>
      </c>
      <c r="D3347" s="1407">
        <v>768.90608719646809</v>
      </c>
      <c r="E3347" s="1406" t="s">
        <v>598</v>
      </c>
      <c r="F3347" s="1408" t="s">
        <v>599</v>
      </c>
      <c r="O3347" s="1383" t="s">
        <v>598</v>
      </c>
      <c r="Q3347" s="1383" t="s">
        <v>61</v>
      </c>
    </row>
    <row r="3348" spans="1:17" x14ac:dyDescent="0.3">
      <c r="A3348" s="1405">
        <v>2014</v>
      </c>
      <c r="B3348" s="1406" t="s">
        <v>521</v>
      </c>
      <c r="C3348" s="1406" t="s">
        <v>597</v>
      </c>
      <c r="D3348" s="1407">
        <v>856.43370963212612</v>
      </c>
      <c r="E3348" s="1406" t="s">
        <v>598</v>
      </c>
      <c r="F3348" s="1408" t="s">
        <v>599</v>
      </c>
      <c r="O3348" s="1383" t="s">
        <v>598</v>
      </c>
      <c r="Q3348" s="1383" t="s">
        <v>61</v>
      </c>
    </row>
    <row r="3349" spans="1:17" x14ac:dyDescent="0.3">
      <c r="A3349" s="1405">
        <v>2014</v>
      </c>
      <c r="B3349" s="1406" t="s">
        <v>521</v>
      </c>
      <c r="C3349" s="1406" t="s">
        <v>651</v>
      </c>
      <c r="D3349" s="1407">
        <v>965.38459417898105</v>
      </c>
      <c r="E3349" s="1406" t="s">
        <v>598</v>
      </c>
      <c r="F3349" s="1408" t="s">
        <v>599</v>
      </c>
      <c r="O3349" s="1383" t="s">
        <v>598</v>
      </c>
      <c r="Q3349" s="1383" t="s">
        <v>61</v>
      </c>
    </row>
    <row r="3350" spans="1:17" x14ac:dyDescent="0.3">
      <c r="A3350" s="1405">
        <v>2014</v>
      </c>
      <c r="B3350" s="1406" t="s">
        <v>521</v>
      </c>
      <c r="C3350" s="1406" t="s">
        <v>652</v>
      </c>
      <c r="D3350" s="1407">
        <v>959.97276099894304</v>
      </c>
      <c r="E3350" s="1406" t="s">
        <v>598</v>
      </c>
      <c r="F3350" s="1408" t="s">
        <v>599</v>
      </c>
      <c r="O3350" s="1383" t="s">
        <v>598</v>
      </c>
      <c r="Q3350" s="1383" t="s">
        <v>61</v>
      </c>
    </row>
    <row r="3351" spans="1:17" x14ac:dyDescent="0.3">
      <c r="A3351" s="1405">
        <v>2014</v>
      </c>
      <c r="B3351" s="1406" t="s">
        <v>521</v>
      </c>
      <c r="C3351" s="1406" t="s">
        <v>653</v>
      </c>
      <c r="D3351" s="1407">
        <v>950.1122357812161</v>
      </c>
      <c r="E3351" s="1406" t="s">
        <v>598</v>
      </c>
      <c r="F3351" s="1408" t="s">
        <v>599</v>
      </c>
      <c r="O3351" s="1383" t="s">
        <v>598</v>
      </c>
      <c r="Q3351" s="1383" t="s">
        <v>61</v>
      </c>
    </row>
    <row r="3352" spans="1:17" x14ac:dyDescent="0.3">
      <c r="A3352" s="1405">
        <v>2014</v>
      </c>
      <c r="B3352" s="1406" t="s">
        <v>521</v>
      </c>
      <c r="C3352" s="1406" t="s">
        <v>654</v>
      </c>
      <c r="D3352" s="1407">
        <v>1031.7426420010399</v>
      </c>
      <c r="E3352" s="1406" t="s">
        <v>598</v>
      </c>
      <c r="F3352" s="1408" t="s">
        <v>599</v>
      </c>
      <c r="O3352" s="1383" t="s">
        <v>598</v>
      </c>
      <c r="Q3352" s="1383" t="s">
        <v>61</v>
      </c>
    </row>
    <row r="3353" spans="1:17" x14ac:dyDescent="0.3">
      <c r="A3353" s="1405">
        <v>2014</v>
      </c>
      <c r="B3353" s="1406" t="s">
        <v>521</v>
      </c>
      <c r="C3353" s="1406" t="s">
        <v>600</v>
      </c>
      <c r="D3353" s="1407">
        <v>906.50166655287808</v>
      </c>
      <c r="E3353" s="1406" t="s">
        <v>594</v>
      </c>
      <c r="F3353" s="1408" t="s">
        <v>595</v>
      </c>
      <c r="O3353" s="1383" t="s">
        <v>594</v>
      </c>
      <c r="Q3353" s="1383" t="s">
        <v>62</v>
      </c>
    </row>
    <row r="3354" spans="1:17" x14ac:dyDescent="0.3">
      <c r="A3354" s="1405">
        <v>2014</v>
      </c>
      <c r="B3354" s="1406" t="s">
        <v>521</v>
      </c>
      <c r="C3354" s="1406" t="s">
        <v>601</v>
      </c>
      <c r="D3354" s="1407">
        <v>1173.5813856556899</v>
      </c>
      <c r="E3354" s="1406" t="s">
        <v>594</v>
      </c>
      <c r="F3354" s="1408" t="s">
        <v>595</v>
      </c>
      <c r="O3354" s="1383" t="s">
        <v>594</v>
      </c>
      <c r="Q3354" s="1383" t="s">
        <v>62</v>
      </c>
    </row>
    <row r="3355" spans="1:17" x14ac:dyDescent="0.3">
      <c r="A3355" s="1405">
        <v>2014</v>
      </c>
      <c r="B3355" s="1406" t="s">
        <v>521</v>
      </c>
      <c r="C3355" s="1406" t="s">
        <v>602</v>
      </c>
      <c r="D3355" s="1407">
        <v>1123.8582948247301</v>
      </c>
      <c r="E3355" s="1406" t="s">
        <v>594</v>
      </c>
      <c r="F3355" s="1408" t="s">
        <v>595</v>
      </c>
      <c r="O3355" s="1383" t="s">
        <v>594</v>
      </c>
      <c r="Q3355" s="1383" t="s">
        <v>62</v>
      </c>
    </row>
    <row r="3356" spans="1:17" x14ac:dyDescent="0.3">
      <c r="A3356" s="1405">
        <v>2014</v>
      </c>
      <c r="B3356" s="1406" t="s">
        <v>521</v>
      </c>
      <c r="C3356" s="1406" t="s">
        <v>640</v>
      </c>
      <c r="D3356" s="1407">
        <v>798.19265425089009</v>
      </c>
      <c r="E3356" s="1406" t="s">
        <v>594</v>
      </c>
      <c r="F3356" s="1408" t="s">
        <v>595</v>
      </c>
      <c r="O3356" s="1383" t="s">
        <v>594</v>
      </c>
      <c r="Q3356" s="1383" t="s">
        <v>62</v>
      </c>
    </row>
    <row r="3357" spans="1:17" x14ac:dyDescent="0.3">
      <c r="A3357" s="1405">
        <v>2014</v>
      </c>
      <c r="B3357" s="1406" t="s">
        <v>521</v>
      </c>
      <c r="C3357" s="1406" t="s">
        <v>605</v>
      </c>
      <c r="D3357" s="1407">
        <v>1307.1854485491299</v>
      </c>
      <c r="E3357" s="1406" t="s">
        <v>594</v>
      </c>
      <c r="F3357" s="1408" t="s">
        <v>595</v>
      </c>
      <c r="O3357" s="1383" t="s">
        <v>594</v>
      </c>
      <c r="Q3357" s="1383" t="s">
        <v>62</v>
      </c>
    </row>
    <row r="3358" spans="1:17" x14ac:dyDescent="0.3">
      <c r="A3358" s="1405">
        <v>2014</v>
      </c>
      <c r="B3358" s="1406" t="s">
        <v>521</v>
      </c>
      <c r="C3358" s="1406" t="s">
        <v>606</v>
      </c>
      <c r="D3358" s="1407">
        <v>862.68047303315211</v>
      </c>
      <c r="E3358" s="1406" t="s">
        <v>594</v>
      </c>
      <c r="F3358" s="1408" t="s">
        <v>595</v>
      </c>
      <c r="O3358" s="1383" t="s">
        <v>594</v>
      </c>
      <c r="Q3358" s="1383" t="s">
        <v>62</v>
      </c>
    </row>
    <row r="3359" spans="1:17" x14ac:dyDescent="0.3">
      <c r="A3359" s="1405">
        <v>2014</v>
      </c>
      <c r="B3359" s="1406" t="s">
        <v>521</v>
      </c>
      <c r="C3359" s="1406" t="s">
        <v>593</v>
      </c>
      <c r="D3359" s="1407">
        <v>866.41889028213211</v>
      </c>
      <c r="E3359" s="1406" t="s">
        <v>594</v>
      </c>
      <c r="F3359" s="1408" t="s">
        <v>595</v>
      </c>
      <c r="O3359" s="1383" t="s">
        <v>594</v>
      </c>
      <c r="Q3359" s="1383" t="s">
        <v>62</v>
      </c>
    </row>
    <row r="3360" spans="1:17" x14ac:dyDescent="0.3">
      <c r="A3360" s="1405">
        <v>2014</v>
      </c>
      <c r="B3360" s="1406" t="s">
        <v>521</v>
      </c>
      <c r="C3360" s="1406" t="s">
        <v>609</v>
      </c>
      <c r="D3360" s="1407">
        <v>977.53447823332397</v>
      </c>
      <c r="E3360" s="1406" t="s">
        <v>594</v>
      </c>
      <c r="F3360" s="1408" t="s">
        <v>595</v>
      </c>
      <c r="O3360" s="1383" t="s">
        <v>594</v>
      </c>
      <c r="Q3360" s="1383" t="s">
        <v>62</v>
      </c>
    </row>
    <row r="3361" spans="1:17" x14ac:dyDescent="0.3">
      <c r="A3361" s="1405">
        <v>2014</v>
      </c>
      <c r="B3361" s="1406" t="s">
        <v>521</v>
      </c>
      <c r="C3361" s="1406" t="s">
        <v>612</v>
      </c>
      <c r="D3361" s="1407">
        <v>993.76840610578608</v>
      </c>
      <c r="E3361" s="1406" t="s">
        <v>594</v>
      </c>
      <c r="F3361" s="1408" t="s">
        <v>595</v>
      </c>
      <c r="O3361" s="1383" t="s">
        <v>594</v>
      </c>
      <c r="Q3361" s="1383" t="s">
        <v>62</v>
      </c>
    </row>
    <row r="3362" spans="1:17" x14ac:dyDescent="0.3">
      <c r="A3362" s="1405">
        <v>2014</v>
      </c>
      <c r="B3362" s="1406" t="s">
        <v>521</v>
      </c>
      <c r="C3362" s="1406" t="s">
        <v>615</v>
      </c>
      <c r="D3362" s="1407">
        <v>1049.8440806073202</v>
      </c>
      <c r="E3362" s="1406" t="s">
        <v>594</v>
      </c>
      <c r="F3362" s="1408" t="s">
        <v>595</v>
      </c>
      <c r="O3362" s="1383" t="s">
        <v>594</v>
      </c>
      <c r="Q3362" s="1383" t="s">
        <v>62</v>
      </c>
    </row>
    <row r="3363" spans="1:17" x14ac:dyDescent="0.3">
      <c r="A3363" s="1405">
        <v>2014</v>
      </c>
      <c r="B3363" s="1406" t="s">
        <v>521</v>
      </c>
      <c r="C3363" s="1406" t="s">
        <v>596</v>
      </c>
      <c r="D3363" s="1407">
        <v>963.15388021082902</v>
      </c>
      <c r="E3363" s="1406" t="s">
        <v>594</v>
      </c>
      <c r="F3363" s="1408" t="s">
        <v>595</v>
      </c>
      <c r="O3363" s="1383" t="s">
        <v>594</v>
      </c>
      <c r="Q3363" s="1383" t="s">
        <v>62</v>
      </c>
    </row>
    <row r="3364" spans="1:17" x14ac:dyDescent="0.3">
      <c r="A3364" s="1405">
        <v>2014</v>
      </c>
      <c r="B3364" s="1406" t="s">
        <v>521</v>
      </c>
      <c r="C3364" s="1406" t="s">
        <v>682</v>
      </c>
      <c r="D3364" s="1407">
        <v>724.63163204747809</v>
      </c>
      <c r="E3364" s="1406" t="s">
        <v>642</v>
      </c>
      <c r="F3364" s="1408" t="s">
        <v>641</v>
      </c>
      <c r="O3364" s="1383" t="s">
        <v>642</v>
      </c>
      <c r="Q3364" s="1383" t="s">
        <v>66</v>
      </c>
    </row>
    <row r="3365" spans="1:17" x14ac:dyDescent="0.3">
      <c r="A3365" s="1405">
        <v>2014</v>
      </c>
      <c r="B3365" s="1406" t="s">
        <v>521</v>
      </c>
      <c r="C3365" s="1406" t="s">
        <v>683</v>
      </c>
      <c r="D3365" s="1407">
        <v>840.211977296182</v>
      </c>
      <c r="E3365" s="1406" t="s">
        <v>642</v>
      </c>
      <c r="F3365" s="1408" t="s">
        <v>641</v>
      </c>
      <c r="O3365" s="1383" t="s">
        <v>642</v>
      </c>
      <c r="Q3365" s="1383" t="s">
        <v>66</v>
      </c>
    </row>
    <row r="3366" spans="1:17" x14ac:dyDescent="0.3">
      <c r="A3366" s="1405">
        <v>2014</v>
      </c>
      <c r="B3366" s="1406" t="s">
        <v>521</v>
      </c>
      <c r="C3366" s="1406" t="s">
        <v>684</v>
      </c>
      <c r="D3366" s="1407">
        <v>778.30377171215912</v>
      </c>
      <c r="E3366" s="1406" t="s">
        <v>642</v>
      </c>
      <c r="F3366" s="1408" t="s">
        <v>641</v>
      </c>
      <c r="O3366" s="1383" t="s">
        <v>642</v>
      </c>
      <c r="Q3366" s="1383" t="s">
        <v>66</v>
      </c>
    </row>
    <row r="3367" spans="1:17" x14ac:dyDescent="0.3">
      <c r="A3367" s="1405">
        <v>2014</v>
      </c>
      <c r="B3367" s="1406" t="s">
        <v>521</v>
      </c>
      <c r="C3367" s="1406" t="s">
        <v>647</v>
      </c>
      <c r="D3367" s="1407">
        <v>802.76</v>
      </c>
      <c r="E3367" s="1406" t="s">
        <v>642</v>
      </c>
      <c r="F3367" s="1408" t="s">
        <v>641</v>
      </c>
      <c r="O3367" s="1383" t="s">
        <v>642</v>
      </c>
      <c r="Q3367" s="1383" t="s">
        <v>66</v>
      </c>
    </row>
    <row r="3368" spans="1:17" x14ac:dyDescent="0.3">
      <c r="A3368" s="1405">
        <v>2014</v>
      </c>
      <c r="B3368" s="1406" t="s">
        <v>521</v>
      </c>
      <c r="C3368" s="1406" t="s">
        <v>686</v>
      </c>
      <c r="D3368" s="1407">
        <v>814.50157294213511</v>
      </c>
      <c r="E3368" s="1406" t="s">
        <v>642</v>
      </c>
      <c r="F3368" s="1408" t="s">
        <v>641</v>
      </c>
      <c r="O3368" s="1383" t="s">
        <v>642</v>
      </c>
      <c r="Q3368" s="1383" t="s">
        <v>66</v>
      </c>
    </row>
    <row r="3369" spans="1:17" x14ac:dyDescent="0.3">
      <c r="A3369" s="1405">
        <v>2014</v>
      </c>
      <c r="B3369" s="1406" t="s">
        <v>521</v>
      </c>
      <c r="C3369" s="1406" t="s">
        <v>687</v>
      </c>
      <c r="D3369" s="1407">
        <v>793.04762981574504</v>
      </c>
      <c r="E3369" s="1406" t="s">
        <v>642</v>
      </c>
      <c r="F3369" s="1408" t="s">
        <v>641</v>
      </c>
      <c r="O3369" s="1383" t="s">
        <v>642</v>
      </c>
      <c r="Q3369" s="1383" t="s">
        <v>66</v>
      </c>
    </row>
    <row r="3370" spans="1:17" x14ac:dyDescent="0.3">
      <c r="A3370" s="1405">
        <v>2014</v>
      </c>
      <c r="B3370" s="1406" t="s">
        <v>521</v>
      </c>
      <c r="C3370" s="1406" t="s">
        <v>618</v>
      </c>
      <c r="D3370" s="1407">
        <v>741.73661460957214</v>
      </c>
      <c r="E3370" s="1406" t="s">
        <v>598</v>
      </c>
      <c r="F3370" s="1408" t="s">
        <v>599</v>
      </c>
      <c r="O3370" s="1383" t="s">
        <v>598</v>
      </c>
      <c r="Q3370" s="1383" t="s">
        <v>61</v>
      </c>
    </row>
    <row r="3371" spans="1:17" x14ac:dyDescent="0.3">
      <c r="A3371" s="1405">
        <v>2014</v>
      </c>
      <c r="B3371" s="1406" t="s">
        <v>521</v>
      </c>
      <c r="C3371" s="1406" t="s">
        <v>624</v>
      </c>
      <c r="D3371" s="1407">
        <v>780.25680533333298</v>
      </c>
      <c r="E3371" s="1406" t="s">
        <v>578</v>
      </c>
      <c r="F3371" s="1408" t="s">
        <v>579</v>
      </c>
      <c r="O3371" s="1383" t="s">
        <v>578</v>
      </c>
      <c r="Q3371" s="1383" t="s">
        <v>63</v>
      </c>
    </row>
    <row r="3372" spans="1:17" x14ac:dyDescent="0.3">
      <c r="A3372" s="1405">
        <v>2014</v>
      </c>
      <c r="B3372" s="1406" t="s">
        <v>521</v>
      </c>
      <c r="C3372" s="1406" t="s">
        <v>627</v>
      </c>
      <c r="D3372" s="1407">
        <v>845.26340023458908</v>
      </c>
      <c r="E3372" s="1406" t="s">
        <v>594</v>
      </c>
      <c r="F3372" s="1408" t="s">
        <v>595</v>
      </c>
      <c r="O3372" s="1383" t="s">
        <v>594</v>
      </c>
      <c r="Q3372" s="1383" t="s">
        <v>62</v>
      </c>
    </row>
    <row r="3373" spans="1:17" x14ac:dyDescent="0.3">
      <c r="A3373" s="1405">
        <v>2014</v>
      </c>
      <c r="B3373" s="1406" t="s">
        <v>521</v>
      </c>
      <c r="C3373" s="1406" t="s">
        <v>629</v>
      </c>
      <c r="D3373" s="1407">
        <v>728.10450000000003</v>
      </c>
      <c r="E3373" s="1406" t="s">
        <v>594</v>
      </c>
      <c r="F3373" s="1408" t="s">
        <v>595</v>
      </c>
      <c r="O3373" s="1383" t="s">
        <v>594</v>
      </c>
      <c r="Q3373" s="1383" t="s">
        <v>62</v>
      </c>
    </row>
    <row r="3374" spans="1:17" x14ac:dyDescent="0.3">
      <c r="A3374" s="1405">
        <v>2014</v>
      </c>
      <c r="B3374" s="1406" t="s">
        <v>521</v>
      </c>
      <c r="C3374" s="1406" t="s">
        <v>632</v>
      </c>
      <c r="D3374" s="1407">
        <v>735.95713137608709</v>
      </c>
      <c r="E3374" s="1406" t="s">
        <v>594</v>
      </c>
      <c r="F3374" s="1408" t="s">
        <v>595</v>
      </c>
      <c r="O3374" s="1383" t="s">
        <v>594</v>
      </c>
      <c r="Q3374" s="1383" t="s">
        <v>62</v>
      </c>
    </row>
    <row r="3375" spans="1:17" x14ac:dyDescent="0.3">
      <c r="A3375" s="1405">
        <v>2014</v>
      </c>
      <c r="B3375" s="1406" t="s">
        <v>521</v>
      </c>
      <c r="C3375" s="1406" t="s">
        <v>633</v>
      </c>
      <c r="D3375" s="1407">
        <v>708.3914040052241</v>
      </c>
      <c r="E3375" s="1406" t="s">
        <v>594</v>
      </c>
      <c r="F3375" s="1408" t="s">
        <v>595</v>
      </c>
      <c r="O3375" s="1383" t="s">
        <v>594</v>
      </c>
      <c r="Q3375" s="1383" t="s">
        <v>62</v>
      </c>
    </row>
    <row r="3376" spans="1:17" x14ac:dyDescent="0.3">
      <c r="A3376" s="1405">
        <v>2014</v>
      </c>
      <c r="B3376" s="1406" t="s">
        <v>521</v>
      </c>
      <c r="C3376" s="1406" t="s">
        <v>636</v>
      </c>
      <c r="D3376" s="1407">
        <v>799.57814293166405</v>
      </c>
      <c r="E3376" s="1406" t="s">
        <v>594</v>
      </c>
      <c r="F3376" s="1408" t="s">
        <v>595</v>
      </c>
      <c r="O3376" s="1383" t="s">
        <v>594</v>
      </c>
      <c r="Q3376" s="1383" t="s">
        <v>62</v>
      </c>
    </row>
    <row r="3377" spans="1:17" x14ac:dyDescent="0.3">
      <c r="A3377" s="1405">
        <v>2014</v>
      </c>
      <c r="B3377" s="1406" t="s">
        <v>521</v>
      </c>
      <c r="C3377" s="1406" t="s">
        <v>639</v>
      </c>
      <c r="D3377" s="1407">
        <v>745.23061184874598</v>
      </c>
      <c r="E3377" s="1406" t="s">
        <v>594</v>
      </c>
      <c r="F3377" s="1408" t="s">
        <v>595</v>
      </c>
      <c r="O3377" s="1383" t="s">
        <v>594</v>
      </c>
      <c r="Q3377" s="1383" t="s">
        <v>62</v>
      </c>
    </row>
    <row r="3378" spans="1:17" x14ac:dyDescent="0.3">
      <c r="A3378" s="1405">
        <v>2014</v>
      </c>
      <c r="B3378" s="1406" t="s">
        <v>521</v>
      </c>
      <c r="C3378" s="1406" t="s">
        <v>643</v>
      </c>
      <c r="D3378" s="1407">
        <v>854.77548631009199</v>
      </c>
      <c r="E3378" s="1406" t="s">
        <v>594</v>
      </c>
      <c r="F3378" s="1408" t="s">
        <v>595</v>
      </c>
      <c r="O3378" s="1383" t="s">
        <v>594</v>
      </c>
      <c r="Q3378" s="1383" t="s">
        <v>62</v>
      </c>
    </row>
    <row r="3379" spans="1:17" x14ac:dyDescent="0.3">
      <c r="A3379" s="1405">
        <v>2014</v>
      </c>
      <c r="B3379" s="1406" t="s">
        <v>521</v>
      </c>
      <c r="C3379" s="1406" t="s">
        <v>648</v>
      </c>
      <c r="D3379" s="1407">
        <v>796.52181936322302</v>
      </c>
      <c r="E3379" s="1406" t="s">
        <v>645</v>
      </c>
      <c r="F3379" s="1408" t="s">
        <v>644</v>
      </c>
      <c r="O3379" s="1383" t="s">
        <v>645</v>
      </c>
      <c r="Q3379" s="1383" t="s">
        <v>76</v>
      </c>
    </row>
    <row r="3380" spans="1:17" x14ac:dyDescent="0.3">
      <c r="A3380" s="1405">
        <v>2014</v>
      </c>
      <c r="B3380" s="1406" t="s">
        <v>521</v>
      </c>
      <c r="C3380" s="1406" t="s">
        <v>649</v>
      </c>
      <c r="D3380" s="1407">
        <v>773.34109907120705</v>
      </c>
      <c r="E3380" s="1406" t="s">
        <v>645</v>
      </c>
      <c r="F3380" s="1408" t="s">
        <v>644</v>
      </c>
      <c r="O3380" s="1383" t="s">
        <v>645</v>
      </c>
      <c r="Q3380" s="1383" t="s">
        <v>76</v>
      </c>
    </row>
    <row r="3381" spans="1:17" x14ac:dyDescent="0.3">
      <c r="A3381" s="1405">
        <v>2014</v>
      </c>
      <c r="B3381" s="1406" t="s">
        <v>521</v>
      </c>
      <c r="C3381" s="1406" t="s">
        <v>655</v>
      </c>
      <c r="D3381" s="1407">
        <v>757.06731285988508</v>
      </c>
      <c r="E3381" s="1406" t="s">
        <v>608</v>
      </c>
      <c r="F3381" s="1408" t="s">
        <v>607</v>
      </c>
      <c r="O3381" s="1383" t="s">
        <v>608</v>
      </c>
      <c r="Q3381" s="1383" t="s">
        <v>65</v>
      </c>
    </row>
    <row r="3382" spans="1:17" x14ac:dyDescent="0.3">
      <c r="A3382" s="1405">
        <v>2014</v>
      </c>
      <c r="B3382" s="1406" t="s">
        <v>521</v>
      </c>
      <c r="C3382" s="1406" t="s">
        <v>656</v>
      </c>
      <c r="D3382" s="1407">
        <v>736.06588235294112</v>
      </c>
      <c r="E3382" s="1406" t="s">
        <v>608</v>
      </c>
      <c r="F3382" s="1408" t="s">
        <v>607</v>
      </c>
      <c r="O3382" s="1383" t="s">
        <v>608</v>
      </c>
      <c r="Q3382" s="1383" t="s">
        <v>65</v>
      </c>
    </row>
    <row r="3383" spans="1:17" x14ac:dyDescent="0.3">
      <c r="A3383" s="1405">
        <v>2014</v>
      </c>
      <c r="B3383" s="1406" t="s">
        <v>521</v>
      </c>
      <c r="C3383" s="1406" t="s">
        <v>657</v>
      </c>
      <c r="D3383" s="1407">
        <v>978.40299487179504</v>
      </c>
      <c r="E3383" s="1406" t="s">
        <v>608</v>
      </c>
      <c r="F3383" s="1408" t="s">
        <v>607</v>
      </c>
      <c r="O3383" s="1383" t="s">
        <v>608</v>
      </c>
      <c r="Q3383" s="1383" t="s">
        <v>65</v>
      </c>
    </row>
    <row r="3384" spans="1:17" x14ac:dyDescent="0.3">
      <c r="A3384" s="1405">
        <v>2014</v>
      </c>
      <c r="B3384" s="1406" t="s">
        <v>521</v>
      </c>
      <c r="C3384" s="1406" t="s">
        <v>659</v>
      </c>
      <c r="D3384" s="1407">
        <v>845.46547215496412</v>
      </c>
      <c r="E3384" s="1406" t="s">
        <v>623</v>
      </c>
      <c r="F3384" s="1408" t="s">
        <v>622</v>
      </c>
      <c r="O3384" s="1383" t="s">
        <v>623</v>
      </c>
      <c r="Q3384" s="1383" t="s">
        <v>75</v>
      </c>
    </row>
    <row r="3385" spans="1:17" x14ac:dyDescent="0.3">
      <c r="A3385" s="1405">
        <v>2014</v>
      </c>
      <c r="B3385" s="1406" t="s">
        <v>521</v>
      </c>
      <c r="C3385" s="1406" t="s">
        <v>660</v>
      </c>
      <c r="D3385" s="1407">
        <v>900.55992258972606</v>
      </c>
      <c r="E3385" s="1406" t="s">
        <v>642</v>
      </c>
      <c r="F3385" s="1408" t="s">
        <v>641</v>
      </c>
      <c r="O3385" s="1383" t="s">
        <v>642</v>
      </c>
      <c r="Q3385" s="1383" t="s">
        <v>66</v>
      </c>
    </row>
    <row r="3386" spans="1:17" x14ac:dyDescent="0.3">
      <c r="A3386" s="1405">
        <v>2014</v>
      </c>
      <c r="B3386" s="1406" t="s">
        <v>521</v>
      </c>
      <c r="C3386" s="1406" t="s">
        <v>661</v>
      </c>
      <c r="D3386" s="1407">
        <v>743.64987012987001</v>
      </c>
      <c r="E3386" s="1406" t="s">
        <v>642</v>
      </c>
      <c r="F3386" s="1408" t="s">
        <v>641</v>
      </c>
      <c r="O3386" s="1383" t="s">
        <v>642</v>
      </c>
      <c r="Q3386" s="1383" t="s">
        <v>66</v>
      </c>
    </row>
    <row r="3387" spans="1:17" x14ac:dyDescent="0.3">
      <c r="A3387" s="1405">
        <v>2014</v>
      </c>
      <c r="B3387" s="1406" t="s">
        <v>521</v>
      </c>
      <c r="C3387" s="1406" t="s">
        <v>685</v>
      </c>
      <c r="D3387" s="1407">
        <v>788.13632754342404</v>
      </c>
      <c r="E3387" s="1406" t="s">
        <v>642</v>
      </c>
      <c r="F3387" s="1408" t="s">
        <v>641</v>
      </c>
      <c r="O3387" s="1383" t="s">
        <v>642</v>
      </c>
      <c r="Q3387" s="1383" t="s">
        <v>66</v>
      </c>
    </row>
    <row r="3388" spans="1:17" x14ac:dyDescent="0.3">
      <c r="A3388" s="1405">
        <v>2014</v>
      </c>
      <c r="B3388" s="1406" t="s">
        <v>521</v>
      </c>
      <c r="C3388" s="1406" t="s">
        <v>662</v>
      </c>
      <c r="D3388" s="1407">
        <v>909.30634056299004</v>
      </c>
      <c r="E3388" s="1406" t="s">
        <v>642</v>
      </c>
      <c r="F3388" s="1408" t="s">
        <v>641</v>
      </c>
      <c r="O3388" s="1383" t="s">
        <v>642</v>
      </c>
      <c r="Q3388" s="1383" t="s">
        <v>66</v>
      </c>
    </row>
    <row r="3389" spans="1:17" x14ac:dyDescent="0.3">
      <c r="A3389" s="1405">
        <v>2014</v>
      </c>
      <c r="B3389" s="1406" t="s">
        <v>521</v>
      </c>
      <c r="C3389" s="1406" t="s">
        <v>663</v>
      </c>
      <c r="D3389" s="1407">
        <v>973.65870159453311</v>
      </c>
      <c r="E3389" s="1406" t="s">
        <v>642</v>
      </c>
      <c r="F3389" s="1408" t="s">
        <v>641</v>
      </c>
      <c r="O3389" s="1383" t="s">
        <v>642</v>
      </c>
      <c r="Q3389" s="1383" t="s">
        <v>66</v>
      </c>
    </row>
    <row r="3390" spans="1:17" x14ac:dyDescent="0.3">
      <c r="A3390" s="1405">
        <v>2014</v>
      </c>
      <c r="B3390" s="1406" t="s">
        <v>521</v>
      </c>
      <c r="C3390" s="1406" t="s">
        <v>664</v>
      </c>
      <c r="D3390" s="1407">
        <v>785.9282151589241</v>
      </c>
      <c r="E3390" s="1406" t="s">
        <v>642</v>
      </c>
      <c r="F3390" s="1408" t="s">
        <v>641</v>
      </c>
      <c r="O3390" s="1383" t="s">
        <v>642</v>
      </c>
      <c r="Q3390" s="1383" t="s">
        <v>66</v>
      </c>
    </row>
    <row r="3391" spans="1:17" x14ac:dyDescent="0.3">
      <c r="A3391" s="1405">
        <v>2014</v>
      </c>
      <c r="B3391" s="1406" t="s">
        <v>521</v>
      </c>
      <c r="C3391" s="1406" t="s">
        <v>665</v>
      </c>
      <c r="D3391" s="1407">
        <v>968.27218291512406</v>
      </c>
      <c r="E3391" s="1406" t="s">
        <v>642</v>
      </c>
      <c r="F3391" s="1408" t="s">
        <v>641</v>
      </c>
      <c r="O3391" s="1383" t="s">
        <v>642</v>
      </c>
      <c r="Q3391" s="1383" t="s">
        <v>66</v>
      </c>
    </row>
    <row r="3392" spans="1:17" x14ac:dyDescent="0.3">
      <c r="A3392" s="1405">
        <v>2014</v>
      </c>
      <c r="B3392" s="1406" t="s">
        <v>521</v>
      </c>
      <c r="C3392" s="1406" t="s">
        <v>666</v>
      </c>
      <c r="D3392" s="1407">
        <v>762.36635276532104</v>
      </c>
      <c r="E3392" s="1406" t="s">
        <v>645</v>
      </c>
      <c r="F3392" s="1408" t="s">
        <v>644</v>
      </c>
      <c r="O3392" s="1383" t="s">
        <v>645</v>
      </c>
      <c r="Q3392" s="1383" t="s">
        <v>76</v>
      </c>
    </row>
    <row r="3393" spans="1:17" x14ac:dyDescent="0.3">
      <c r="A3393" s="1405">
        <v>2014</v>
      </c>
      <c r="B3393" s="1406" t="s">
        <v>521</v>
      </c>
      <c r="C3393" s="1406" t="s">
        <v>667</v>
      </c>
      <c r="D3393" s="1407">
        <v>812.45087948976209</v>
      </c>
      <c r="E3393" s="1406" t="s">
        <v>645</v>
      </c>
      <c r="F3393" s="1408" t="s">
        <v>644</v>
      </c>
      <c r="O3393" s="1383" t="s">
        <v>645</v>
      </c>
      <c r="Q3393" s="1383" t="s">
        <v>76</v>
      </c>
    </row>
    <row r="3394" spans="1:17" x14ac:dyDescent="0.3">
      <c r="A3394" s="1405">
        <v>2014</v>
      </c>
      <c r="B3394" s="1406" t="s">
        <v>521</v>
      </c>
      <c r="C3394" s="1406" t="s">
        <v>668</v>
      </c>
      <c r="D3394" s="1407">
        <v>733.22085543199307</v>
      </c>
      <c r="E3394" s="1406" t="s">
        <v>645</v>
      </c>
      <c r="F3394" s="1408" t="s">
        <v>644</v>
      </c>
      <c r="O3394" s="1383" t="s">
        <v>645</v>
      </c>
      <c r="Q3394" s="1383" t="s">
        <v>76</v>
      </c>
    </row>
    <row r="3395" spans="1:17" x14ac:dyDescent="0.3">
      <c r="A3395" s="1405">
        <v>2014</v>
      </c>
      <c r="B3395" s="1406" t="s">
        <v>521</v>
      </c>
      <c r="C3395" s="1406" t="s">
        <v>669</v>
      </c>
      <c r="D3395" s="1407">
        <v>751.36504464285701</v>
      </c>
      <c r="E3395" s="1406" t="s">
        <v>645</v>
      </c>
      <c r="F3395" s="1408" t="s">
        <v>644</v>
      </c>
      <c r="O3395" s="1383" t="s">
        <v>645</v>
      </c>
      <c r="Q3395" s="1383" t="s">
        <v>76</v>
      </c>
    </row>
    <row r="3396" spans="1:17" x14ac:dyDescent="0.3">
      <c r="A3396" s="1405">
        <v>2014</v>
      </c>
      <c r="B3396" s="1406" t="s">
        <v>521</v>
      </c>
      <c r="C3396" s="1406" t="s">
        <v>670</v>
      </c>
      <c r="D3396" s="1407">
        <v>844.90320046893305</v>
      </c>
      <c r="E3396" s="1406" t="s">
        <v>645</v>
      </c>
      <c r="F3396" s="1408" t="s">
        <v>644</v>
      </c>
      <c r="O3396" s="1383" t="s">
        <v>645</v>
      </c>
      <c r="Q3396" s="1383" t="s">
        <v>76</v>
      </c>
    </row>
    <row r="3397" spans="1:17" x14ac:dyDescent="0.3">
      <c r="A3397" s="1405">
        <v>2014</v>
      </c>
      <c r="B3397" s="1406" t="s">
        <v>521</v>
      </c>
      <c r="C3397" s="1406" t="s">
        <v>671</v>
      </c>
      <c r="D3397" s="1407">
        <v>712.12050161812306</v>
      </c>
      <c r="E3397" s="1406" t="s">
        <v>645</v>
      </c>
      <c r="F3397" s="1408" t="s">
        <v>644</v>
      </c>
      <c r="O3397" s="1383" t="s">
        <v>645</v>
      </c>
      <c r="Q3397" s="1383" t="s">
        <v>76</v>
      </c>
    </row>
    <row r="3398" spans="1:17" x14ac:dyDescent="0.3">
      <c r="A3398" s="1405">
        <v>2014</v>
      </c>
      <c r="B3398" s="1406" t="s">
        <v>521</v>
      </c>
      <c r="C3398" s="1406" t="s">
        <v>672</v>
      </c>
      <c r="D3398" s="1407">
        <v>856.52544217687102</v>
      </c>
      <c r="E3398" s="1406" t="s">
        <v>645</v>
      </c>
      <c r="F3398" s="1408" t="s">
        <v>644</v>
      </c>
      <c r="O3398" s="1383" t="s">
        <v>645</v>
      </c>
      <c r="Q3398" s="1383" t="s">
        <v>76</v>
      </c>
    </row>
    <row r="3399" spans="1:17" x14ac:dyDescent="0.3">
      <c r="A3399" s="1405">
        <v>2014</v>
      </c>
      <c r="B3399" s="1406" t="s">
        <v>521</v>
      </c>
      <c r="C3399" s="1406" t="s">
        <v>673</v>
      </c>
      <c r="D3399" s="1407">
        <v>787.05139500734208</v>
      </c>
      <c r="E3399" s="1406" t="s">
        <v>645</v>
      </c>
      <c r="F3399" s="1408" t="s">
        <v>644</v>
      </c>
      <c r="O3399" s="1383" t="s">
        <v>645</v>
      </c>
      <c r="Q3399" s="1383" t="s">
        <v>76</v>
      </c>
    </row>
    <row r="3400" spans="1:17" x14ac:dyDescent="0.3">
      <c r="A3400" s="1405">
        <v>2014</v>
      </c>
      <c r="B3400" s="1406" t="s">
        <v>521</v>
      </c>
      <c r="C3400" s="1406" t="s">
        <v>674</v>
      </c>
      <c r="D3400" s="1407">
        <v>745.68791878172601</v>
      </c>
      <c r="E3400" s="1406" t="s">
        <v>608</v>
      </c>
      <c r="F3400" s="1408" t="s">
        <v>607</v>
      </c>
      <c r="O3400" s="1383" t="s">
        <v>608</v>
      </c>
      <c r="Q3400" s="1383" t="s">
        <v>65</v>
      </c>
    </row>
    <row r="3401" spans="1:17" x14ac:dyDescent="0.3">
      <c r="A3401" s="1405">
        <v>2014</v>
      </c>
      <c r="B3401" s="1406" t="s">
        <v>521</v>
      </c>
      <c r="C3401" s="1406" t="s">
        <v>675</v>
      </c>
      <c r="D3401" s="1407">
        <v>892.47095505618006</v>
      </c>
      <c r="E3401" s="1406" t="s">
        <v>608</v>
      </c>
      <c r="F3401" s="1408" t="s">
        <v>607</v>
      </c>
      <c r="O3401" s="1383" t="s">
        <v>608</v>
      </c>
      <c r="Q3401" s="1383" t="s">
        <v>65</v>
      </c>
    </row>
    <row r="3402" spans="1:17" x14ac:dyDescent="0.3">
      <c r="A3402" s="1405">
        <v>2014</v>
      </c>
      <c r="B3402" s="1406" t="s">
        <v>521</v>
      </c>
      <c r="C3402" s="1406" t="s">
        <v>676</v>
      </c>
      <c r="D3402" s="1407">
        <v>789.29688888888904</v>
      </c>
      <c r="E3402" s="1406" t="s">
        <v>608</v>
      </c>
      <c r="F3402" s="1408" t="s">
        <v>607</v>
      </c>
      <c r="O3402" s="1383" t="s">
        <v>608</v>
      </c>
      <c r="Q3402" s="1383" t="s">
        <v>65</v>
      </c>
    </row>
    <row r="3403" spans="1:17" x14ac:dyDescent="0.3">
      <c r="A3403" s="1405">
        <v>2014</v>
      </c>
      <c r="B3403" s="1406" t="s">
        <v>521</v>
      </c>
      <c r="C3403" s="1406" t="s">
        <v>677</v>
      </c>
      <c r="D3403" s="1407">
        <v>825.74162870159512</v>
      </c>
      <c r="E3403" s="1406" t="s">
        <v>608</v>
      </c>
      <c r="F3403" s="1408" t="s">
        <v>607</v>
      </c>
      <c r="O3403" s="1383" t="s">
        <v>608</v>
      </c>
      <c r="Q3403" s="1383" t="s">
        <v>65</v>
      </c>
    </row>
    <row r="3404" spans="1:17" x14ac:dyDescent="0.3">
      <c r="A3404" s="1405">
        <v>2014</v>
      </c>
      <c r="B3404" s="1406" t="s">
        <v>521</v>
      </c>
      <c r="C3404" s="1406" t="s">
        <v>678</v>
      </c>
      <c r="D3404" s="1407">
        <v>832.32127042347406</v>
      </c>
      <c r="E3404" s="1406" t="s">
        <v>608</v>
      </c>
      <c r="F3404" s="1408" t="s">
        <v>607</v>
      </c>
      <c r="O3404" s="1383" t="s">
        <v>608</v>
      </c>
      <c r="Q3404" s="1383" t="s">
        <v>65</v>
      </c>
    </row>
    <row r="3405" spans="1:17" x14ac:dyDescent="0.3">
      <c r="A3405" s="1405">
        <v>2014</v>
      </c>
      <c r="B3405" s="1406" t="s">
        <v>521</v>
      </c>
      <c r="C3405" s="1406" t="s">
        <v>679</v>
      </c>
      <c r="D3405" s="1407">
        <v>784.31046424090312</v>
      </c>
      <c r="E3405" s="1406" t="s">
        <v>608</v>
      </c>
      <c r="F3405" s="1408" t="s">
        <v>607</v>
      </c>
      <c r="O3405" s="1383" t="s">
        <v>608</v>
      </c>
      <c r="Q3405" s="1383" t="s">
        <v>65</v>
      </c>
    </row>
    <row r="3406" spans="1:17" x14ac:dyDescent="0.3">
      <c r="A3406" s="1405">
        <v>2014</v>
      </c>
      <c r="B3406" s="1406" t="s">
        <v>521</v>
      </c>
      <c r="C3406" s="1406" t="s">
        <v>658</v>
      </c>
      <c r="D3406" s="1407">
        <v>795.06368283093104</v>
      </c>
      <c r="E3406" s="1406" t="s">
        <v>608</v>
      </c>
      <c r="F3406" s="1408" t="s">
        <v>607</v>
      </c>
      <c r="O3406" s="1383" t="s">
        <v>608</v>
      </c>
      <c r="Q3406" s="1383" t="s">
        <v>65</v>
      </c>
    </row>
    <row r="3407" spans="1:17" x14ac:dyDescent="0.3">
      <c r="A3407" s="1405">
        <v>2014</v>
      </c>
      <c r="B3407" s="1406" t="s">
        <v>521</v>
      </c>
      <c r="C3407" s="1406" t="s">
        <v>680</v>
      </c>
      <c r="D3407" s="1407">
        <v>756.17929113924106</v>
      </c>
      <c r="E3407" s="1406" t="s">
        <v>608</v>
      </c>
      <c r="F3407" s="1408" t="s">
        <v>607</v>
      </c>
      <c r="O3407" s="1383" t="s">
        <v>608</v>
      </c>
      <c r="Q3407" s="1383" t="s">
        <v>65</v>
      </c>
    </row>
    <row r="3408" spans="1:17" x14ac:dyDescent="0.3">
      <c r="A3408" s="1405">
        <v>2014</v>
      </c>
      <c r="B3408" s="1406" t="s">
        <v>521</v>
      </c>
      <c r="C3408" s="1406" t="s">
        <v>681</v>
      </c>
      <c r="D3408" s="1407">
        <v>743.07694915254206</v>
      </c>
      <c r="E3408" s="1406" t="s">
        <v>608</v>
      </c>
      <c r="F3408" s="1408" t="s">
        <v>607</v>
      </c>
      <c r="O3408" s="1383" t="s">
        <v>608</v>
      </c>
      <c r="Q3408" s="1383" t="s">
        <v>65</v>
      </c>
    </row>
    <row r="3409" spans="1:17" x14ac:dyDescent="0.3">
      <c r="A3409" s="1405">
        <v>2014</v>
      </c>
      <c r="B3409" s="1406" t="s">
        <v>521</v>
      </c>
      <c r="C3409" s="1406" t="s">
        <v>560</v>
      </c>
      <c r="D3409" s="1407">
        <v>797.29253996447596</v>
      </c>
      <c r="E3409" s="1406" t="s">
        <v>561</v>
      </c>
      <c r="F3409" s="1408" t="s">
        <v>562</v>
      </c>
      <c r="O3409" s="1383" t="s">
        <v>561</v>
      </c>
      <c r="Q3409" s="1383" t="s">
        <v>64</v>
      </c>
    </row>
    <row r="3410" spans="1:17" x14ac:dyDescent="0.3">
      <c r="A3410" s="1405">
        <v>2014</v>
      </c>
      <c r="B3410" s="1406" t="s">
        <v>521</v>
      </c>
      <c r="C3410" s="1406" t="s">
        <v>567</v>
      </c>
      <c r="D3410" s="1407">
        <v>833.35303532008811</v>
      </c>
      <c r="E3410" s="1406" t="s">
        <v>561</v>
      </c>
      <c r="F3410" s="1408" t="s">
        <v>562</v>
      </c>
      <c r="O3410" s="1383" t="s">
        <v>561</v>
      </c>
      <c r="Q3410" s="1383" t="s">
        <v>64</v>
      </c>
    </row>
    <row r="3411" spans="1:17" x14ac:dyDescent="0.3">
      <c r="A3411" s="1405">
        <v>2014</v>
      </c>
      <c r="B3411" s="1406" t="s">
        <v>521</v>
      </c>
      <c r="C3411" s="1406" t="s">
        <v>568</v>
      </c>
      <c r="D3411" s="1407">
        <v>782.53256377550997</v>
      </c>
      <c r="E3411" s="1406" t="s">
        <v>561</v>
      </c>
      <c r="F3411" s="1408" t="s">
        <v>562</v>
      </c>
      <c r="O3411" s="1383" t="s">
        <v>561</v>
      </c>
      <c r="Q3411" s="1383" t="s">
        <v>64</v>
      </c>
    </row>
    <row r="3412" spans="1:17" x14ac:dyDescent="0.3">
      <c r="A3412" s="1405">
        <v>2014</v>
      </c>
      <c r="B3412" s="1406" t="s">
        <v>521</v>
      </c>
      <c r="C3412" s="1406" t="s">
        <v>569</v>
      </c>
      <c r="D3412" s="1407">
        <v>800.86396092362304</v>
      </c>
      <c r="E3412" s="1406" t="s">
        <v>561</v>
      </c>
      <c r="F3412" s="1408" t="s">
        <v>562</v>
      </c>
      <c r="O3412" s="1383" t="s">
        <v>561</v>
      </c>
      <c r="Q3412" s="1383" t="s">
        <v>64</v>
      </c>
    </row>
    <row r="3413" spans="1:17" x14ac:dyDescent="0.3">
      <c r="A3413" s="1405">
        <v>2014</v>
      </c>
      <c r="B3413" s="1406" t="s">
        <v>521</v>
      </c>
      <c r="C3413" s="1406" t="s">
        <v>570</v>
      </c>
      <c r="D3413" s="1407">
        <v>738.21691387559804</v>
      </c>
      <c r="E3413" s="1406" t="s">
        <v>561</v>
      </c>
      <c r="F3413" s="1408" t="s">
        <v>562</v>
      </c>
      <c r="O3413" s="1383" t="s">
        <v>561</v>
      </c>
      <c r="Q3413" s="1383" t="s">
        <v>64</v>
      </c>
    </row>
    <row r="3414" spans="1:17" x14ac:dyDescent="0.3">
      <c r="A3414" s="1405">
        <v>2014</v>
      </c>
      <c r="B3414" s="1406" t="s">
        <v>521</v>
      </c>
      <c r="C3414" s="1406" t="s">
        <v>571</v>
      </c>
      <c r="D3414" s="1407">
        <v>793.50220756376405</v>
      </c>
      <c r="E3414" s="1406" t="s">
        <v>561</v>
      </c>
      <c r="F3414" s="1408" t="s">
        <v>562</v>
      </c>
      <c r="O3414" s="1383" t="s">
        <v>561</v>
      </c>
      <c r="Q3414" s="1383" t="s">
        <v>64</v>
      </c>
    </row>
    <row r="3415" spans="1:17" x14ac:dyDescent="0.3">
      <c r="A3415" s="1405">
        <v>2014</v>
      </c>
      <c r="B3415" s="1406" t="s">
        <v>521</v>
      </c>
      <c r="C3415" s="1406" t="s">
        <v>572</v>
      </c>
      <c r="D3415" s="1407">
        <v>789.51696397941714</v>
      </c>
      <c r="E3415" s="1406" t="s">
        <v>561</v>
      </c>
      <c r="F3415" s="1408" t="s">
        <v>562</v>
      </c>
      <c r="O3415" s="1383" t="s">
        <v>561</v>
      </c>
      <c r="Q3415" s="1383" t="s">
        <v>64</v>
      </c>
    </row>
    <row r="3416" spans="1:17" x14ac:dyDescent="0.3">
      <c r="A3416" s="1405">
        <v>2014</v>
      </c>
      <c r="B3416" s="1406" t="s">
        <v>521</v>
      </c>
      <c r="C3416" s="1406" t="s">
        <v>574</v>
      </c>
      <c r="D3416" s="1407">
        <v>853.94719258295413</v>
      </c>
      <c r="E3416" s="1406" t="s">
        <v>561</v>
      </c>
      <c r="F3416" s="1408" t="s">
        <v>562</v>
      </c>
      <c r="O3416" s="1383" t="s">
        <v>561</v>
      </c>
      <c r="Q3416" s="1383" t="s">
        <v>64</v>
      </c>
    </row>
    <row r="3417" spans="1:17" x14ac:dyDescent="0.3">
      <c r="A3417" s="1405">
        <v>2014</v>
      </c>
      <c r="B3417" s="1406" t="s">
        <v>521</v>
      </c>
      <c r="C3417" s="1406" t="s">
        <v>575</v>
      </c>
      <c r="D3417" s="1407">
        <v>949.59034308656203</v>
      </c>
      <c r="E3417" s="1406" t="s">
        <v>561</v>
      </c>
      <c r="F3417" s="1408" t="s">
        <v>562</v>
      </c>
      <c r="O3417" s="1383" t="s">
        <v>561</v>
      </c>
      <c r="Q3417" s="1383" t="s">
        <v>64</v>
      </c>
    </row>
    <row r="3418" spans="1:17" x14ac:dyDescent="0.3">
      <c r="A3418" s="1405">
        <v>2014</v>
      </c>
      <c r="B3418" s="1406" t="s">
        <v>521</v>
      </c>
      <c r="C3418" s="1406" t="s">
        <v>576</v>
      </c>
      <c r="D3418" s="1407">
        <v>1013.2953992987899</v>
      </c>
      <c r="E3418" s="1406" t="s">
        <v>561</v>
      </c>
      <c r="F3418" s="1408" t="s">
        <v>562</v>
      </c>
      <c r="O3418" s="1383" t="s">
        <v>561</v>
      </c>
      <c r="Q3418" s="1383" t="s">
        <v>64</v>
      </c>
    </row>
    <row r="3419" spans="1:17" x14ac:dyDescent="0.3">
      <c r="A3419" s="1405">
        <v>2014</v>
      </c>
      <c r="B3419" s="1406" t="s">
        <v>521</v>
      </c>
      <c r="C3419" s="1406" t="s">
        <v>577</v>
      </c>
      <c r="D3419" s="1407">
        <v>778.94993221870811</v>
      </c>
      <c r="E3419" s="1406" t="s">
        <v>578</v>
      </c>
      <c r="F3419" s="1408" t="s">
        <v>579</v>
      </c>
      <c r="O3419" s="1383" t="s">
        <v>578</v>
      </c>
      <c r="Q3419" s="1383" t="s">
        <v>63</v>
      </c>
    </row>
    <row r="3420" spans="1:17" x14ac:dyDescent="0.3">
      <c r="A3420" s="1405">
        <v>2014</v>
      </c>
      <c r="B3420" s="1406" t="s">
        <v>521</v>
      </c>
      <c r="C3420" s="1406" t="s">
        <v>580</v>
      </c>
      <c r="D3420" s="1407">
        <v>815.32338404710504</v>
      </c>
      <c r="E3420" s="1406" t="s">
        <v>578</v>
      </c>
      <c r="F3420" s="1408" t="s">
        <v>579</v>
      </c>
      <c r="O3420" s="1383" t="s">
        <v>578</v>
      </c>
      <c r="Q3420" s="1383" t="s">
        <v>63</v>
      </c>
    </row>
    <row r="3421" spans="1:17" x14ac:dyDescent="0.3">
      <c r="A3421" s="1405">
        <v>2014</v>
      </c>
      <c r="B3421" s="1406" t="s">
        <v>521</v>
      </c>
      <c r="C3421" s="1406" t="s">
        <v>581</v>
      </c>
      <c r="D3421" s="1407">
        <v>985.71193946243397</v>
      </c>
      <c r="E3421" s="1406" t="s">
        <v>578</v>
      </c>
      <c r="F3421" s="1408" t="s">
        <v>579</v>
      </c>
      <c r="O3421" s="1383" t="s">
        <v>578</v>
      </c>
      <c r="Q3421" s="1383" t="s">
        <v>63</v>
      </c>
    </row>
    <row r="3422" spans="1:17" x14ac:dyDescent="0.3">
      <c r="A3422" s="1405">
        <v>2014</v>
      </c>
      <c r="B3422" s="1406" t="s">
        <v>521</v>
      </c>
      <c r="C3422" s="1406" t="s">
        <v>582</v>
      </c>
      <c r="D3422" s="1407">
        <v>805.78460352800107</v>
      </c>
      <c r="E3422" s="1406" t="s">
        <v>578</v>
      </c>
      <c r="F3422" s="1408" t="s">
        <v>579</v>
      </c>
      <c r="O3422" s="1383" t="s">
        <v>578</v>
      </c>
      <c r="Q3422" s="1383" t="s">
        <v>63</v>
      </c>
    </row>
    <row r="3423" spans="1:17" x14ac:dyDescent="0.3">
      <c r="A3423" s="1405">
        <v>2014</v>
      </c>
      <c r="B3423" s="1406" t="s">
        <v>521</v>
      </c>
      <c r="C3423" s="1406" t="s">
        <v>584</v>
      </c>
      <c r="D3423" s="1407">
        <v>846.26086624203799</v>
      </c>
      <c r="E3423" s="1406" t="s">
        <v>578</v>
      </c>
      <c r="F3423" s="1408" t="s">
        <v>579</v>
      </c>
      <c r="O3423" s="1383" t="s">
        <v>578</v>
      </c>
      <c r="Q3423" s="1383" t="s">
        <v>63</v>
      </c>
    </row>
    <row r="3424" spans="1:17" x14ac:dyDescent="0.3">
      <c r="A3424" s="1405">
        <v>2014</v>
      </c>
      <c r="B3424" s="1406" t="s">
        <v>521</v>
      </c>
      <c r="C3424" s="1406" t="s">
        <v>585</v>
      </c>
      <c r="D3424" s="1407">
        <v>798.53777289734808</v>
      </c>
      <c r="E3424" s="1406" t="s">
        <v>578</v>
      </c>
      <c r="F3424" s="1408" t="s">
        <v>579</v>
      </c>
      <c r="O3424" s="1383" t="s">
        <v>578</v>
      </c>
      <c r="Q3424" s="1383" t="s">
        <v>63</v>
      </c>
    </row>
    <row r="3425" spans="1:17" x14ac:dyDescent="0.3">
      <c r="A3425" s="1405">
        <v>2014</v>
      </c>
      <c r="B3425" s="1406" t="s">
        <v>521</v>
      </c>
      <c r="C3425" s="1406" t="s">
        <v>621</v>
      </c>
      <c r="D3425" s="1407">
        <v>753.26808749298903</v>
      </c>
      <c r="E3425" s="1406" t="s">
        <v>578</v>
      </c>
      <c r="F3425" s="1408" t="s">
        <v>579</v>
      </c>
      <c r="O3425" s="1383" t="s">
        <v>578</v>
      </c>
      <c r="Q3425" s="1383" t="s">
        <v>63</v>
      </c>
    </row>
    <row r="3426" spans="1:17" x14ac:dyDescent="0.3">
      <c r="A3426" s="1405">
        <v>2014</v>
      </c>
      <c r="B3426" s="1406" t="s">
        <v>521</v>
      </c>
      <c r="C3426" s="1406" t="s">
        <v>586</v>
      </c>
      <c r="D3426" s="1407">
        <v>741.19237050441109</v>
      </c>
      <c r="E3426" s="1406" t="s">
        <v>578</v>
      </c>
      <c r="F3426" s="1408" t="s">
        <v>579</v>
      </c>
      <c r="O3426" s="1383" t="s">
        <v>578</v>
      </c>
      <c r="Q3426" s="1383" t="s">
        <v>63</v>
      </c>
    </row>
    <row r="3427" spans="1:17" x14ac:dyDescent="0.3">
      <c r="A3427" s="1405">
        <v>2014</v>
      </c>
      <c r="B3427" s="1406" t="s">
        <v>521</v>
      </c>
      <c r="C3427" s="1406" t="s">
        <v>587</v>
      </c>
      <c r="D3427" s="1407">
        <v>843.698806797462</v>
      </c>
      <c r="E3427" s="1406" t="s">
        <v>578</v>
      </c>
      <c r="F3427" s="1408" t="s">
        <v>579</v>
      </c>
      <c r="O3427" s="1383" t="s">
        <v>578</v>
      </c>
      <c r="Q3427" s="1383" t="s">
        <v>63</v>
      </c>
    </row>
    <row r="3428" spans="1:17" x14ac:dyDescent="0.3">
      <c r="A3428" s="1405">
        <v>2014</v>
      </c>
      <c r="B3428" s="1406" t="s">
        <v>521</v>
      </c>
      <c r="C3428" s="1406" t="s">
        <v>588</v>
      </c>
      <c r="D3428" s="1407">
        <v>752.05788510101002</v>
      </c>
      <c r="E3428" s="1406" t="s">
        <v>578</v>
      </c>
      <c r="F3428" s="1408" t="s">
        <v>579</v>
      </c>
      <c r="O3428" s="1383" t="s">
        <v>578</v>
      </c>
      <c r="Q3428" s="1383" t="s">
        <v>63</v>
      </c>
    </row>
    <row r="3429" spans="1:17" x14ac:dyDescent="0.3">
      <c r="A3429" s="1405">
        <v>2014</v>
      </c>
      <c r="B3429" s="1406" t="s">
        <v>521</v>
      </c>
      <c r="C3429" s="1406" t="s">
        <v>589</v>
      </c>
      <c r="D3429" s="1407">
        <v>902.05677922077905</v>
      </c>
      <c r="E3429" s="1406" t="s">
        <v>578</v>
      </c>
      <c r="F3429" s="1408" t="s">
        <v>579</v>
      </c>
      <c r="O3429" s="1383" t="s">
        <v>578</v>
      </c>
      <c r="Q3429" s="1383" t="s">
        <v>63</v>
      </c>
    </row>
    <row r="3430" spans="1:17" x14ac:dyDescent="0.3">
      <c r="A3430" s="1405">
        <v>2014</v>
      </c>
      <c r="B3430" s="1406" t="s">
        <v>521</v>
      </c>
      <c r="C3430" s="1406" t="s">
        <v>591</v>
      </c>
      <c r="D3430" s="1407">
        <v>944.15391827555004</v>
      </c>
      <c r="E3430" s="1406" t="s">
        <v>578</v>
      </c>
      <c r="F3430" s="1408" t="s">
        <v>579</v>
      </c>
      <c r="O3430" s="1383" t="s">
        <v>578</v>
      </c>
      <c r="Q3430" s="1383" t="s">
        <v>63</v>
      </c>
    </row>
    <row r="3431" spans="1:17" x14ac:dyDescent="0.3">
      <c r="A3431" s="1405">
        <v>2014</v>
      </c>
      <c r="B3431" s="1406" t="s">
        <v>521</v>
      </c>
      <c r="C3431" s="1406" t="s">
        <v>592</v>
      </c>
      <c r="D3431" s="1407">
        <v>753.23983071553209</v>
      </c>
      <c r="E3431" s="1406" t="s">
        <v>578</v>
      </c>
      <c r="F3431" s="1408" t="s">
        <v>579</v>
      </c>
      <c r="O3431" s="1383" t="s">
        <v>578</v>
      </c>
      <c r="Q3431" s="1383" t="s">
        <v>63</v>
      </c>
    </row>
    <row r="3432" spans="1:17" x14ac:dyDescent="0.3">
      <c r="A3432" s="1405">
        <v>2014</v>
      </c>
      <c r="B3432" s="1406" t="s">
        <v>521</v>
      </c>
      <c r="C3432" s="1406" t="s">
        <v>646</v>
      </c>
      <c r="D3432" s="1407">
        <v>734.19366863905304</v>
      </c>
      <c r="E3432" s="1406" t="s">
        <v>642</v>
      </c>
      <c r="F3432" s="1408" t="s">
        <v>641</v>
      </c>
      <c r="O3432" s="1383" t="s">
        <v>642</v>
      </c>
      <c r="Q3432" s="1383" t="s">
        <v>66</v>
      </c>
    </row>
    <row r="3433" spans="1:17" x14ac:dyDescent="0.3">
      <c r="A3433" s="1405">
        <v>2014</v>
      </c>
      <c r="B3433" s="1406" t="s">
        <v>521</v>
      </c>
      <c r="C3433" s="1406" t="s">
        <v>688</v>
      </c>
      <c r="D3433" s="1407">
        <v>875.19602030602005</v>
      </c>
      <c r="E3433" s="1406" t="s">
        <v>620</v>
      </c>
      <c r="F3433" s="1408" t="s">
        <v>619</v>
      </c>
      <c r="O3433" s="1383" t="s">
        <v>620</v>
      </c>
      <c r="Q3433" s="1383" t="s">
        <v>73</v>
      </c>
    </row>
    <row r="3434" spans="1:17" x14ac:dyDescent="0.3">
      <c r="A3434" s="1405">
        <v>2014</v>
      </c>
      <c r="B3434" s="1406" t="s">
        <v>521</v>
      </c>
      <c r="C3434" s="1406" t="s">
        <v>689</v>
      </c>
      <c r="D3434" s="1407">
        <v>821.9716896551721</v>
      </c>
      <c r="E3434" s="1406" t="s">
        <v>620</v>
      </c>
      <c r="F3434" s="1408" t="s">
        <v>619</v>
      </c>
      <c r="O3434" s="1383" t="s">
        <v>620</v>
      </c>
      <c r="Q3434" s="1383" t="s">
        <v>73</v>
      </c>
    </row>
    <row r="3435" spans="1:17" x14ac:dyDescent="0.3">
      <c r="A3435" s="1405">
        <v>2014</v>
      </c>
      <c r="B3435" s="1406" t="s">
        <v>521</v>
      </c>
      <c r="C3435" s="1406" t="s">
        <v>690</v>
      </c>
      <c r="D3435" s="1407">
        <v>796.08049284578703</v>
      </c>
      <c r="E3435" s="1406" t="s">
        <v>620</v>
      </c>
      <c r="F3435" s="1408" t="s">
        <v>619</v>
      </c>
      <c r="O3435" s="1383" t="s">
        <v>620</v>
      </c>
      <c r="Q3435" s="1383" t="s">
        <v>73</v>
      </c>
    </row>
    <row r="3436" spans="1:17" x14ac:dyDescent="0.3">
      <c r="A3436" s="1405">
        <v>2014</v>
      </c>
      <c r="B3436" s="1406" t="s">
        <v>521</v>
      </c>
      <c r="C3436" s="1406" t="s">
        <v>691</v>
      </c>
      <c r="D3436" s="1407">
        <v>771.39747887323904</v>
      </c>
      <c r="E3436" s="1406" t="s">
        <v>620</v>
      </c>
      <c r="F3436" s="1408" t="s">
        <v>619</v>
      </c>
      <c r="O3436" s="1383" t="s">
        <v>620</v>
      </c>
      <c r="Q3436" s="1383" t="s">
        <v>73</v>
      </c>
    </row>
    <row r="3437" spans="1:17" x14ac:dyDescent="0.3">
      <c r="A3437" s="1405">
        <v>2014</v>
      </c>
      <c r="B3437" s="1406" t="s">
        <v>521</v>
      </c>
      <c r="C3437" s="1406" t="s">
        <v>692</v>
      </c>
      <c r="D3437" s="1407">
        <v>1068.7424022662901</v>
      </c>
      <c r="E3437" s="1406" t="s">
        <v>620</v>
      </c>
      <c r="F3437" s="1408" t="s">
        <v>619</v>
      </c>
      <c r="O3437" s="1383" t="s">
        <v>620</v>
      </c>
      <c r="Q3437" s="1383" t="s">
        <v>73</v>
      </c>
    </row>
    <row r="3438" spans="1:17" x14ac:dyDescent="0.3">
      <c r="A3438" s="1405">
        <v>2014</v>
      </c>
      <c r="B3438" s="1406" t="s">
        <v>521</v>
      </c>
      <c r="C3438" s="1406" t="s">
        <v>693</v>
      </c>
      <c r="D3438" s="1407">
        <v>929.979557428872</v>
      </c>
      <c r="E3438" s="1406" t="s">
        <v>620</v>
      </c>
      <c r="F3438" s="1408" t="s">
        <v>619</v>
      </c>
      <c r="O3438" s="1383" t="s">
        <v>620</v>
      </c>
      <c r="Q3438" s="1383" t="s">
        <v>73</v>
      </c>
    </row>
    <row r="3439" spans="1:17" x14ac:dyDescent="0.3">
      <c r="A3439" s="1405">
        <v>2014</v>
      </c>
      <c r="B3439" s="1406" t="s">
        <v>521</v>
      </c>
      <c r="C3439" s="1406" t="s">
        <v>694</v>
      </c>
      <c r="D3439" s="1407">
        <v>866.90677995491603</v>
      </c>
      <c r="E3439" s="1406" t="s">
        <v>620</v>
      </c>
      <c r="F3439" s="1408" t="s">
        <v>619</v>
      </c>
      <c r="O3439" s="1383" t="s">
        <v>620</v>
      </c>
      <c r="Q3439" s="1383" t="s">
        <v>73</v>
      </c>
    </row>
    <row r="3440" spans="1:17" x14ac:dyDescent="0.3">
      <c r="A3440" s="1405">
        <v>2014</v>
      </c>
      <c r="B3440" s="1406" t="s">
        <v>521</v>
      </c>
      <c r="C3440" s="1406" t="s">
        <v>695</v>
      </c>
      <c r="D3440" s="1407">
        <v>946.77159974320114</v>
      </c>
      <c r="E3440" s="1406" t="s">
        <v>620</v>
      </c>
      <c r="F3440" s="1408" t="s">
        <v>619</v>
      </c>
      <c r="O3440" s="1383" t="s">
        <v>620</v>
      </c>
      <c r="Q3440" s="1383" t="s">
        <v>73</v>
      </c>
    </row>
    <row r="3441" spans="1:17" x14ac:dyDescent="0.3">
      <c r="A3441" s="1405">
        <v>2014</v>
      </c>
      <c r="B3441" s="1406" t="s">
        <v>521</v>
      </c>
      <c r="C3441" s="1406" t="s">
        <v>696</v>
      </c>
      <c r="D3441" s="1407">
        <v>750.839260504202</v>
      </c>
      <c r="E3441" s="1406" t="s">
        <v>620</v>
      </c>
      <c r="F3441" s="1408" t="s">
        <v>619</v>
      </c>
      <c r="O3441" s="1383" t="s">
        <v>620</v>
      </c>
      <c r="Q3441" s="1383" t="s">
        <v>73</v>
      </c>
    </row>
    <row r="3442" spans="1:17" x14ac:dyDescent="0.3">
      <c r="A3442" s="1405">
        <v>2014</v>
      </c>
      <c r="B3442" s="1406" t="s">
        <v>521</v>
      </c>
      <c r="C3442" s="1406" t="s">
        <v>697</v>
      </c>
      <c r="D3442" s="1407">
        <v>884.69654897015607</v>
      </c>
      <c r="E3442" s="1406" t="s">
        <v>620</v>
      </c>
      <c r="F3442" s="1408" t="s">
        <v>619</v>
      </c>
      <c r="O3442" s="1383" t="s">
        <v>620</v>
      </c>
      <c r="Q3442" s="1383" t="s">
        <v>73</v>
      </c>
    </row>
    <row r="3443" spans="1:17" x14ac:dyDescent="0.3">
      <c r="A3443" s="1405">
        <v>2014</v>
      </c>
      <c r="B3443" s="1406" t="s">
        <v>521</v>
      </c>
      <c r="C3443" s="1406" t="s">
        <v>698</v>
      </c>
      <c r="D3443" s="1407">
        <v>939.32120819748513</v>
      </c>
      <c r="E3443" s="1406" t="s">
        <v>620</v>
      </c>
      <c r="F3443" s="1408" t="s">
        <v>619</v>
      </c>
      <c r="O3443" s="1383" t="s">
        <v>620</v>
      </c>
      <c r="Q3443" s="1383" t="s">
        <v>73</v>
      </c>
    </row>
    <row r="3444" spans="1:17" x14ac:dyDescent="0.3">
      <c r="A3444" s="1405">
        <v>2014</v>
      </c>
      <c r="B3444" s="1406" t="s">
        <v>521</v>
      </c>
      <c r="C3444" s="1406" t="s">
        <v>699</v>
      </c>
      <c r="D3444" s="1407">
        <v>844.19947971781312</v>
      </c>
      <c r="E3444" s="1406" t="s">
        <v>620</v>
      </c>
      <c r="F3444" s="1408" t="s">
        <v>619</v>
      </c>
      <c r="O3444" s="1383" t="s">
        <v>620</v>
      </c>
      <c r="Q3444" s="1383" t="s">
        <v>73</v>
      </c>
    </row>
    <row r="3445" spans="1:17" x14ac:dyDescent="0.3">
      <c r="A3445" s="1405">
        <v>2014</v>
      </c>
      <c r="B3445" s="1406" t="s">
        <v>521</v>
      </c>
      <c r="C3445" s="1406" t="s">
        <v>700</v>
      </c>
      <c r="D3445" s="1407">
        <v>876.40221691678005</v>
      </c>
      <c r="E3445" s="1406" t="s">
        <v>620</v>
      </c>
      <c r="F3445" s="1408" t="s">
        <v>619</v>
      </c>
      <c r="O3445" s="1383" t="s">
        <v>620</v>
      </c>
      <c r="Q3445" s="1383" t="s">
        <v>73</v>
      </c>
    </row>
    <row r="3446" spans="1:17" x14ac:dyDescent="0.3">
      <c r="A3446" s="1405">
        <v>2014</v>
      </c>
      <c r="B3446" s="1406" t="s">
        <v>521</v>
      </c>
      <c r="C3446" s="1406" t="s">
        <v>701</v>
      </c>
      <c r="D3446" s="1407">
        <v>846.48663464035303</v>
      </c>
      <c r="E3446" s="1406" t="s">
        <v>620</v>
      </c>
      <c r="F3446" s="1408" t="s">
        <v>619</v>
      </c>
      <c r="O3446" s="1383" t="s">
        <v>620</v>
      </c>
      <c r="Q3446" s="1383" t="s">
        <v>73</v>
      </c>
    </row>
    <row r="3447" spans="1:17" x14ac:dyDescent="0.3">
      <c r="A3447" s="1405">
        <v>2014</v>
      </c>
      <c r="B3447" s="1406" t="s">
        <v>521</v>
      </c>
      <c r="C3447" s="1406" t="s">
        <v>702</v>
      </c>
      <c r="D3447" s="1407">
        <v>921.99314508276507</v>
      </c>
      <c r="E3447" s="1406" t="s">
        <v>620</v>
      </c>
      <c r="F3447" s="1408" t="s">
        <v>619</v>
      </c>
      <c r="O3447" s="1383" t="s">
        <v>620</v>
      </c>
      <c r="Q3447" s="1383" t="s">
        <v>73</v>
      </c>
    </row>
    <row r="3448" spans="1:17" x14ac:dyDescent="0.3">
      <c r="A3448" s="1405">
        <v>2014</v>
      </c>
      <c r="B3448" s="1406" t="s">
        <v>521</v>
      </c>
      <c r="C3448" s="1406" t="s">
        <v>703</v>
      </c>
      <c r="D3448" s="1407">
        <v>858.80990651085108</v>
      </c>
      <c r="E3448" s="1406" t="s">
        <v>620</v>
      </c>
      <c r="F3448" s="1408" t="s">
        <v>619</v>
      </c>
      <c r="O3448" s="1383" t="s">
        <v>620</v>
      </c>
      <c r="Q3448" s="1383" t="s">
        <v>73</v>
      </c>
    </row>
    <row r="3449" spans="1:17" x14ac:dyDescent="0.3">
      <c r="A3449" s="1405">
        <v>2014</v>
      </c>
      <c r="B3449" s="1406" t="s">
        <v>521</v>
      </c>
      <c r="C3449" s="1406" t="s">
        <v>707</v>
      </c>
      <c r="D3449" s="1407">
        <v>877.01217278656304</v>
      </c>
      <c r="E3449" s="1406" t="s">
        <v>626</v>
      </c>
      <c r="F3449" s="1408" t="s">
        <v>625</v>
      </c>
      <c r="O3449" s="1383" t="s">
        <v>626</v>
      </c>
      <c r="Q3449" s="1383" t="s">
        <v>59</v>
      </c>
    </row>
    <row r="3450" spans="1:17" x14ac:dyDescent="0.3">
      <c r="A3450" s="1405">
        <v>2014</v>
      </c>
      <c r="B3450" s="1406" t="s">
        <v>521</v>
      </c>
      <c r="C3450" s="1406" t="s">
        <v>708</v>
      </c>
      <c r="D3450" s="1407">
        <v>826.07493371757903</v>
      </c>
      <c r="E3450" s="1406" t="s">
        <v>626</v>
      </c>
      <c r="F3450" s="1408" t="s">
        <v>625</v>
      </c>
      <c r="O3450" s="1383" t="s">
        <v>626</v>
      </c>
      <c r="Q3450" s="1383" t="s">
        <v>59</v>
      </c>
    </row>
    <row r="3451" spans="1:17" x14ac:dyDescent="0.3">
      <c r="A3451" s="1405">
        <v>2014</v>
      </c>
      <c r="B3451" s="1406" t="s">
        <v>521</v>
      </c>
      <c r="C3451" s="1406" t="s">
        <v>709</v>
      </c>
      <c r="D3451" s="1407">
        <v>898.34879246632499</v>
      </c>
      <c r="E3451" s="1406" t="s">
        <v>626</v>
      </c>
      <c r="F3451" s="1408" t="s">
        <v>625</v>
      </c>
      <c r="O3451" s="1383" t="s">
        <v>626</v>
      </c>
      <c r="Q3451" s="1383" t="s">
        <v>59</v>
      </c>
    </row>
    <row r="3452" spans="1:17" x14ac:dyDescent="0.3">
      <c r="A3452" s="1405">
        <v>2014</v>
      </c>
      <c r="B3452" s="1406" t="s">
        <v>521</v>
      </c>
      <c r="C3452" s="1406" t="s">
        <v>710</v>
      </c>
      <c r="D3452" s="1407">
        <v>811.64341599190311</v>
      </c>
      <c r="E3452" s="1406" t="s">
        <v>626</v>
      </c>
      <c r="F3452" s="1408" t="s">
        <v>625</v>
      </c>
      <c r="O3452" s="1383" t="s">
        <v>626</v>
      </c>
      <c r="Q3452" s="1383" t="s">
        <v>59</v>
      </c>
    </row>
    <row r="3453" spans="1:17" x14ac:dyDescent="0.3">
      <c r="A3453" s="1405">
        <v>2014</v>
      </c>
      <c r="B3453" s="1406" t="s">
        <v>521</v>
      </c>
      <c r="C3453" s="1406" t="s">
        <v>711</v>
      </c>
      <c r="D3453" s="1407">
        <v>923.61870448772197</v>
      </c>
      <c r="E3453" s="1406" t="s">
        <v>626</v>
      </c>
      <c r="F3453" s="1408" t="s">
        <v>625</v>
      </c>
      <c r="O3453" s="1383" t="s">
        <v>626</v>
      </c>
      <c r="Q3453" s="1383" t="s">
        <v>59</v>
      </c>
    </row>
    <row r="3454" spans="1:17" x14ac:dyDescent="0.3">
      <c r="A3454" s="1405">
        <v>2014</v>
      </c>
      <c r="B3454" s="1406" t="s">
        <v>521</v>
      </c>
      <c r="C3454" s="1406" t="s">
        <v>712</v>
      </c>
      <c r="D3454" s="1407">
        <v>839.03079378068708</v>
      </c>
      <c r="E3454" s="1406" t="s">
        <v>626</v>
      </c>
      <c r="F3454" s="1408" t="s">
        <v>625</v>
      </c>
      <c r="O3454" s="1383" t="s">
        <v>626</v>
      </c>
      <c r="Q3454" s="1383" t="s">
        <v>59</v>
      </c>
    </row>
    <row r="3455" spans="1:17" x14ac:dyDescent="0.3">
      <c r="A3455" s="1405">
        <v>2014</v>
      </c>
      <c r="B3455" s="1406" t="s">
        <v>521</v>
      </c>
      <c r="C3455" s="1406" t="s">
        <v>527</v>
      </c>
      <c r="D3455" s="1407">
        <v>1076.28564609053</v>
      </c>
      <c r="E3455" s="1406" t="s">
        <v>519</v>
      </c>
      <c r="F3455" s="1408" t="s">
        <v>628</v>
      </c>
      <c r="O3455" s="1383" t="s">
        <v>519</v>
      </c>
      <c r="Q3455" s="1383" t="s">
        <v>58</v>
      </c>
    </row>
    <row r="3456" spans="1:17" x14ac:dyDescent="0.3">
      <c r="A3456" s="1405">
        <v>2014</v>
      </c>
      <c r="B3456" s="1406" t="s">
        <v>521</v>
      </c>
      <c r="C3456" s="1406" t="s">
        <v>528</v>
      </c>
      <c r="D3456" s="1407">
        <v>894.44990463215311</v>
      </c>
      <c r="E3456" s="1406" t="s">
        <v>519</v>
      </c>
      <c r="F3456" s="1408" t="s">
        <v>628</v>
      </c>
      <c r="O3456" s="1383" t="s">
        <v>519</v>
      </c>
      <c r="Q3456" s="1383" t="s">
        <v>58</v>
      </c>
    </row>
    <row r="3457" spans="1:17" x14ac:dyDescent="0.3">
      <c r="A3457" s="1405">
        <v>2014</v>
      </c>
      <c r="B3457" s="1406" t="s">
        <v>521</v>
      </c>
      <c r="C3457" s="1406" t="s">
        <v>530</v>
      </c>
      <c r="D3457" s="1407">
        <v>865.97906040268504</v>
      </c>
      <c r="E3457" s="1406" t="s">
        <v>519</v>
      </c>
      <c r="F3457" s="1408" t="s">
        <v>628</v>
      </c>
      <c r="O3457" s="1383" t="s">
        <v>519</v>
      </c>
      <c r="Q3457" s="1383" t="s">
        <v>58</v>
      </c>
    </row>
    <row r="3458" spans="1:17" x14ac:dyDescent="0.3">
      <c r="A3458" s="1405">
        <v>2014</v>
      </c>
      <c r="B3458" s="1406" t="s">
        <v>521</v>
      </c>
      <c r="C3458" s="1406" t="s">
        <v>534</v>
      </c>
      <c r="D3458" s="1407">
        <v>832.09602509179899</v>
      </c>
      <c r="E3458" s="1406" t="s">
        <v>519</v>
      </c>
      <c r="F3458" s="1408" t="s">
        <v>628</v>
      </c>
      <c r="O3458" s="1383" t="s">
        <v>519</v>
      </c>
      <c r="Q3458" s="1383" t="s">
        <v>58</v>
      </c>
    </row>
    <row r="3459" spans="1:17" x14ac:dyDescent="0.3">
      <c r="A3459" s="1405">
        <v>2014</v>
      </c>
      <c r="B3459" s="1406" t="s">
        <v>521</v>
      </c>
      <c r="C3459" s="1406" t="s">
        <v>538</v>
      </c>
      <c r="D3459" s="1407">
        <v>858.56026315789506</v>
      </c>
      <c r="E3459" s="1406" t="s">
        <v>519</v>
      </c>
      <c r="F3459" s="1408" t="s">
        <v>628</v>
      </c>
      <c r="O3459" s="1383" t="s">
        <v>519</v>
      </c>
      <c r="Q3459" s="1383" t="s">
        <v>58</v>
      </c>
    </row>
    <row r="3460" spans="1:17" x14ac:dyDescent="0.3">
      <c r="A3460" s="1405">
        <v>2014</v>
      </c>
      <c r="B3460" s="1406" t="s">
        <v>521</v>
      </c>
      <c r="C3460" s="1406" t="s">
        <v>539</v>
      </c>
      <c r="D3460" s="1407">
        <v>953.55391026946302</v>
      </c>
      <c r="E3460" s="1406" t="s">
        <v>519</v>
      </c>
      <c r="F3460" s="1408" t="s">
        <v>628</v>
      </c>
      <c r="O3460" s="1383" t="s">
        <v>519</v>
      </c>
      <c r="Q3460" s="1383" t="s">
        <v>58</v>
      </c>
    </row>
    <row r="3461" spans="1:17" x14ac:dyDescent="0.3">
      <c r="A3461" s="1405">
        <v>2014</v>
      </c>
      <c r="B3461" s="1406" t="s">
        <v>521</v>
      </c>
      <c r="C3461" s="1406" t="s">
        <v>723</v>
      </c>
      <c r="D3461" s="1407">
        <v>936.448482284948</v>
      </c>
      <c r="E3461" s="1406" t="s">
        <v>598</v>
      </c>
      <c r="F3461" s="1408" t="s">
        <v>599</v>
      </c>
      <c r="O3461" s="1383" t="s">
        <v>598</v>
      </c>
      <c r="Q3461" s="1383" t="s">
        <v>61</v>
      </c>
    </row>
    <row r="3462" spans="1:17" x14ac:dyDescent="0.3">
      <c r="A3462" s="1405">
        <v>2014</v>
      </c>
      <c r="B3462" s="1406" t="s">
        <v>521</v>
      </c>
      <c r="C3462" s="1406" t="s">
        <v>724</v>
      </c>
      <c r="D3462" s="1407">
        <v>969.14502001740607</v>
      </c>
      <c r="E3462" s="1406" t="s">
        <v>598</v>
      </c>
      <c r="F3462" s="1408" t="s">
        <v>599</v>
      </c>
      <c r="O3462" s="1383" t="s">
        <v>598</v>
      </c>
      <c r="Q3462" s="1383" t="s">
        <v>61</v>
      </c>
    </row>
    <row r="3463" spans="1:17" x14ac:dyDescent="0.3">
      <c r="A3463" s="1405">
        <v>2014</v>
      </c>
      <c r="B3463" s="1406" t="s">
        <v>521</v>
      </c>
      <c r="C3463" s="1406" t="s">
        <v>725</v>
      </c>
      <c r="D3463" s="1407">
        <v>945.37618394914614</v>
      </c>
      <c r="E3463" s="1406" t="s">
        <v>598</v>
      </c>
      <c r="F3463" s="1408" t="s">
        <v>599</v>
      </c>
      <c r="O3463" s="1383" t="s">
        <v>598</v>
      </c>
      <c r="Q3463" s="1383" t="s">
        <v>61</v>
      </c>
    </row>
    <row r="3464" spans="1:17" x14ac:dyDescent="0.3">
      <c r="A3464" s="1405">
        <v>2014</v>
      </c>
      <c r="B3464" s="1406" t="s">
        <v>521</v>
      </c>
      <c r="C3464" s="1406" t="s">
        <v>726</v>
      </c>
      <c r="D3464" s="1407">
        <v>1122.4196821071801</v>
      </c>
      <c r="E3464" s="1406" t="s">
        <v>598</v>
      </c>
      <c r="F3464" s="1408" t="s">
        <v>599</v>
      </c>
      <c r="O3464" s="1383" t="s">
        <v>598</v>
      </c>
      <c r="Q3464" s="1383" t="s">
        <v>61</v>
      </c>
    </row>
    <row r="3465" spans="1:17" x14ac:dyDescent="0.3">
      <c r="A3465" s="1405">
        <v>2014</v>
      </c>
      <c r="B3465" s="1406" t="s">
        <v>521</v>
      </c>
      <c r="C3465" s="1406" t="s">
        <v>727</v>
      </c>
      <c r="D3465" s="1407">
        <v>1044.0887937422799</v>
      </c>
      <c r="E3465" s="1406" t="s">
        <v>598</v>
      </c>
      <c r="F3465" s="1408" t="s">
        <v>599</v>
      </c>
      <c r="O3465" s="1383" t="s">
        <v>598</v>
      </c>
      <c r="Q3465" s="1383" t="s">
        <v>61</v>
      </c>
    </row>
    <row r="3466" spans="1:17" x14ac:dyDescent="0.3">
      <c r="A3466" s="1405">
        <v>2014</v>
      </c>
      <c r="B3466" s="1406" t="s">
        <v>521</v>
      </c>
      <c r="C3466" s="1406" t="s">
        <v>728</v>
      </c>
      <c r="D3466" s="1407">
        <v>993.8403515489041</v>
      </c>
      <c r="E3466" s="1406" t="s">
        <v>598</v>
      </c>
      <c r="F3466" s="1408" t="s">
        <v>599</v>
      </c>
      <c r="O3466" s="1383" t="s">
        <v>598</v>
      </c>
      <c r="Q3466" s="1383" t="s">
        <v>61</v>
      </c>
    </row>
    <row r="3467" spans="1:17" x14ac:dyDescent="0.3">
      <c r="A3467" s="1405">
        <v>2014</v>
      </c>
      <c r="B3467" s="1406" t="s">
        <v>521</v>
      </c>
      <c r="C3467" s="1406" t="s">
        <v>730</v>
      </c>
      <c r="D3467" s="1407">
        <v>801.90097701149409</v>
      </c>
      <c r="E3467" s="1406" t="s">
        <v>598</v>
      </c>
      <c r="F3467" s="1408" t="s">
        <v>599</v>
      </c>
      <c r="O3467" s="1383" t="s">
        <v>598</v>
      </c>
      <c r="Q3467" s="1383" t="s">
        <v>61</v>
      </c>
    </row>
    <row r="3468" spans="1:17" x14ac:dyDescent="0.3">
      <c r="A3468" s="1405">
        <v>2014</v>
      </c>
      <c r="B3468" s="1406" t="s">
        <v>521</v>
      </c>
      <c r="C3468" s="1406" t="s">
        <v>731</v>
      </c>
      <c r="D3468" s="1407">
        <v>935.82561364553908</v>
      </c>
      <c r="E3468" s="1406" t="s">
        <v>598</v>
      </c>
      <c r="F3468" s="1408" t="s">
        <v>599</v>
      </c>
      <c r="O3468" s="1383" t="s">
        <v>598</v>
      </c>
      <c r="Q3468" s="1383" t="s">
        <v>61</v>
      </c>
    </row>
    <row r="3469" spans="1:17" x14ac:dyDescent="0.3">
      <c r="A3469" s="1405">
        <v>2014</v>
      </c>
      <c r="B3469" s="1406" t="s">
        <v>521</v>
      </c>
      <c r="C3469" s="1406" t="s">
        <v>732</v>
      </c>
      <c r="D3469" s="1407">
        <v>930.25955173269404</v>
      </c>
      <c r="E3469" s="1406" t="s">
        <v>598</v>
      </c>
      <c r="F3469" s="1408" t="s">
        <v>599</v>
      </c>
      <c r="O3469" s="1383" t="s">
        <v>598</v>
      </c>
      <c r="Q3469" s="1383" t="s">
        <v>61</v>
      </c>
    </row>
    <row r="3470" spans="1:17" x14ac:dyDescent="0.3">
      <c r="A3470" s="1405">
        <v>2014</v>
      </c>
      <c r="B3470" s="1406" t="s">
        <v>521</v>
      </c>
      <c r="C3470" s="1406" t="s">
        <v>733</v>
      </c>
      <c r="D3470" s="1407">
        <v>932.76378277153606</v>
      </c>
      <c r="E3470" s="1406" t="s">
        <v>598</v>
      </c>
      <c r="F3470" s="1408" t="s">
        <v>599</v>
      </c>
      <c r="O3470" s="1383" t="s">
        <v>598</v>
      </c>
      <c r="Q3470" s="1383" t="s">
        <v>61</v>
      </c>
    </row>
    <row r="3471" spans="1:17" x14ac:dyDescent="0.3">
      <c r="A3471" s="1405">
        <v>2014</v>
      </c>
      <c r="B3471" s="1406" t="s">
        <v>521</v>
      </c>
      <c r="C3471" s="1406" t="s">
        <v>734</v>
      </c>
      <c r="D3471" s="1407">
        <v>875.06262976770915</v>
      </c>
      <c r="E3471" s="1406" t="s">
        <v>598</v>
      </c>
      <c r="F3471" s="1408" t="s">
        <v>599</v>
      </c>
      <c r="O3471" s="1383" t="s">
        <v>598</v>
      </c>
      <c r="Q3471" s="1383" t="s">
        <v>61</v>
      </c>
    </row>
    <row r="3472" spans="1:17" x14ac:dyDescent="0.3">
      <c r="A3472" s="1405">
        <v>2014</v>
      </c>
      <c r="B3472" s="1406" t="s">
        <v>521</v>
      </c>
      <c r="C3472" s="1406" t="s">
        <v>729</v>
      </c>
      <c r="D3472" s="1407">
        <v>954.06076765608998</v>
      </c>
      <c r="E3472" s="1406" t="s">
        <v>598</v>
      </c>
      <c r="F3472" s="1408" t="s">
        <v>599</v>
      </c>
      <c r="O3472" s="1383" t="s">
        <v>598</v>
      </c>
      <c r="Q3472" s="1383" t="s">
        <v>61</v>
      </c>
    </row>
    <row r="3473" spans="1:17" x14ac:dyDescent="0.3">
      <c r="A3473" s="1405">
        <v>2014</v>
      </c>
      <c r="B3473" s="1406" t="s">
        <v>521</v>
      </c>
      <c r="C3473" s="1406" t="s">
        <v>748</v>
      </c>
      <c r="D3473" s="1407">
        <v>768.66205717837204</v>
      </c>
      <c r="E3473" s="1406" t="s">
        <v>614</v>
      </c>
      <c r="F3473" s="1408" t="s">
        <v>613</v>
      </c>
      <c r="O3473" s="1383" t="s">
        <v>614</v>
      </c>
      <c r="Q3473" s="1383" t="s">
        <v>60</v>
      </c>
    </row>
    <row r="3474" spans="1:17" x14ac:dyDescent="0.3">
      <c r="A3474" s="1405">
        <v>2014</v>
      </c>
      <c r="B3474" s="1406" t="s">
        <v>521</v>
      </c>
      <c r="C3474" s="1406" t="s">
        <v>735</v>
      </c>
      <c r="D3474" s="1407">
        <v>966.70122115237712</v>
      </c>
      <c r="E3474" s="1406" t="s">
        <v>614</v>
      </c>
      <c r="F3474" s="1408" t="s">
        <v>613</v>
      </c>
      <c r="O3474" s="1383" t="s">
        <v>614</v>
      </c>
      <c r="Q3474" s="1383" t="s">
        <v>60</v>
      </c>
    </row>
    <row r="3475" spans="1:17" x14ac:dyDescent="0.3">
      <c r="A3475" s="1405">
        <v>2014</v>
      </c>
      <c r="B3475" s="1406" t="s">
        <v>521</v>
      </c>
      <c r="C3475" s="1406" t="s">
        <v>736</v>
      </c>
      <c r="D3475" s="1407">
        <v>1052.6586464684001</v>
      </c>
      <c r="E3475" s="1406" t="s">
        <v>614</v>
      </c>
      <c r="F3475" s="1408" t="s">
        <v>613</v>
      </c>
      <c r="O3475" s="1383" t="s">
        <v>614</v>
      </c>
      <c r="Q3475" s="1383" t="s">
        <v>60</v>
      </c>
    </row>
    <row r="3476" spans="1:17" x14ac:dyDescent="0.3">
      <c r="A3476" s="1405">
        <v>2014</v>
      </c>
      <c r="B3476" s="1406" t="s">
        <v>521</v>
      </c>
      <c r="C3476" s="1406" t="s">
        <v>737</v>
      </c>
      <c r="D3476" s="1407">
        <v>906.0479905715971</v>
      </c>
      <c r="E3476" s="1406" t="s">
        <v>614</v>
      </c>
      <c r="F3476" s="1408" t="s">
        <v>613</v>
      </c>
      <c r="O3476" s="1383" t="s">
        <v>614</v>
      </c>
      <c r="Q3476" s="1383" t="s">
        <v>60</v>
      </c>
    </row>
    <row r="3477" spans="1:17" x14ac:dyDescent="0.3">
      <c r="A3477" s="1405">
        <v>2014</v>
      </c>
      <c r="B3477" s="1406" t="s">
        <v>521</v>
      </c>
      <c r="C3477" s="1406" t="s">
        <v>738</v>
      </c>
      <c r="D3477" s="1407">
        <v>1065.7156129428299</v>
      </c>
      <c r="E3477" s="1406" t="s">
        <v>614</v>
      </c>
      <c r="F3477" s="1408" t="s">
        <v>613</v>
      </c>
      <c r="O3477" s="1383" t="s">
        <v>614</v>
      </c>
      <c r="Q3477" s="1383" t="s">
        <v>60</v>
      </c>
    </row>
    <row r="3478" spans="1:17" x14ac:dyDescent="0.3">
      <c r="A3478" s="1405">
        <v>2014</v>
      </c>
      <c r="B3478" s="1406" t="s">
        <v>521</v>
      </c>
      <c r="C3478" s="1406" t="s">
        <v>749</v>
      </c>
      <c r="D3478" s="1407">
        <v>725.39504892367893</v>
      </c>
      <c r="E3478" s="1406" t="s">
        <v>614</v>
      </c>
      <c r="F3478" s="1408" t="s">
        <v>613</v>
      </c>
      <c r="O3478" s="1383" t="s">
        <v>614</v>
      </c>
      <c r="Q3478" s="1383" t="s">
        <v>60</v>
      </c>
    </row>
    <row r="3479" spans="1:17" x14ac:dyDescent="0.3">
      <c r="A3479" s="1405">
        <v>2014</v>
      </c>
      <c r="B3479" s="1406" t="s">
        <v>521</v>
      </c>
      <c r="C3479" s="1406" t="s">
        <v>750</v>
      </c>
      <c r="D3479" s="1407">
        <v>878.11796221322504</v>
      </c>
      <c r="E3479" s="1406" t="s">
        <v>614</v>
      </c>
      <c r="F3479" s="1408" t="s">
        <v>613</v>
      </c>
      <c r="O3479" s="1383" t="s">
        <v>614</v>
      </c>
      <c r="Q3479" s="1383" t="s">
        <v>60</v>
      </c>
    </row>
    <row r="3480" spans="1:17" x14ac:dyDescent="0.3">
      <c r="A3480" s="1405">
        <v>2014</v>
      </c>
      <c r="B3480" s="1406" t="s">
        <v>521</v>
      </c>
      <c r="C3480" s="1406" t="s">
        <v>739</v>
      </c>
      <c r="D3480" s="1407">
        <v>831.87265306122401</v>
      </c>
      <c r="E3480" s="1406" t="s">
        <v>614</v>
      </c>
      <c r="F3480" s="1408" t="s">
        <v>613</v>
      </c>
      <c r="O3480" s="1383" t="s">
        <v>614</v>
      </c>
      <c r="Q3480" s="1383" t="s">
        <v>60</v>
      </c>
    </row>
    <row r="3481" spans="1:17" x14ac:dyDescent="0.3">
      <c r="A3481" s="1405">
        <v>2014</v>
      </c>
      <c r="B3481" s="1406" t="s">
        <v>521</v>
      </c>
      <c r="C3481" s="1406" t="s">
        <v>751</v>
      </c>
      <c r="D3481" s="1407">
        <v>802.73657446808511</v>
      </c>
      <c r="E3481" s="1406" t="s">
        <v>614</v>
      </c>
      <c r="F3481" s="1408" t="s">
        <v>613</v>
      </c>
      <c r="O3481" s="1383" t="s">
        <v>614</v>
      </c>
      <c r="Q3481" s="1383" t="s">
        <v>60</v>
      </c>
    </row>
    <row r="3482" spans="1:17" x14ac:dyDescent="0.3">
      <c r="A3482" s="1405">
        <v>2014</v>
      </c>
      <c r="B3482" s="1406" t="s">
        <v>521</v>
      </c>
      <c r="C3482" s="1406" t="s">
        <v>740</v>
      </c>
      <c r="D3482" s="1407">
        <v>833.65713808927796</v>
      </c>
      <c r="E3482" s="1406" t="s">
        <v>614</v>
      </c>
      <c r="F3482" s="1408" t="s">
        <v>613</v>
      </c>
      <c r="O3482" s="1383" t="s">
        <v>614</v>
      </c>
      <c r="Q3482" s="1383" t="s">
        <v>60</v>
      </c>
    </row>
    <row r="3483" spans="1:17" x14ac:dyDescent="0.3">
      <c r="A3483" s="1405">
        <v>2014</v>
      </c>
      <c r="B3483" s="1406" t="s">
        <v>521</v>
      </c>
      <c r="C3483" s="1406" t="s">
        <v>752</v>
      </c>
      <c r="D3483" s="1407">
        <v>767.83637645782505</v>
      </c>
      <c r="E3483" s="1406" t="s">
        <v>614</v>
      </c>
      <c r="F3483" s="1408" t="s">
        <v>613</v>
      </c>
      <c r="O3483" s="1383" t="s">
        <v>614</v>
      </c>
      <c r="Q3483" s="1383" t="s">
        <v>60</v>
      </c>
    </row>
    <row r="3484" spans="1:17" x14ac:dyDescent="0.3">
      <c r="A3484" s="1405">
        <v>2014</v>
      </c>
      <c r="B3484" s="1406" t="s">
        <v>521</v>
      </c>
      <c r="C3484" s="1406" t="s">
        <v>753</v>
      </c>
      <c r="D3484" s="1407">
        <v>829.55573800738</v>
      </c>
      <c r="E3484" s="1406" t="s">
        <v>614</v>
      </c>
      <c r="F3484" s="1408" t="s">
        <v>613</v>
      </c>
      <c r="O3484" s="1383" t="s">
        <v>614</v>
      </c>
      <c r="Q3484" s="1383" t="s">
        <v>60</v>
      </c>
    </row>
    <row r="3485" spans="1:17" x14ac:dyDescent="0.3">
      <c r="A3485" s="1405">
        <v>2014</v>
      </c>
      <c r="B3485" s="1406" t="s">
        <v>521</v>
      </c>
      <c r="C3485" s="1406" t="s">
        <v>741</v>
      </c>
      <c r="D3485" s="1407">
        <v>816.362268346924</v>
      </c>
      <c r="E3485" s="1406" t="s">
        <v>614</v>
      </c>
      <c r="F3485" s="1408" t="s">
        <v>613</v>
      </c>
      <c r="O3485" s="1383" t="s">
        <v>614</v>
      </c>
      <c r="Q3485" s="1383" t="s">
        <v>60</v>
      </c>
    </row>
    <row r="3486" spans="1:17" x14ac:dyDescent="0.3">
      <c r="A3486" s="1405">
        <v>2014</v>
      </c>
      <c r="B3486" s="1406" t="s">
        <v>521</v>
      </c>
      <c r="C3486" s="1406" t="s">
        <v>754</v>
      </c>
      <c r="D3486" s="1407">
        <v>817.51483778626005</v>
      </c>
      <c r="E3486" s="1406" t="s">
        <v>614</v>
      </c>
      <c r="F3486" s="1408" t="s">
        <v>613</v>
      </c>
      <c r="O3486" s="1383" t="s">
        <v>614</v>
      </c>
      <c r="Q3486" s="1383" t="s">
        <v>60</v>
      </c>
    </row>
    <row r="3487" spans="1:17" x14ac:dyDescent="0.3">
      <c r="A3487" s="1405">
        <v>2014</v>
      </c>
      <c r="B3487" s="1406" t="s">
        <v>521</v>
      </c>
      <c r="C3487" s="1406" t="s">
        <v>742</v>
      </c>
      <c r="D3487" s="1407">
        <v>828.06069832402204</v>
      </c>
      <c r="E3487" s="1406" t="s">
        <v>614</v>
      </c>
      <c r="F3487" s="1408" t="s">
        <v>613</v>
      </c>
      <c r="O3487" s="1383" t="s">
        <v>614</v>
      </c>
      <c r="Q3487" s="1383" t="s">
        <v>60</v>
      </c>
    </row>
    <row r="3488" spans="1:17" x14ac:dyDescent="0.3">
      <c r="A3488" s="1405">
        <v>2014</v>
      </c>
      <c r="B3488" s="1406" t="s">
        <v>521</v>
      </c>
      <c r="C3488" s="1406" t="s">
        <v>755</v>
      </c>
      <c r="D3488" s="1407">
        <v>731.58710151380205</v>
      </c>
      <c r="E3488" s="1406" t="s">
        <v>614</v>
      </c>
      <c r="F3488" s="1408" t="s">
        <v>613</v>
      </c>
      <c r="O3488" s="1383" t="s">
        <v>614</v>
      </c>
      <c r="Q3488" s="1383" t="s">
        <v>60</v>
      </c>
    </row>
    <row r="3489" spans="1:17" x14ac:dyDescent="0.3">
      <c r="A3489" s="1405">
        <v>2014</v>
      </c>
      <c r="B3489" s="1406" t="s">
        <v>521</v>
      </c>
      <c r="C3489" s="1406" t="s">
        <v>756</v>
      </c>
      <c r="D3489" s="1407">
        <v>879.32105496453903</v>
      </c>
      <c r="E3489" s="1406" t="s">
        <v>614</v>
      </c>
      <c r="F3489" s="1408" t="s">
        <v>613</v>
      </c>
      <c r="O3489" s="1383" t="s">
        <v>614</v>
      </c>
      <c r="Q3489" s="1383" t="s">
        <v>60</v>
      </c>
    </row>
    <row r="3490" spans="1:17" x14ac:dyDescent="0.3">
      <c r="A3490" s="1405">
        <v>2014</v>
      </c>
      <c r="B3490" s="1406" t="s">
        <v>521</v>
      </c>
      <c r="C3490" s="1406" t="s">
        <v>766</v>
      </c>
      <c r="D3490" s="1407">
        <v>881.12991120976699</v>
      </c>
      <c r="E3490" s="1406" t="s">
        <v>645</v>
      </c>
      <c r="F3490" s="1408" t="s">
        <v>644</v>
      </c>
      <c r="O3490" s="1383" t="s">
        <v>645</v>
      </c>
      <c r="Q3490" s="1383" t="s">
        <v>76</v>
      </c>
    </row>
    <row r="3491" spans="1:17" x14ac:dyDescent="0.3">
      <c r="A3491" s="1405">
        <v>2014</v>
      </c>
      <c r="B3491" s="1406" t="s">
        <v>521</v>
      </c>
      <c r="C3491" s="1406" t="s">
        <v>757</v>
      </c>
      <c r="D3491" s="1407">
        <v>801.19880612244901</v>
      </c>
      <c r="E3491" s="1406" t="s">
        <v>626</v>
      </c>
      <c r="F3491" s="1408" t="s">
        <v>625</v>
      </c>
      <c r="O3491" s="1383" t="s">
        <v>626</v>
      </c>
      <c r="Q3491" s="1383" t="s">
        <v>59</v>
      </c>
    </row>
    <row r="3492" spans="1:17" x14ac:dyDescent="0.3">
      <c r="A3492" s="1405">
        <v>2014</v>
      </c>
      <c r="B3492" s="1406" t="s">
        <v>521</v>
      </c>
      <c r="C3492" s="1406" t="s">
        <v>758</v>
      </c>
      <c r="D3492" s="1407">
        <v>805.61509208103098</v>
      </c>
      <c r="E3492" s="1406" t="s">
        <v>626</v>
      </c>
      <c r="F3492" s="1408" t="s">
        <v>625</v>
      </c>
      <c r="O3492" s="1383" t="s">
        <v>626</v>
      </c>
      <c r="Q3492" s="1383" t="s">
        <v>59</v>
      </c>
    </row>
    <row r="3493" spans="1:17" x14ac:dyDescent="0.3">
      <c r="A3493" s="1405">
        <v>2014</v>
      </c>
      <c r="B3493" s="1406" t="s">
        <v>521</v>
      </c>
      <c r="C3493" s="1406" t="s">
        <v>743</v>
      </c>
      <c r="D3493" s="1407">
        <v>917.75997255888399</v>
      </c>
      <c r="E3493" s="1406" t="s">
        <v>626</v>
      </c>
      <c r="F3493" s="1408" t="s">
        <v>625</v>
      </c>
      <c r="O3493" s="1383" t="s">
        <v>626</v>
      </c>
      <c r="Q3493" s="1383" t="s">
        <v>59</v>
      </c>
    </row>
    <row r="3494" spans="1:17" x14ac:dyDescent="0.3">
      <c r="A3494" s="1405">
        <v>2014</v>
      </c>
      <c r="B3494" s="1406" t="s">
        <v>521</v>
      </c>
      <c r="C3494" s="1406" t="s">
        <v>759</v>
      </c>
      <c r="D3494" s="1407">
        <v>918.74955990219996</v>
      </c>
      <c r="E3494" s="1406" t="s">
        <v>626</v>
      </c>
      <c r="F3494" s="1408" t="s">
        <v>625</v>
      </c>
      <c r="O3494" s="1383" t="s">
        <v>626</v>
      </c>
      <c r="Q3494" s="1383" t="s">
        <v>59</v>
      </c>
    </row>
    <row r="3495" spans="1:17" x14ac:dyDescent="0.3">
      <c r="A3495" s="1405">
        <v>2014</v>
      </c>
      <c r="B3495" s="1406" t="s">
        <v>521</v>
      </c>
      <c r="C3495" s="1406" t="s">
        <v>760</v>
      </c>
      <c r="D3495" s="1407">
        <v>802.47188679245301</v>
      </c>
      <c r="E3495" s="1406" t="s">
        <v>626</v>
      </c>
      <c r="F3495" s="1408" t="s">
        <v>625</v>
      </c>
      <c r="O3495" s="1383" t="s">
        <v>626</v>
      </c>
      <c r="Q3495" s="1383" t="s">
        <v>59</v>
      </c>
    </row>
    <row r="3496" spans="1:17" x14ac:dyDescent="0.3">
      <c r="A3496" s="1405">
        <v>2014</v>
      </c>
      <c r="B3496" s="1406" t="s">
        <v>521</v>
      </c>
      <c r="C3496" s="1406" t="s">
        <v>744</v>
      </c>
      <c r="D3496" s="1407">
        <v>1002.4942169966001</v>
      </c>
      <c r="E3496" s="1406" t="s">
        <v>626</v>
      </c>
      <c r="F3496" s="1408" t="s">
        <v>625</v>
      </c>
      <c r="O3496" s="1383" t="s">
        <v>626</v>
      </c>
      <c r="Q3496" s="1383" t="s">
        <v>59</v>
      </c>
    </row>
    <row r="3497" spans="1:17" x14ac:dyDescent="0.3">
      <c r="A3497" s="1405">
        <v>2014</v>
      </c>
      <c r="B3497" s="1406" t="s">
        <v>521</v>
      </c>
      <c r="C3497" s="1406" t="s">
        <v>745</v>
      </c>
      <c r="D3497" s="1407">
        <v>1178.6857603544199</v>
      </c>
      <c r="E3497" s="1406" t="s">
        <v>626</v>
      </c>
      <c r="F3497" s="1408" t="s">
        <v>625</v>
      </c>
      <c r="O3497" s="1383" t="s">
        <v>626</v>
      </c>
      <c r="Q3497" s="1383" t="s">
        <v>59</v>
      </c>
    </row>
    <row r="3498" spans="1:17" x14ac:dyDescent="0.3">
      <c r="A3498" s="1405">
        <v>2014</v>
      </c>
      <c r="B3498" s="1406" t="s">
        <v>521</v>
      </c>
      <c r="C3498" s="1406" t="s">
        <v>761</v>
      </c>
      <c r="D3498" s="1407">
        <v>800.08978571428599</v>
      </c>
      <c r="E3498" s="1406" t="s">
        <v>626</v>
      </c>
      <c r="F3498" s="1408" t="s">
        <v>625</v>
      </c>
      <c r="O3498" s="1383" t="s">
        <v>626</v>
      </c>
      <c r="Q3498" s="1383" t="s">
        <v>59</v>
      </c>
    </row>
    <row r="3499" spans="1:17" x14ac:dyDescent="0.3">
      <c r="A3499" s="1405">
        <v>2014</v>
      </c>
      <c r="B3499" s="1406" t="s">
        <v>521</v>
      </c>
      <c r="C3499" s="1406" t="s">
        <v>746</v>
      </c>
      <c r="D3499" s="1407">
        <v>905.33181826450812</v>
      </c>
      <c r="E3499" s="1406" t="s">
        <v>626</v>
      </c>
      <c r="F3499" s="1408" t="s">
        <v>625</v>
      </c>
      <c r="O3499" s="1383" t="s">
        <v>626</v>
      </c>
      <c r="Q3499" s="1383" t="s">
        <v>59</v>
      </c>
    </row>
    <row r="3500" spans="1:17" x14ac:dyDescent="0.3">
      <c r="A3500" s="1405">
        <v>2014</v>
      </c>
      <c r="B3500" s="1406" t="s">
        <v>521</v>
      </c>
      <c r="C3500" s="1406" t="s">
        <v>747</v>
      </c>
      <c r="D3500" s="1407">
        <v>937.93928447903204</v>
      </c>
      <c r="E3500" s="1406" t="s">
        <v>626</v>
      </c>
      <c r="F3500" s="1408" t="s">
        <v>625</v>
      </c>
      <c r="O3500" s="1383" t="s">
        <v>626</v>
      </c>
      <c r="Q3500" s="1383" t="s">
        <v>59</v>
      </c>
    </row>
    <row r="3501" spans="1:17" x14ac:dyDescent="0.3">
      <c r="A3501" s="1405">
        <v>2014</v>
      </c>
      <c r="B3501" s="1406" t="s">
        <v>521</v>
      </c>
      <c r="C3501" s="1406" t="s">
        <v>762</v>
      </c>
      <c r="D3501" s="1407">
        <v>716.94874835309599</v>
      </c>
      <c r="E3501" s="1406" t="s">
        <v>623</v>
      </c>
      <c r="F3501" s="1408" t="s">
        <v>622</v>
      </c>
      <c r="O3501" s="1383" t="s">
        <v>623</v>
      </c>
      <c r="Q3501" s="1383" t="s">
        <v>75</v>
      </c>
    </row>
    <row r="3502" spans="1:17" x14ac:dyDescent="0.3">
      <c r="A3502" s="1405">
        <v>2014</v>
      </c>
      <c r="B3502" s="1406" t="s">
        <v>521</v>
      </c>
      <c r="C3502" s="1406" t="s">
        <v>763</v>
      </c>
      <c r="D3502" s="1407">
        <v>873.64248131539603</v>
      </c>
      <c r="E3502" s="1406" t="s">
        <v>645</v>
      </c>
      <c r="F3502" s="1408" t="s">
        <v>644</v>
      </c>
      <c r="O3502" s="1383" t="s">
        <v>645</v>
      </c>
      <c r="Q3502" s="1383" t="s">
        <v>76</v>
      </c>
    </row>
    <row r="3503" spans="1:17" x14ac:dyDescent="0.3">
      <c r="A3503" s="1405">
        <v>2014</v>
      </c>
      <c r="B3503" s="1406" t="s">
        <v>521</v>
      </c>
      <c r="C3503" s="1406" t="s">
        <v>764</v>
      </c>
      <c r="D3503" s="1407">
        <v>772.01515457413211</v>
      </c>
      <c r="E3503" s="1406" t="s">
        <v>645</v>
      </c>
      <c r="F3503" s="1408" t="s">
        <v>644</v>
      </c>
      <c r="O3503" s="1383" t="s">
        <v>645</v>
      </c>
      <c r="Q3503" s="1383" t="s">
        <v>76</v>
      </c>
    </row>
    <row r="3504" spans="1:17" x14ac:dyDescent="0.3">
      <c r="A3504" s="1405">
        <v>2014</v>
      </c>
      <c r="B3504" s="1406" t="s">
        <v>521</v>
      </c>
      <c r="C3504" s="1406" t="s">
        <v>765</v>
      </c>
      <c r="D3504" s="1407">
        <v>938.23661662558811</v>
      </c>
      <c r="E3504" s="1406" t="s">
        <v>645</v>
      </c>
      <c r="F3504" s="1408" t="s">
        <v>644</v>
      </c>
      <c r="O3504" s="1383" t="s">
        <v>645</v>
      </c>
      <c r="Q3504" s="1383" t="s">
        <v>76</v>
      </c>
    </row>
    <row r="3505" spans="1:17" x14ac:dyDescent="0.3">
      <c r="A3505" s="1405">
        <v>2014</v>
      </c>
      <c r="B3505" s="1406" t="s">
        <v>521</v>
      </c>
      <c r="C3505" s="1406" t="s">
        <v>767</v>
      </c>
      <c r="D3505" s="1407">
        <v>934.06189814814809</v>
      </c>
      <c r="E3505" s="1406" t="s">
        <v>645</v>
      </c>
      <c r="F3505" s="1408" t="s">
        <v>644</v>
      </c>
      <c r="O3505" s="1383" t="s">
        <v>645</v>
      </c>
      <c r="Q3505" s="1383" t="s">
        <v>76</v>
      </c>
    </row>
    <row r="3506" spans="1:17" x14ac:dyDescent="0.3">
      <c r="A3506" s="1405">
        <v>2014</v>
      </c>
      <c r="B3506" s="1406" t="s">
        <v>521</v>
      </c>
      <c r="C3506" s="1406" t="s">
        <v>768</v>
      </c>
      <c r="D3506" s="1407">
        <v>1057.3714884001199</v>
      </c>
      <c r="E3506" s="1406" t="s">
        <v>645</v>
      </c>
      <c r="F3506" s="1408" t="s">
        <v>644</v>
      </c>
      <c r="O3506" s="1383" t="s">
        <v>645</v>
      </c>
      <c r="Q3506" s="1383" t="s">
        <v>76</v>
      </c>
    </row>
    <row r="3507" spans="1:17" x14ac:dyDescent="0.3">
      <c r="A3507" s="1405">
        <v>2014</v>
      </c>
      <c r="B3507" s="1406" t="s">
        <v>521</v>
      </c>
      <c r="C3507" s="1406" t="s">
        <v>769</v>
      </c>
      <c r="D3507" s="1407">
        <v>787.63286227544904</v>
      </c>
      <c r="E3507" s="1406" t="s">
        <v>645</v>
      </c>
      <c r="F3507" s="1408" t="s">
        <v>644</v>
      </c>
      <c r="O3507" s="1383" t="s">
        <v>645</v>
      </c>
      <c r="Q3507" s="1383" t="s">
        <v>76</v>
      </c>
    </row>
    <row r="3508" spans="1:17" x14ac:dyDescent="0.3">
      <c r="A3508" s="1405">
        <v>2014</v>
      </c>
      <c r="B3508" s="1406" t="s">
        <v>521</v>
      </c>
      <c r="C3508" s="1406" t="s">
        <v>770</v>
      </c>
      <c r="D3508" s="1407">
        <v>826.46194847020899</v>
      </c>
      <c r="E3508" s="1406" t="s">
        <v>645</v>
      </c>
      <c r="F3508" s="1408" t="s">
        <v>644</v>
      </c>
      <c r="O3508" s="1383" t="s">
        <v>645</v>
      </c>
      <c r="Q3508" s="1383" t="s">
        <v>76</v>
      </c>
    </row>
    <row r="3509" spans="1:17" x14ac:dyDescent="0.3">
      <c r="A3509" s="1405">
        <v>2014</v>
      </c>
      <c r="B3509" s="1406" t="s">
        <v>521</v>
      </c>
      <c r="C3509" s="1406" t="s">
        <v>771</v>
      </c>
      <c r="D3509" s="1407">
        <v>743.941514856308</v>
      </c>
      <c r="E3509" s="1406" t="s">
        <v>645</v>
      </c>
      <c r="F3509" s="1408" t="s">
        <v>644</v>
      </c>
      <c r="O3509" s="1383" t="s">
        <v>645</v>
      </c>
      <c r="Q3509" s="1383" t="s">
        <v>76</v>
      </c>
    </row>
    <row r="3510" spans="1:17" x14ac:dyDescent="0.3">
      <c r="A3510" s="1405">
        <v>2014</v>
      </c>
      <c r="B3510" s="1406" t="s">
        <v>521</v>
      </c>
      <c r="C3510" s="1406" t="s">
        <v>772</v>
      </c>
      <c r="D3510" s="1407">
        <v>743.58254545454497</v>
      </c>
      <c r="E3510" s="1406" t="s">
        <v>645</v>
      </c>
      <c r="F3510" s="1408" t="s">
        <v>644</v>
      </c>
      <c r="O3510" s="1383" t="s">
        <v>645</v>
      </c>
      <c r="Q3510" s="1383" t="s">
        <v>76</v>
      </c>
    </row>
    <row r="3511" spans="1:17" x14ac:dyDescent="0.3">
      <c r="A3511" s="1405">
        <v>2014</v>
      </c>
      <c r="B3511" s="1406" t="s">
        <v>521</v>
      </c>
      <c r="C3511" s="1406" t="s">
        <v>773</v>
      </c>
      <c r="D3511" s="1407">
        <v>933.00998893315602</v>
      </c>
      <c r="E3511" s="1406" t="s">
        <v>645</v>
      </c>
      <c r="F3511" s="1408" t="s">
        <v>644</v>
      </c>
      <c r="O3511" s="1383" t="s">
        <v>645</v>
      </c>
      <c r="Q3511" s="1383" t="s">
        <v>76</v>
      </c>
    </row>
    <row r="3512" spans="1:17" x14ac:dyDescent="0.3">
      <c r="A3512" s="1405">
        <v>2014</v>
      </c>
      <c r="B3512" s="1406" t="s">
        <v>521</v>
      </c>
      <c r="C3512" s="1406" t="s">
        <v>774</v>
      </c>
      <c r="D3512" s="1407">
        <v>731.34038167938911</v>
      </c>
      <c r="E3512" s="1406" t="s">
        <v>645</v>
      </c>
      <c r="F3512" s="1408" t="s">
        <v>644</v>
      </c>
      <c r="O3512" s="1383" t="s">
        <v>645</v>
      </c>
      <c r="Q3512" s="1383" t="s">
        <v>76</v>
      </c>
    </row>
    <row r="3513" spans="1:17" x14ac:dyDescent="0.3">
      <c r="A3513" s="1405">
        <v>2014</v>
      </c>
      <c r="B3513" s="1406" t="s">
        <v>521</v>
      </c>
      <c r="C3513" s="1406" t="s">
        <v>775</v>
      </c>
      <c r="D3513" s="1407">
        <v>924.81688038533605</v>
      </c>
      <c r="E3513" s="1406" t="s">
        <v>645</v>
      </c>
      <c r="F3513" s="1408" t="s">
        <v>644</v>
      </c>
      <c r="O3513" s="1383" t="s">
        <v>645</v>
      </c>
      <c r="Q3513" s="1383" t="s">
        <v>76</v>
      </c>
    </row>
    <row r="3514" spans="1:17" x14ac:dyDescent="0.3">
      <c r="A3514" s="1405">
        <v>2014</v>
      </c>
      <c r="B3514" s="1406" t="s">
        <v>521</v>
      </c>
      <c r="C3514" s="1406" t="s">
        <v>776</v>
      </c>
      <c r="D3514" s="1407">
        <v>811.264128187457</v>
      </c>
      <c r="E3514" s="1406" t="s">
        <v>645</v>
      </c>
      <c r="F3514" s="1408" t="s">
        <v>644</v>
      </c>
      <c r="O3514" s="1383" t="s">
        <v>645</v>
      </c>
      <c r="Q3514" s="1383" t="s">
        <v>76</v>
      </c>
    </row>
    <row r="3515" spans="1:17" x14ac:dyDescent="0.3">
      <c r="A3515" s="1405">
        <v>2014</v>
      </c>
      <c r="B3515" s="1406" t="s">
        <v>521</v>
      </c>
      <c r="C3515" s="1406" t="s">
        <v>794</v>
      </c>
      <c r="D3515" s="1407">
        <v>886.66058841810809</v>
      </c>
      <c r="E3515" s="1406" t="s">
        <v>611</v>
      </c>
      <c r="F3515" s="1408" t="s">
        <v>610</v>
      </c>
      <c r="O3515" s="1383" t="s">
        <v>611</v>
      </c>
      <c r="Q3515" s="1383" t="s">
        <v>74</v>
      </c>
    </row>
    <row r="3516" spans="1:17" x14ac:dyDescent="0.3">
      <c r="A3516" s="1405">
        <v>2014</v>
      </c>
      <c r="B3516" s="1406" t="s">
        <v>521</v>
      </c>
      <c r="C3516" s="1406" t="s">
        <v>795</v>
      </c>
      <c r="D3516" s="1407">
        <v>781.90699906803411</v>
      </c>
      <c r="E3516" s="1406" t="s">
        <v>611</v>
      </c>
      <c r="F3516" s="1408" t="s">
        <v>610</v>
      </c>
      <c r="O3516" s="1383" t="s">
        <v>611</v>
      </c>
      <c r="Q3516" s="1383" t="s">
        <v>74</v>
      </c>
    </row>
    <row r="3517" spans="1:17" x14ac:dyDescent="0.3">
      <c r="A3517" s="1405">
        <v>2014</v>
      </c>
      <c r="B3517" s="1406" t="s">
        <v>521</v>
      </c>
      <c r="C3517" s="1406" t="s">
        <v>777</v>
      </c>
      <c r="D3517" s="1407">
        <v>819.17847826087007</v>
      </c>
      <c r="E3517" s="1406" t="s">
        <v>611</v>
      </c>
      <c r="F3517" s="1408" t="s">
        <v>610</v>
      </c>
      <c r="O3517" s="1383" t="s">
        <v>611</v>
      </c>
      <c r="Q3517" s="1383" t="s">
        <v>74</v>
      </c>
    </row>
    <row r="3518" spans="1:17" x14ac:dyDescent="0.3">
      <c r="A3518" s="1405">
        <v>2014</v>
      </c>
      <c r="B3518" s="1406" t="s">
        <v>521</v>
      </c>
      <c r="C3518" s="1406" t="s">
        <v>796</v>
      </c>
      <c r="D3518" s="1407">
        <v>784.84391203703706</v>
      </c>
      <c r="E3518" s="1406" t="s">
        <v>611</v>
      </c>
      <c r="F3518" s="1408" t="s">
        <v>610</v>
      </c>
      <c r="O3518" s="1383" t="s">
        <v>611</v>
      </c>
      <c r="Q3518" s="1383" t="s">
        <v>74</v>
      </c>
    </row>
    <row r="3519" spans="1:17" x14ac:dyDescent="0.3">
      <c r="A3519" s="1405">
        <v>2014</v>
      </c>
      <c r="B3519" s="1406" t="s">
        <v>521</v>
      </c>
      <c r="C3519" s="1406" t="s">
        <v>778</v>
      </c>
      <c r="D3519" s="1407">
        <v>803.05057239057203</v>
      </c>
      <c r="E3519" s="1406" t="s">
        <v>611</v>
      </c>
      <c r="F3519" s="1408" t="s">
        <v>610</v>
      </c>
      <c r="O3519" s="1383" t="s">
        <v>611</v>
      </c>
      <c r="Q3519" s="1383" t="s">
        <v>74</v>
      </c>
    </row>
    <row r="3520" spans="1:17" x14ac:dyDescent="0.3">
      <c r="A3520" s="1405">
        <v>2014</v>
      </c>
      <c r="B3520" s="1406" t="s">
        <v>521</v>
      </c>
      <c r="C3520" s="1406" t="s">
        <v>797</v>
      </c>
      <c r="D3520" s="1407">
        <v>1141.4798945783102</v>
      </c>
      <c r="E3520" s="1406" t="s">
        <v>611</v>
      </c>
      <c r="F3520" s="1408" t="s">
        <v>610</v>
      </c>
      <c r="O3520" s="1383" t="s">
        <v>611</v>
      </c>
      <c r="Q3520" s="1383" t="s">
        <v>74</v>
      </c>
    </row>
    <row r="3521" spans="1:17" x14ac:dyDescent="0.3">
      <c r="A3521" s="1405">
        <v>2014</v>
      </c>
      <c r="B3521" s="1406" t="s">
        <v>521</v>
      </c>
      <c r="C3521" s="1406" t="s">
        <v>779</v>
      </c>
      <c r="D3521" s="1407">
        <v>783.80689162561612</v>
      </c>
      <c r="E3521" s="1406" t="s">
        <v>611</v>
      </c>
      <c r="F3521" s="1408" t="s">
        <v>610</v>
      </c>
      <c r="O3521" s="1383" t="s">
        <v>611</v>
      </c>
      <c r="Q3521" s="1383" t="s">
        <v>74</v>
      </c>
    </row>
    <row r="3522" spans="1:17" x14ac:dyDescent="0.3">
      <c r="A3522" s="1405">
        <v>2014</v>
      </c>
      <c r="B3522" s="1406" t="s">
        <v>521</v>
      </c>
      <c r="C3522" s="1406" t="s">
        <v>780</v>
      </c>
      <c r="D3522" s="1407">
        <v>709.4482183908051</v>
      </c>
      <c r="E3522" s="1406" t="s">
        <v>611</v>
      </c>
      <c r="F3522" s="1408" t="s">
        <v>610</v>
      </c>
      <c r="O3522" s="1383" t="s">
        <v>611</v>
      </c>
      <c r="Q3522" s="1383" t="s">
        <v>74</v>
      </c>
    </row>
    <row r="3523" spans="1:17" x14ac:dyDescent="0.3">
      <c r="A3523" s="1405">
        <v>2014</v>
      </c>
      <c r="B3523" s="1406" t="s">
        <v>521</v>
      </c>
      <c r="C3523" s="1406" t="s">
        <v>713</v>
      </c>
      <c r="D3523" s="1407">
        <v>1016.2899529544601</v>
      </c>
      <c r="E3523" s="1406" t="s">
        <v>635</v>
      </c>
      <c r="F3523" s="1408" t="s">
        <v>634</v>
      </c>
      <c r="O3523" s="1383" t="s">
        <v>635</v>
      </c>
      <c r="Q3523" s="1383" t="s">
        <v>78</v>
      </c>
    </row>
    <row r="3524" spans="1:17" x14ac:dyDescent="0.3">
      <c r="A3524" s="1405">
        <v>2014</v>
      </c>
      <c r="B3524" s="1406" t="s">
        <v>521</v>
      </c>
      <c r="C3524" s="1406" t="s">
        <v>714</v>
      </c>
      <c r="D3524" s="1407">
        <v>979.34367185506505</v>
      </c>
      <c r="E3524" s="1406" t="s">
        <v>635</v>
      </c>
      <c r="F3524" s="1408" t="s">
        <v>634</v>
      </c>
      <c r="O3524" s="1383" t="s">
        <v>635</v>
      </c>
      <c r="Q3524" s="1383" t="s">
        <v>78</v>
      </c>
    </row>
    <row r="3525" spans="1:17" x14ac:dyDescent="0.3">
      <c r="A3525" s="1405">
        <v>2014</v>
      </c>
      <c r="B3525" s="1406" t="s">
        <v>521</v>
      </c>
      <c r="C3525" s="1406" t="s">
        <v>715</v>
      </c>
      <c r="D3525" s="1407">
        <v>1144.6228066037702</v>
      </c>
      <c r="E3525" s="1406" t="s">
        <v>635</v>
      </c>
      <c r="F3525" s="1408" t="s">
        <v>634</v>
      </c>
      <c r="O3525" s="1383" t="s">
        <v>635</v>
      </c>
      <c r="Q3525" s="1383" t="s">
        <v>78</v>
      </c>
    </row>
    <row r="3526" spans="1:17" x14ac:dyDescent="0.3">
      <c r="A3526" s="1405">
        <v>2014</v>
      </c>
      <c r="B3526" s="1406" t="s">
        <v>521</v>
      </c>
      <c r="C3526" s="1406" t="s">
        <v>716</v>
      </c>
      <c r="D3526" s="1407">
        <v>1093.77009879254</v>
      </c>
      <c r="E3526" s="1406" t="s">
        <v>635</v>
      </c>
      <c r="F3526" s="1408" t="s">
        <v>634</v>
      </c>
      <c r="O3526" s="1383" t="s">
        <v>635</v>
      </c>
      <c r="Q3526" s="1383" t="s">
        <v>78</v>
      </c>
    </row>
    <row r="3527" spans="1:17" x14ac:dyDescent="0.3">
      <c r="A3527" s="1405">
        <v>2014</v>
      </c>
      <c r="B3527" s="1406" t="s">
        <v>521</v>
      </c>
      <c r="C3527" s="1406" t="s">
        <v>717</v>
      </c>
      <c r="D3527" s="1407">
        <v>798.91583207261704</v>
      </c>
      <c r="E3527" s="1406" t="s">
        <v>635</v>
      </c>
      <c r="F3527" s="1408" t="s">
        <v>634</v>
      </c>
      <c r="O3527" s="1383" t="s">
        <v>635</v>
      </c>
      <c r="Q3527" s="1383" t="s">
        <v>78</v>
      </c>
    </row>
    <row r="3528" spans="1:17" x14ac:dyDescent="0.3">
      <c r="A3528" s="1405">
        <v>2014</v>
      </c>
      <c r="B3528" s="1406" t="s">
        <v>521</v>
      </c>
      <c r="C3528" s="1406" t="s">
        <v>781</v>
      </c>
      <c r="D3528" s="1407">
        <v>789.09565789473697</v>
      </c>
      <c r="E3528" s="1406" t="s">
        <v>635</v>
      </c>
      <c r="F3528" s="1408" t="s">
        <v>634</v>
      </c>
      <c r="O3528" s="1383" t="s">
        <v>635</v>
      </c>
      <c r="Q3528" s="1383" t="s">
        <v>78</v>
      </c>
    </row>
    <row r="3529" spans="1:17" x14ac:dyDescent="0.3">
      <c r="A3529" s="1405">
        <v>2014</v>
      </c>
      <c r="B3529" s="1406" t="s">
        <v>521</v>
      </c>
      <c r="C3529" s="1406" t="s">
        <v>718</v>
      </c>
      <c r="D3529" s="1407">
        <v>778.76467236467204</v>
      </c>
      <c r="E3529" s="1406" t="s">
        <v>635</v>
      </c>
      <c r="F3529" s="1408" t="s">
        <v>634</v>
      </c>
      <c r="O3529" s="1383" t="s">
        <v>635</v>
      </c>
      <c r="Q3529" s="1383" t="s">
        <v>78</v>
      </c>
    </row>
    <row r="3530" spans="1:17" x14ac:dyDescent="0.3">
      <c r="A3530" s="1405">
        <v>2014</v>
      </c>
      <c r="B3530" s="1406" t="s">
        <v>521</v>
      </c>
      <c r="C3530" s="1406" t="s">
        <v>719</v>
      </c>
      <c r="D3530" s="1407">
        <v>924.250827645051</v>
      </c>
      <c r="E3530" s="1406" t="s">
        <v>635</v>
      </c>
      <c r="F3530" s="1408" t="s">
        <v>634</v>
      </c>
      <c r="O3530" s="1383" t="s">
        <v>635</v>
      </c>
      <c r="Q3530" s="1383" t="s">
        <v>78</v>
      </c>
    </row>
    <row r="3531" spans="1:17" x14ac:dyDescent="0.3">
      <c r="A3531" s="1405">
        <v>2014</v>
      </c>
      <c r="B3531" s="1406" t="s">
        <v>521</v>
      </c>
      <c r="C3531" s="1406" t="s">
        <v>720</v>
      </c>
      <c r="D3531" s="1407">
        <v>989.26827518203913</v>
      </c>
      <c r="E3531" s="1406" t="s">
        <v>635</v>
      </c>
      <c r="F3531" s="1408" t="s">
        <v>634</v>
      </c>
      <c r="O3531" s="1383" t="s">
        <v>635</v>
      </c>
      <c r="Q3531" s="1383" t="s">
        <v>78</v>
      </c>
    </row>
    <row r="3532" spans="1:17" x14ac:dyDescent="0.3">
      <c r="A3532" s="1405">
        <v>2014</v>
      </c>
      <c r="B3532" s="1406" t="s">
        <v>521</v>
      </c>
      <c r="C3532" s="1406" t="s">
        <v>721</v>
      </c>
      <c r="D3532" s="1407">
        <v>764.89281927710806</v>
      </c>
      <c r="E3532" s="1406" t="s">
        <v>635</v>
      </c>
      <c r="F3532" s="1408" t="s">
        <v>634</v>
      </c>
      <c r="O3532" s="1383" t="s">
        <v>635</v>
      </c>
      <c r="Q3532" s="1383" t="s">
        <v>78</v>
      </c>
    </row>
    <row r="3533" spans="1:17" x14ac:dyDescent="0.3">
      <c r="A3533" s="1405">
        <v>2014</v>
      </c>
      <c r="B3533" s="1406" t="s">
        <v>521</v>
      </c>
      <c r="C3533" s="1406" t="s">
        <v>722</v>
      </c>
      <c r="D3533" s="1407">
        <v>891.07122826195007</v>
      </c>
      <c r="E3533" s="1406" t="s">
        <v>635</v>
      </c>
      <c r="F3533" s="1408" t="s">
        <v>634</v>
      </c>
      <c r="O3533" s="1383" t="s">
        <v>635</v>
      </c>
      <c r="Q3533" s="1383" t="s">
        <v>78</v>
      </c>
    </row>
    <row r="3534" spans="1:17" x14ac:dyDescent="0.3">
      <c r="A3534" s="1405">
        <v>2014</v>
      </c>
      <c r="B3534" s="1406" t="s">
        <v>521</v>
      </c>
      <c r="C3534" s="1406" t="s">
        <v>704</v>
      </c>
      <c r="D3534" s="1407">
        <v>730.92497321428596</v>
      </c>
      <c r="E3534" s="1406" t="s">
        <v>611</v>
      </c>
      <c r="F3534" s="1408" t="s">
        <v>610</v>
      </c>
      <c r="O3534" s="1383" t="s">
        <v>611</v>
      </c>
      <c r="Q3534" s="1383" t="s">
        <v>74</v>
      </c>
    </row>
    <row r="3535" spans="1:17" x14ac:dyDescent="0.3">
      <c r="A3535" s="1405">
        <v>2014</v>
      </c>
      <c r="B3535" s="1406" t="s">
        <v>521</v>
      </c>
      <c r="C3535" s="1406" t="s">
        <v>705</v>
      </c>
      <c r="D3535" s="1407">
        <v>875.49492357805104</v>
      </c>
      <c r="E3535" s="1406" t="s">
        <v>611</v>
      </c>
      <c r="F3535" s="1408" t="s">
        <v>610</v>
      </c>
      <c r="O3535" s="1383" t="s">
        <v>611</v>
      </c>
      <c r="Q3535" s="1383" t="s">
        <v>74</v>
      </c>
    </row>
    <row r="3536" spans="1:17" x14ac:dyDescent="0.3">
      <c r="A3536" s="1405">
        <v>2014</v>
      </c>
      <c r="B3536" s="1406" t="s">
        <v>521</v>
      </c>
      <c r="C3536" s="1406" t="s">
        <v>706</v>
      </c>
      <c r="D3536" s="1407">
        <v>815.10233447099006</v>
      </c>
      <c r="E3536" s="1406" t="s">
        <v>611</v>
      </c>
      <c r="F3536" s="1408" t="s">
        <v>610</v>
      </c>
      <c r="O3536" s="1383" t="s">
        <v>611</v>
      </c>
      <c r="Q3536" s="1383" t="s">
        <v>74</v>
      </c>
    </row>
    <row r="3537" spans="1:17" x14ac:dyDescent="0.3">
      <c r="A3537" s="1405">
        <v>2014</v>
      </c>
      <c r="B3537" s="1406" t="s">
        <v>521</v>
      </c>
      <c r="C3537" s="1406" t="s">
        <v>785</v>
      </c>
      <c r="D3537" s="1407">
        <v>787.56547368421104</v>
      </c>
      <c r="E3537" s="1406" t="s">
        <v>623</v>
      </c>
      <c r="F3537" s="1408" t="s">
        <v>622</v>
      </c>
      <c r="O3537" s="1383" t="s">
        <v>623</v>
      </c>
      <c r="Q3537" s="1383" t="s">
        <v>75</v>
      </c>
    </row>
    <row r="3538" spans="1:17" x14ac:dyDescent="0.3">
      <c r="A3538" s="1405">
        <v>2014</v>
      </c>
      <c r="B3538" s="1406" t="s">
        <v>521</v>
      </c>
      <c r="C3538" s="1406" t="s">
        <v>786</v>
      </c>
      <c r="D3538" s="1407">
        <v>712.73583072100303</v>
      </c>
      <c r="E3538" s="1406" t="s">
        <v>623</v>
      </c>
      <c r="F3538" s="1408" t="s">
        <v>622</v>
      </c>
      <c r="O3538" s="1383" t="s">
        <v>623</v>
      </c>
      <c r="Q3538" s="1383" t="s">
        <v>75</v>
      </c>
    </row>
    <row r="3539" spans="1:17" x14ac:dyDescent="0.3">
      <c r="A3539" s="1405">
        <v>2014</v>
      </c>
      <c r="B3539" s="1406" t="s">
        <v>521</v>
      </c>
      <c r="C3539" s="1406" t="s">
        <v>787</v>
      </c>
      <c r="D3539" s="1407">
        <v>750.31502057613204</v>
      </c>
      <c r="E3539" s="1406" t="s">
        <v>623</v>
      </c>
      <c r="F3539" s="1408" t="s">
        <v>622</v>
      </c>
      <c r="O3539" s="1383" t="s">
        <v>623</v>
      </c>
      <c r="Q3539" s="1383" t="s">
        <v>75</v>
      </c>
    </row>
    <row r="3540" spans="1:17" x14ac:dyDescent="0.3">
      <c r="A3540" s="1405">
        <v>2014</v>
      </c>
      <c r="B3540" s="1406" t="s">
        <v>521</v>
      </c>
      <c r="C3540" s="1406" t="s">
        <v>782</v>
      </c>
      <c r="D3540" s="1407">
        <v>716.65160000000003</v>
      </c>
      <c r="E3540" s="1406" t="s">
        <v>623</v>
      </c>
      <c r="F3540" s="1408" t="s">
        <v>622</v>
      </c>
      <c r="O3540" s="1383" t="s">
        <v>623</v>
      </c>
      <c r="Q3540" s="1383" t="s">
        <v>75</v>
      </c>
    </row>
    <row r="3541" spans="1:17" x14ac:dyDescent="0.3">
      <c r="A3541" s="1405">
        <v>2014</v>
      </c>
      <c r="B3541" s="1406" t="s">
        <v>521</v>
      </c>
      <c r="C3541" s="1406" t="s">
        <v>783</v>
      </c>
      <c r="D3541" s="1407">
        <v>797.07839223839198</v>
      </c>
      <c r="E3541" s="1406" t="s">
        <v>623</v>
      </c>
      <c r="F3541" s="1408" t="s">
        <v>622</v>
      </c>
      <c r="O3541" s="1383" t="s">
        <v>623</v>
      </c>
      <c r="Q3541" s="1383" t="s">
        <v>75</v>
      </c>
    </row>
    <row r="3542" spans="1:17" x14ac:dyDescent="0.3">
      <c r="A3542" s="1405">
        <v>2014</v>
      </c>
      <c r="B3542" s="1406" t="s">
        <v>521</v>
      </c>
      <c r="C3542" s="1406" t="s">
        <v>788</v>
      </c>
      <c r="D3542" s="1407">
        <v>926.2030272290441</v>
      </c>
      <c r="E3542" s="1406" t="s">
        <v>623</v>
      </c>
      <c r="F3542" s="1408" t="s">
        <v>622</v>
      </c>
      <c r="O3542" s="1383" t="s">
        <v>623</v>
      </c>
      <c r="Q3542" s="1383" t="s">
        <v>75</v>
      </c>
    </row>
    <row r="3543" spans="1:17" x14ac:dyDescent="0.3">
      <c r="A3543" s="1405">
        <v>2014</v>
      </c>
      <c r="B3543" s="1406" t="s">
        <v>521</v>
      </c>
      <c r="C3543" s="1406" t="s">
        <v>789</v>
      </c>
      <c r="D3543" s="1407">
        <v>728.28133720930202</v>
      </c>
      <c r="E3543" s="1406" t="s">
        <v>623</v>
      </c>
      <c r="F3543" s="1408" t="s">
        <v>622</v>
      </c>
      <c r="O3543" s="1383" t="s">
        <v>623</v>
      </c>
      <c r="Q3543" s="1383" t="s">
        <v>75</v>
      </c>
    </row>
    <row r="3544" spans="1:17" x14ac:dyDescent="0.3">
      <c r="A3544" s="1405">
        <v>2014</v>
      </c>
      <c r="B3544" s="1406" t="s">
        <v>521</v>
      </c>
      <c r="C3544" s="1406" t="s">
        <v>790</v>
      </c>
      <c r="D3544" s="1407">
        <v>793.98327083333299</v>
      </c>
      <c r="E3544" s="1406" t="s">
        <v>623</v>
      </c>
      <c r="F3544" s="1408" t="s">
        <v>622</v>
      </c>
      <c r="O3544" s="1383" t="s">
        <v>623</v>
      </c>
      <c r="Q3544" s="1383" t="s">
        <v>75</v>
      </c>
    </row>
    <row r="3545" spans="1:17" x14ac:dyDescent="0.3">
      <c r="A3545" s="1405">
        <v>2014</v>
      </c>
      <c r="B3545" s="1406" t="s">
        <v>521</v>
      </c>
      <c r="C3545" s="1406" t="s">
        <v>791</v>
      </c>
      <c r="D3545" s="1407">
        <v>747.33811229428807</v>
      </c>
      <c r="E3545" s="1406" t="s">
        <v>623</v>
      </c>
      <c r="F3545" s="1408" t="s">
        <v>622</v>
      </c>
      <c r="O3545" s="1383" t="s">
        <v>623</v>
      </c>
      <c r="Q3545" s="1383" t="s">
        <v>75</v>
      </c>
    </row>
    <row r="3546" spans="1:17" x14ac:dyDescent="0.3">
      <c r="A3546" s="1405">
        <v>2014</v>
      </c>
      <c r="B3546" s="1406" t="s">
        <v>521</v>
      </c>
      <c r="C3546" s="1406" t="s">
        <v>792</v>
      </c>
      <c r="D3546" s="1407">
        <v>766.28390982503402</v>
      </c>
      <c r="E3546" s="1406" t="s">
        <v>623</v>
      </c>
      <c r="F3546" s="1408" t="s">
        <v>622</v>
      </c>
      <c r="O3546" s="1383" t="s">
        <v>623</v>
      </c>
      <c r="Q3546" s="1383" t="s">
        <v>75</v>
      </c>
    </row>
    <row r="3547" spans="1:17" x14ac:dyDescent="0.3">
      <c r="A3547" s="1405">
        <v>2014</v>
      </c>
      <c r="B3547" s="1406" t="s">
        <v>521</v>
      </c>
      <c r="C3547" s="1406" t="s">
        <v>784</v>
      </c>
      <c r="D3547" s="1407">
        <v>807.53536091060505</v>
      </c>
      <c r="E3547" s="1406" t="s">
        <v>623</v>
      </c>
      <c r="F3547" s="1408" t="s">
        <v>622</v>
      </c>
      <c r="O3547" s="1383" t="s">
        <v>623</v>
      </c>
      <c r="Q3547" s="1383" t="s">
        <v>75</v>
      </c>
    </row>
    <row r="3548" spans="1:17" x14ac:dyDescent="0.3">
      <c r="A3548" s="1405">
        <v>2014</v>
      </c>
      <c r="B3548" s="1406" t="s">
        <v>521</v>
      </c>
      <c r="C3548" s="1406" t="s">
        <v>793</v>
      </c>
      <c r="D3548" s="1407">
        <v>798.74143776823996</v>
      </c>
      <c r="E3548" s="1406" t="s">
        <v>623</v>
      </c>
      <c r="F3548" s="1408" t="s">
        <v>622</v>
      </c>
      <c r="O3548" s="1383" t="s">
        <v>623</v>
      </c>
      <c r="Q3548" s="1383" t="s">
        <v>75</v>
      </c>
    </row>
    <row r="3549" spans="1:17" x14ac:dyDescent="0.3">
      <c r="A3549" s="1405">
        <v>2014</v>
      </c>
      <c r="B3549" s="1406" t="s">
        <v>521</v>
      </c>
      <c r="C3549" s="1406" t="s">
        <v>531</v>
      </c>
      <c r="D3549" s="1407">
        <v>1157.2228382067601</v>
      </c>
      <c r="E3549" s="1406" t="s">
        <v>519</v>
      </c>
      <c r="F3549" s="1408" t="s">
        <v>628</v>
      </c>
      <c r="O3549" s="1383" t="s">
        <v>519</v>
      </c>
      <c r="Q3549" s="1383" t="s">
        <v>58</v>
      </c>
    </row>
    <row r="3550" spans="1:17" x14ac:dyDescent="0.3">
      <c r="A3550" s="1405">
        <v>2014</v>
      </c>
      <c r="B3550" s="1406" t="s">
        <v>521</v>
      </c>
      <c r="C3550" s="1406" t="s">
        <v>532</v>
      </c>
      <c r="D3550" s="1407">
        <v>1560.57481254559</v>
      </c>
      <c r="E3550" s="1406" t="s">
        <v>519</v>
      </c>
      <c r="F3550" s="1408" t="s">
        <v>628</v>
      </c>
      <c r="O3550" s="1383" t="s">
        <v>519</v>
      </c>
      <c r="Q3550" s="1383" t="s">
        <v>58</v>
      </c>
    </row>
    <row r="3551" spans="1:17" x14ac:dyDescent="0.3">
      <c r="A3551" s="1405">
        <v>2014</v>
      </c>
      <c r="B3551" s="1406" t="s">
        <v>521</v>
      </c>
      <c r="C3551" s="1406" t="s">
        <v>533</v>
      </c>
      <c r="D3551" s="1407">
        <v>1128.30363033403</v>
      </c>
      <c r="E3551" s="1406" t="s">
        <v>519</v>
      </c>
      <c r="F3551" s="1408" t="s">
        <v>628</v>
      </c>
      <c r="O3551" s="1383" t="s">
        <v>519</v>
      </c>
      <c r="Q3551" s="1383" t="s">
        <v>58</v>
      </c>
    </row>
    <row r="3552" spans="1:17" x14ac:dyDescent="0.3">
      <c r="A3552" s="1405">
        <v>2014</v>
      </c>
      <c r="B3552" s="1406" t="s">
        <v>521</v>
      </c>
      <c r="C3552" s="1406" t="s">
        <v>535</v>
      </c>
      <c r="D3552" s="1407">
        <v>896.51342815884504</v>
      </c>
      <c r="E3552" s="1406" t="s">
        <v>519</v>
      </c>
      <c r="F3552" s="1408" t="s">
        <v>628</v>
      </c>
      <c r="O3552" s="1383" t="s">
        <v>519</v>
      </c>
      <c r="Q3552" s="1383" t="s">
        <v>58</v>
      </c>
    </row>
    <row r="3553" spans="1:17" x14ac:dyDescent="0.3">
      <c r="A3553" s="1405">
        <v>2014</v>
      </c>
      <c r="B3553" s="1406" t="s">
        <v>521</v>
      </c>
      <c r="C3553" s="1406" t="s">
        <v>536</v>
      </c>
      <c r="D3553" s="1407">
        <v>1673.9069327762102</v>
      </c>
      <c r="E3553" s="1406" t="s">
        <v>519</v>
      </c>
      <c r="F3553" s="1408" t="s">
        <v>628</v>
      </c>
      <c r="O3553" s="1383" t="s">
        <v>519</v>
      </c>
      <c r="Q3553" s="1383" t="s">
        <v>58</v>
      </c>
    </row>
    <row r="3554" spans="1:17" x14ac:dyDescent="0.3">
      <c r="A3554" s="1405">
        <v>2014</v>
      </c>
      <c r="B3554" s="1406" t="s">
        <v>521</v>
      </c>
      <c r="C3554" s="1406" t="s">
        <v>537</v>
      </c>
      <c r="D3554" s="1407">
        <v>1187.9119627011901</v>
      </c>
      <c r="E3554" s="1406" t="s">
        <v>519</v>
      </c>
      <c r="F3554" s="1408" t="s">
        <v>628</v>
      </c>
      <c r="O3554" s="1383" t="s">
        <v>519</v>
      </c>
      <c r="Q3554" s="1383" t="s">
        <v>58</v>
      </c>
    </row>
    <row r="3555" spans="1:17" x14ac:dyDescent="0.3">
      <c r="A3555" s="1405">
        <v>2014</v>
      </c>
      <c r="B3555" s="1406" t="s">
        <v>521</v>
      </c>
      <c r="C3555" s="1406" t="s">
        <v>540</v>
      </c>
      <c r="D3555" s="1407">
        <v>1113.1345610910801</v>
      </c>
      <c r="E3555" s="1406" t="s">
        <v>519</v>
      </c>
      <c r="F3555" s="1408" t="s">
        <v>628</v>
      </c>
      <c r="O3555" s="1383" t="s">
        <v>519</v>
      </c>
      <c r="Q3555" s="1383" t="s">
        <v>58</v>
      </c>
    </row>
    <row r="3556" spans="1:17" x14ac:dyDescent="0.3">
      <c r="A3556" s="1405">
        <v>2014</v>
      </c>
      <c r="B3556" s="1406" t="s">
        <v>521</v>
      </c>
      <c r="C3556" s="1406" t="s">
        <v>541</v>
      </c>
      <c r="D3556" s="1407">
        <v>1289.36849570149</v>
      </c>
      <c r="E3556" s="1406" t="s">
        <v>519</v>
      </c>
      <c r="F3556" s="1408" t="s">
        <v>628</v>
      </c>
      <c r="O3556" s="1383" t="s">
        <v>519</v>
      </c>
      <c r="Q3556" s="1383" t="s">
        <v>58</v>
      </c>
    </row>
    <row r="3557" spans="1:17" x14ac:dyDescent="0.3">
      <c r="A3557" s="1405">
        <v>2014</v>
      </c>
      <c r="B3557" s="1406" t="s">
        <v>521</v>
      </c>
      <c r="C3557" s="1406" t="s">
        <v>542</v>
      </c>
      <c r="D3557" s="1407">
        <v>915.73897269076303</v>
      </c>
      <c r="E3557" s="1406" t="s">
        <v>519</v>
      </c>
      <c r="F3557" s="1408" t="s">
        <v>628</v>
      </c>
      <c r="O3557" s="1383" t="s">
        <v>519</v>
      </c>
      <c r="Q3557" s="1383" t="s">
        <v>58</v>
      </c>
    </row>
    <row r="3558" spans="1:17" x14ac:dyDescent="0.3">
      <c r="A3558" s="1405">
        <v>2014</v>
      </c>
      <c r="B3558" s="1406" t="s">
        <v>521</v>
      </c>
      <c r="C3558" s="1406" t="s">
        <v>798</v>
      </c>
      <c r="D3558" s="1407">
        <v>1439.55539260617</v>
      </c>
      <c r="E3558" s="1406" t="s">
        <v>638</v>
      </c>
      <c r="F3558" s="1408" t="s">
        <v>637</v>
      </c>
      <c r="O3558" s="1383" t="s">
        <v>638</v>
      </c>
      <c r="Q3558" s="1383" t="s">
        <v>57</v>
      </c>
    </row>
    <row r="3559" spans="1:17" x14ac:dyDescent="0.3">
      <c r="A3559" s="1405">
        <v>2014</v>
      </c>
      <c r="B3559" s="1406" t="s">
        <v>521</v>
      </c>
      <c r="C3559" s="1406" t="s">
        <v>799</v>
      </c>
      <c r="D3559" s="1407">
        <v>1025.3029576152801</v>
      </c>
      <c r="E3559" s="1406" t="s">
        <v>638</v>
      </c>
      <c r="F3559" s="1408" t="s">
        <v>637</v>
      </c>
      <c r="O3559" s="1383" t="s">
        <v>638</v>
      </c>
      <c r="Q3559" s="1383" t="s">
        <v>57</v>
      </c>
    </row>
    <row r="3560" spans="1:17" x14ac:dyDescent="0.3">
      <c r="A3560" s="1405">
        <v>2014</v>
      </c>
      <c r="B3560" s="1406" t="s">
        <v>521</v>
      </c>
      <c r="C3560" s="1406" t="s">
        <v>800</v>
      </c>
      <c r="D3560" s="1407">
        <v>1080.73411628505</v>
      </c>
      <c r="E3560" s="1406" t="s">
        <v>638</v>
      </c>
      <c r="F3560" s="1408" t="s">
        <v>637</v>
      </c>
      <c r="O3560" s="1383" t="s">
        <v>638</v>
      </c>
      <c r="Q3560" s="1383" t="s">
        <v>57</v>
      </c>
    </row>
    <row r="3561" spans="1:17" x14ac:dyDescent="0.3">
      <c r="A3561" s="1405">
        <v>2014</v>
      </c>
      <c r="B3561" s="1406" t="s">
        <v>521</v>
      </c>
      <c r="C3561" s="1406" t="s">
        <v>801</v>
      </c>
      <c r="D3561" s="1407">
        <v>941.83111965618605</v>
      </c>
      <c r="E3561" s="1406" t="s">
        <v>638</v>
      </c>
      <c r="F3561" s="1408" t="s">
        <v>637</v>
      </c>
      <c r="O3561" s="1383" t="s">
        <v>638</v>
      </c>
      <c r="Q3561" s="1383" t="s">
        <v>57</v>
      </c>
    </row>
    <row r="3562" spans="1:17" x14ac:dyDescent="0.3">
      <c r="A3562" s="1405">
        <v>2014</v>
      </c>
      <c r="B3562" s="1406" t="s">
        <v>521</v>
      </c>
      <c r="C3562" s="1406" t="s">
        <v>802</v>
      </c>
      <c r="D3562" s="1407">
        <v>970.11904233080702</v>
      </c>
      <c r="E3562" s="1406" t="s">
        <v>638</v>
      </c>
      <c r="F3562" s="1408" t="s">
        <v>637</v>
      </c>
      <c r="O3562" s="1383" t="s">
        <v>638</v>
      </c>
      <c r="Q3562" s="1383" t="s">
        <v>57</v>
      </c>
    </row>
    <row r="3563" spans="1:17" x14ac:dyDescent="0.3">
      <c r="A3563" s="1405">
        <v>2014</v>
      </c>
      <c r="B3563" s="1406" t="s">
        <v>521</v>
      </c>
      <c r="C3563" s="1406" t="s">
        <v>803</v>
      </c>
      <c r="D3563" s="1407">
        <v>1328.6531391565102</v>
      </c>
      <c r="E3563" s="1406" t="s">
        <v>638</v>
      </c>
      <c r="F3563" s="1408" t="s">
        <v>637</v>
      </c>
      <c r="O3563" s="1383" t="s">
        <v>638</v>
      </c>
      <c r="Q3563" s="1383" t="s">
        <v>57</v>
      </c>
    </row>
    <row r="3564" spans="1:17" x14ac:dyDescent="0.3">
      <c r="A3564" s="1405">
        <v>2014</v>
      </c>
      <c r="B3564" s="1406" t="s">
        <v>521</v>
      </c>
      <c r="C3564" s="1406" t="s">
        <v>804</v>
      </c>
      <c r="D3564" s="1407">
        <v>1138.47257286996</v>
      </c>
      <c r="E3564" s="1406" t="s">
        <v>638</v>
      </c>
      <c r="F3564" s="1408" t="s">
        <v>637</v>
      </c>
      <c r="O3564" s="1383" t="s">
        <v>638</v>
      </c>
      <c r="Q3564" s="1383" t="s">
        <v>57</v>
      </c>
    </row>
    <row r="3565" spans="1:17" x14ac:dyDescent="0.3">
      <c r="A3565" s="1405">
        <v>2014</v>
      </c>
      <c r="B3565" s="1406" t="s">
        <v>521</v>
      </c>
      <c r="C3565" s="1406" t="s">
        <v>805</v>
      </c>
      <c r="D3565" s="1407">
        <v>900.97495153061209</v>
      </c>
      <c r="E3565" s="1406" t="s">
        <v>638</v>
      </c>
      <c r="F3565" s="1408" t="s">
        <v>637</v>
      </c>
      <c r="O3565" s="1383" t="s">
        <v>638</v>
      </c>
      <c r="Q3565" s="1383" t="s">
        <v>57</v>
      </c>
    </row>
    <row r="3566" spans="1:17" x14ac:dyDescent="0.3">
      <c r="A3566" s="1405">
        <v>2014</v>
      </c>
      <c r="B3566" s="1406" t="s">
        <v>521</v>
      </c>
      <c r="C3566" s="1406" t="s">
        <v>806</v>
      </c>
      <c r="D3566" s="1407">
        <v>1196.52470925851</v>
      </c>
      <c r="E3566" s="1406" t="s">
        <v>638</v>
      </c>
      <c r="F3566" s="1408" t="s">
        <v>637</v>
      </c>
      <c r="O3566" s="1383" t="s">
        <v>638</v>
      </c>
      <c r="Q3566" s="1383" t="s">
        <v>57</v>
      </c>
    </row>
    <row r="3567" spans="1:17" x14ac:dyDescent="0.3">
      <c r="A3567" s="1405">
        <v>2014</v>
      </c>
      <c r="B3567" s="1406" t="s">
        <v>521</v>
      </c>
      <c r="C3567" s="1406" t="s">
        <v>807</v>
      </c>
      <c r="D3567" s="1407">
        <v>850.550607623318</v>
      </c>
      <c r="E3567" s="1406" t="s">
        <v>604</v>
      </c>
      <c r="F3567" s="1408" t="s">
        <v>603</v>
      </c>
      <c r="O3567" s="1383" t="s">
        <v>604</v>
      </c>
      <c r="Q3567" s="1383" t="s">
        <v>54</v>
      </c>
    </row>
    <row r="3568" spans="1:17" x14ac:dyDescent="0.3">
      <c r="A3568" s="1405">
        <v>2014</v>
      </c>
      <c r="B3568" s="1406" t="s">
        <v>521</v>
      </c>
      <c r="C3568" s="1406" t="s">
        <v>808</v>
      </c>
      <c r="D3568" s="1407">
        <v>885.29809552599806</v>
      </c>
      <c r="E3568" s="1406" t="s">
        <v>638</v>
      </c>
      <c r="F3568" s="1408" t="s">
        <v>637</v>
      </c>
      <c r="O3568" s="1383" t="s">
        <v>638</v>
      </c>
      <c r="Q3568" s="1383" t="s">
        <v>57</v>
      </c>
    </row>
    <row r="3569" spans="1:17" x14ac:dyDescent="0.3">
      <c r="A3569" s="1405">
        <v>2014</v>
      </c>
      <c r="B3569" s="1406" t="s">
        <v>521</v>
      </c>
      <c r="C3569" s="1406" t="s">
        <v>809</v>
      </c>
      <c r="D3569" s="1407">
        <v>891.20573693482106</v>
      </c>
      <c r="E3569" s="1406" t="s">
        <v>638</v>
      </c>
      <c r="F3569" s="1408" t="s">
        <v>637</v>
      </c>
      <c r="O3569" s="1383" t="s">
        <v>638</v>
      </c>
      <c r="Q3569" s="1383" t="s">
        <v>57</v>
      </c>
    </row>
    <row r="3570" spans="1:17" x14ac:dyDescent="0.3">
      <c r="A3570" s="1405">
        <v>2014</v>
      </c>
      <c r="B3570" s="1406" t="s">
        <v>521</v>
      </c>
      <c r="C3570" s="1406" t="s">
        <v>810</v>
      </c>
      <c r="D3570" s="1407">
        <v>929.21172458172509</v>
      </c>
      <c r="E3570" s="1406" t="s">
        <v>638</v>
      </c>
      <c r="F3570" s="1408" t="s">
        <v>637</v>
      </c>
      <c r="O3570" s="1383" t="s">
        <v>638</v>
      </c>
      <c r="Q3570" s="1383" t="s">
        <v>57</v>
      </c>
    </row>
    <row r="3571" spans="1:17" x14ac:dyDescent="0.3">
      <c r="A3571" s="1405">
        <v>2014</v>
      </c>
      <c r="B3571" s="1406" t="s">
        <v>521</v>
      </c>
      <c r="C3571" s="1406" t="s">
        <v>811</v>
      </c>
      <c r="D3571" s="1407">
        <v>1776.3207004353001</v>
      </c>
      <c r="E3571" s="1406" t="s">
        <v>638</v>
      </c>
      <c r="F3571" s="1408" t="s">
        <v>637</v>
      </c>
      <c r="O3571" s="1383" t="s">
        <v>638</v>
      </c>
      <c r="Q3571" s="1383" t="s">
        <v>57</v>
      </c>
    </row>
    <row r="3572" spans="1:17" x14ac:dyDescent="0.3">
      <c r="A3572" s="1405">
        <v>2014</v>
      </c>
      <c r="B3572" s="1406" t="s">
        <v>521</v>
      </c>
      <c r="C3572" s="1406" t="s">
        <v>841</v>
      </c>
      <c r="D3572" s="1407">
        <v>1038.3192075015102</v>
      </c>
      <c r="E3572" s="1406" t="s">
        <v>604</v>
      </c>
      <c r="F3572" s="1408" t="s">
        <v>603</v>
      </c>
      <c r="O3572" s="1383" t="s">
        <v>604</v>
      </c>
      <c r="Q3572" s="1383" t="s">
        <v>54</v>
      </c>
    </row>
    <row r="3573" spans="1:17" x14ac:dyDescent="0.3">
      <c r="A3573" s="1405">
        <v>2014</v>
      </c>
      <c r="B3573" s="1406" t="s">
        <v>521</v>
      </c>
      <c r="C3573" s="1406" t="s">
        <v>842</v>
      </c>
      <c r="D3573" s="1407">
        <v>806.36711864406811</v>
      </c>
      <c r="E3573" s="1406" t="s">
        <v>604</v>
      </c>
      <c r="F3573" s="1408" t="s">
        <v>603</v>
      </c>
      <c r="O3573" s="1383" t="s">
        <v>604</v>
      </c>
      <c r="Q3573" s="1383" t="s">
        <v>54</v>
      </c>
    </row>
    <row r="3574" spans="1:17" x14ac:dyDescent="0.3">
      <c r="A3574" s="1405">
        <v>2014</v>
      </c>
      <c r="B3574" s="1406" t="s">
        <v>521</v>
      </c>
      <c r="C3574" s="1406" t="s">
        <v>843</v>
      </c>
      <c r="D3574" s="1407">
        <v>937.26395918367302</v>
      </c>
      <c r="E3574" s="1406" t="s">
        <v>604</v>
      </c>
      <c r="F3574" s="1408" t="s">
        <v>603</v>
      </c>
      <c r="O3574" s="1383" t="s">
        <v>604</v>
      </c>
      <c r="Q3574" s="1383" t="s">
        <v>54</v>
      </c>
    </row>
    <row r="3575" spans="1:17" x14ac:dyDescent="0.3">
      <c r="A3575" s="1405">
        <v>2014</v>
      </c>
      <c r="B3575" s="1406" t="s">
        <v>521</v>
      </c>
      <c r="C3575" s="1406" t="s">
        <v>844</v>
      </c>
      <c r="D3575" s="1407">
        <v>741.76093877551</v>
      </c>
      <c r="E3575" s="1406" t="s">
        <v>604</v>
      </c>
      <c r="F3575" s="1408" t="s">
        <v>603</v>
      </c>
      <c r="O3575" s="1383" t="s">
        <v>604</v>
      </c>
      <c r="Q3575" s="1383" t="s">
        <v>54</v>
      </c>
    </row>
    <row r="3576" spans="1:17" x14ac:dyDescent="0.3">
      <c r="A3576" s="1405">
        <v>2014</v>
      </c>
      <c r="B3576" s="1406" t="s">
        <v>521</v>
      </c>
      <c r="C3576" s="1406" t="s">
        <v>845</v>
      </c>
      <c r="D3576" s="1407">
        <v>995.26721663313197</v>
      </c>
      <c r="E3576" s="1406" t="s">
        <v>604</v>
      </c>
      <c r="F3576" s="1408" t="s">
        <v>603</v>
      </c>
      <c r="O3576" s="1383" t="s">
        <v>604</v>
      </c>
      <c r="Q3576" s="1383" t="s">
        <v>54</v>
      </c>
    </row>
    <row r="3577" spans="1:17" x14ac:dyDescent="0.3">
      <c r="A3577" s="1405">
        <v>2014</v>
      </c>
      <c r="B3577" s="1406" t="s">
        <v>521</v>
      </c>
      <c r="C3577" s="1406" t="s">
        <v>846</v>
      </c>
      <c r="D3577" s="1407">
        <v>1613.0300913937499</v>
      </c>
      <c r="E3577" s="1406" t="s">
        <v>604</v>
      </c>
      <c r="F3577" s="1408" t="s">
        <v>603</v>
      </c>
      <c r="O3577" s="1383" t="s">
        <v>604</v>
      </c>
      <c r="Q3577" s="1383" t="s">
        <v>54</v>
      </c>
    </row>
    <row r="3578" spans="1:17" x14ac:dyDescent="0.3">
      <c r="A3578" s="1405">
        <v>2014</v>
      </c>
      <c r="B3578" s="1406" t="s">
        <v>521</v>
      </c>
      <c r="C3578" s="1406" t="s">
        <v>847</v>
      </c>
      <c r="D3578" s="1407">
        <v>921.12062500000002</v>
      </c>
      <c r="E3578" s="1406" t="s">
        <v>604</v>
      </c>
      <c r="F3578" s="1408" t="s">
        <v>603</v>
      </c>
      <c r="O3578" s="1383" t="s">
        <v>604</v>
      </c>
      <c r="Q3578" s="1383" t="s">
        <v>54</v>
      </c>
    </row>
    <row r="3579" spans="1:17" x14ac:dyDescent="0.3">
      <c r="A3579" s="1405">
        <v>2014</v>
      </c>
      <c r="B3579" s="1406" t="s">
        <v>521</v>
      </c>
      <c r="C3579" s="1406" t="s">
        <v>848</v>
      </c>
      <c r="D3579" s="1407">
        <v>867.96557270511801</v>
      </c>
      <c r="E3579" s="1406" t="s">
        <v>604</v>
      </c>
      <c r="F3579" s="1408" t="s">
        <v>603</v>
      </c>
      <c r="O3579" s="1383" t="s">
        <v>604</v>
      </c>
      <c r="Q3579" s="1383" t="s">
        <v>54</v>
      </c>
    </row>
    <row r="3580" spans="1:17" x14ac:dyDescent="0.3">
      <c r="A3580" s="1405">
        <v>2014</v>
      </c>
      <c r="B3580" s="1406" t="s">
        <v>521</v>
      </c>
      <c r="C3580" s="1406" t="s">
        <v>849</v>
      </c>
      <c r="D3580" s="1407">
        <v>782.61451776649699</v>
      </c>
      <c r="E3580" s="1406" t="s">
        <v>604</v>
      </c>
      <c r="F3580" s="1408" t="s">
        <v>603</v>
      </c>
      <c r="O3580" s="1383" t="s">
        <v>604</v>
      </c>
      <c r="Q3580" s="1383" t="s">
        <v>54</v>
      </c>
    </row>
    <row r="3581" spans="1:17" x14ac:dyDescent="0.3">
      <c r="A3581" s="1405">
        <v>2014</v>
      </c>
      <c r="B3581" s="1406" t="s">
        <v>521</v>
      </c>
      <c r="C3581" s="1406" t="s">
        <v>850</v>
      </c>
      <c r="D3581" s="1407">
        <v>872.32461824953407</v>
      </c>
      <c r="E3581" s="1406" t="s">
        <v>604</v>
      </c>
      <c r="F3581" s="1408" t="s">
        <v>603</v>
      </c>
      <c r="O3581" s="1383" t="s">
        <v>604</v>
      </c>
      <c r="Q3581" s="1383" t="s">
        <v>54</v>
      </c>
    </row>
    <row r="3582" spans="1:17" x14ac:dyDescent="0.3">
      <c r="A3582" s="1405">
        <v>2014</v>
      </c>
      <c r="B3582" s="1406" t="s">
        <v>521</v>
      </c>
      <c r="C3582" s="1406" t="s">
        <v>851</v>
      </c>
      <c r="D3582" s="1407">
        <v>779.228237704918</v>
      </c>
      <c r="E3582" s="1406" t="s">
        <v>604</v>
      </c>
      <c r="F3582" s="1408" t="s">
        <v>603</v>
      </c>
      <c r="O3582" s="1383" t="s">
        <v>604</v>
      </c>
      <c r="Q3582" s="1383" t="s">
        <v>54</v>
      </c>
    </row>
    <row r="3583" spans="1:17" x14ac:dyDescent="0.3">
      <c r="A3583" s="1405">
        <v>2014</v>
      </c>
      <c r="B3583" s="1406" t="s">
        <v>521</v>
      </c>
      <c r="C3583" s="1406" t="s">
        <v>852</v>
      </c>
      <c r="D3583" s="1407">
        <v>798.09233557047003</v>
      </c>
      <c r="E3583" s="1406" t="s">
        <v>604</v>
      </c>
      <c r="F3583" s="1408" t="s">
        <v>603</v>
      </c>
      <c r="O3583" s="1383" t="s">
        <v>604</v>
      </c>
      <c r="Q3583" s="1383" t="s">
        <v>54</v>
      </c>
    </row>
    <row r="3584" spans="1:17" x14ac:dyDescent="0.3">
      <c r="A3584" s="1405">
        <v>2014</v>
      </c>
      <c r="B3584" s="1406" t="s">
        <v>521</v>
      </c>
      <c r="C3584" s="1406" t="s">
        <v>853</v>
      </c>
      <c r="D3584" s="1407">
        <v>849.15692567567612</v>
      </c>
      <c r="E3584" s="1406" t="s">
        <v>604</v>
      </c>
      <c r="F3584" s="1408" t="s">
        <v>603</v>
      </c>
      <c r="O3584" s="1383" t="s">
        <v>604</v>
      </c>
      <c r="Q3584" s="1383" t="s">
        <v>54</v>
      </c>
    </row>
    <row r="3585" spans="1:17" x14ac:dyDescent="0.3">
      <c r="A3585" s="1405">
        <v>2014</v>
      </c>
      <c r="B3585" s="1406" t="s">
        <v>521</v>
      </c>
      <c r="C3585" s="1406" t="s">
        <v>529</v>
      </c>
      <c r="D3585" s="1407">
        <v>1113.7086692759301</v>
      </c>
      <c r="E3585" s="1406" t="s">
        <v>519</v>
      </c>
      <c r="F3585" s="1408" t="s">
        <v>628</v>
      </c>
      <c r="O3585" s="1383" t="s">
        <v>519</v>
      </c>
      <c r="Q3585" s="1383" t="s">
        <v>58</v>
      </c>
    </row>
    <row r="3586" spans="1:17" x14ac:dyDescent="0.3">
      <c r="A3586" s="1405">
        <v>2014</v>
      </c>
      <c r="B3586" s="1406" t="s">
        <v>521</v>
      </c>
      <c r="C3586" s="1406" t="s">
        <v>854</v>
      </c>
      <c r="D3586" s="1407">
        <v>886.28689873417704</v>
      </c>
      <c r="E3586" s="1406" t="s">
        <v>635</v>
      </c>
      <c r="F3586" s="1408" t="s">
        <v>634</v>
      </c>
      <c r="O3586" s="1383" t="s">
        <v>635</v>
      </c>
      <c r="Q3586" s="1383" t="s">
        <v>78</v>
      </c>
    </row>
    <row r="3587" spans="1:17" x14ac:dyDescent="0.3">
      <c r="A3587" s="1405">
        <v>2014</v>
      </c>
      <c r="B3587" s="1406" t="s">
        <v>521</v>
      </c>
      <c r="C3587" s="1406" t="s">
        <v>855</v>
      </c>
      <c r="D3587" s="1407">
        <v>903.78928728070207</v>
      </c>
      <c r="E3587" s="1406" t="s">
        <v>635</v>
      </c>
      <c r="F3587" s="1408" t="s">
        <v>634</v>
      </c>
      <c r="O3587" s="1383" t="s">
        <v>635</v>
      </c>
      <c r="Q3587" s="1383" t="s">
        <v>78</v>
      </c>
    </row>
    <row r="3588" spans="1:17" x14ac:dyDescent="0.3">
      <c r="A3588" s="1405">
        <v>2014</v>
      </c>
      <c r="B3588" s="1406" t="s">
        <v>521</v>
      </c>
      <c r="C3588" s="1406" t="s">
        <v>856</v>
      </c>
      <c r="D3588" s="1407">
        <v>987.45938488576405</v>
      </c>
      <c r="E3588" s="1406" t="s">
        <v>635</v>
      </c>
      <c r="F3588" s="1408" t="s">
        <v>634</v>
      </c>
      <c r="O3588" s="1383" t="s">
        <v>635</v>
      </c>
      <c r="Q3588" s="1383" t="s">
        <v>78</v>
      </c>
    </row>
    <row r="3589" spans="1:17" x14ac:dyDescent="0.3">
      <c r="A3589" s="1405">
        <v>2014</v>
      </c>
      <c r="B3589" s="1406" t="s">
        <v>521</v>
      </c>
      <c r="C3589" s="1406" t="s">
        <v>857</v>
      </c>
      <c r="D3589" s="1407">
        <v>946.56450018719613</v>
      </c>
      <c r="E3589" s="1406" t="s">
        <v>635</v>
      </c>
      <c r="F3589" s="1408" t="s">
        <v>634</v>
      </c>
      <c r="O3589" s="1383" t="s">
        <v>635</v>
      </c>
      <c r="Q3589" s="1383" t="s">
        <v>78</v>
      </c>
    </row>
    <row r="3590" spans="1:17" x14ac:dyDescent="0.3">
      <c r="A3590" s="1405">
        <v>2014</v>
      </c>
      <c r="B3590" s="1406" t="s">
        <v>521</v>
      </c>
      <c r="C3590" s="1406" t="s">
        <v>858</v>
      </c>
      <c r="D3590" s="1407">
        <v>876.02864418938304</v>
      </c>
      <c r="E3590" s="1406" t="s">
        <v>635</v>
      </c>
      <c r="F3590" s="1408" t="s">
        <v>634</v>
      </c>
      <c r="O3590" s="1383" t="s">
        <v>635</v>
      </c>
      <c r="Q3590" s="1383" t="s">
        <v>78</v>
      </c>
    </row>
    <row r="3591" spans="1:17" x14ac:dyDescent="0.3">
      <c r="A3591" s="1405">
        <v>2014</v>
      </c>
      <c r="B3591" s="1406" t="s">
        <v>521</v>
      </c>
      <c r="C3591" s="1406" t="s">
        <v>859</v>
      </c>
      <c r="D3591" s="1407">
        <v>954.13665117941412</v>
      </c>
      <c r="E3591" s="1406" t="s">
        <v>635</v>
      </c>
      <c r="F3591" s="1408" t="s">
        <v>634</v>
      </c>
      <c r="O3591" s="1383" t="s">
        <v>635</v>
      </c>
      <c r="Q3591" s="1383" t="s">
        <v>78</v>
      </c>
    </row>
    <row r="3592" spans="1:17" x14ac:dyDescent="0.3">
      <c r="A3592" s="1405">
        <v>2014</v>
      </c>
      <c r="B3592" s="1406" t="s">
        <v>521</v>
      </c>
      <c r="C3592" s="1406" t="s">
        <v>860</v>
      </c>
      <c r="D3592" s="1407">
        <v>809.45890137328308</v>
      </c>
      <c r="E3592" s="1406" t="s">
        <v>635</v>
      </c>
      <c r="F3592" s="1408" t="s">
        <v>634</v>
      </c>
      <c r="O3592" s="1383" t="s">
        <v>635</v>
      </c>
      <c r="Q3592" s="1383" t="s">
        <v>78</v>
      </c>
    </row>
    <row r="3593" spans="1:17" x14ac:dyDescent="0.3">
      <c r="A3593" s="1405">
        <v>2014</v>
      </c>
      <c r="B3593" s="1406" t="s">
        <v>521</v>
      </c>
      <c r="C3593" s="1406" t="s">
        <v>861</v>
      </c>
      <c r="D3593" s="1407">
        <v>920.18477683049105</v>
      </c>
      <c r="E3593" s="1406" t="s">
        <v>635</v>
      </c>
      <c r="F3593" s="1408" t="s">
        <v>634</v>
      </c>
      <c r="O3593" s="1383" t="s">
        <v>635</v>
      </c>
      <c r="Q3593" s="1383" t="s">
        <v>78</v>
      </c>
    </row>
    <row r="3594" spans="1:17" x14ac:dyDescent="0.3">
      <c r="A3594" s="1405">
        <v>2014</v>
      </c>
      <c r="B3594" s="1406" t="s">
        <v>521</v>
      </c>
      <c r="C3594" s="1406" t="s">
        <v>862</v>
      </c>
      <c r="D3594" s="1407">
        <v>875.12337066069404</v>
      </c>
      <c r="E3594" s="1406" t="s">
        <v>635</v>
      </c>
      <c r="F3594" s="1408" t="s">
        <v>634</v>
      </c>
      <c r="O3594" s="1383" t="s">
        <v>635</v>
      </c>
      <c r="Q3594" s="1383" t="s">
        <v>78</v>
      </c>
    </row>
    <row r="3595" spans="1:17" x14ac:dyDescent="0.3">
      <c r="A3595" s="1405">
        <v>2014</v>
      </c>
      <c r="B3595" s="1406" t="s">
        <v>521</v>
      </c>
      <c r="C3595" s="1406" t="s">
        <v>863</v>
      </c>
      <c r="D3595" s="1407">
        <v>982.90861132586008</v>
      </c>
      <c r="E3595" s="1406" t="s">
        <v>635</v>
      </c>
      <c r="F3595" s="1408" t="s">
        <v>634</v>
      </c>
      <c r="O3595" s="1383" t="s">
        <v>635</v>
      </c>
      <c r="Q3595" s="1383" t="s">
        <v>78</v>
      </c>
    </row>
    <row r="3596" spans="1:17" x14ac:dyDescent="0.3">
      <c r="A3596" s="1405">
        <v>2014</v>
      </c>
      <c r="B3596" s="1406" t="s">
        <v>521</v>
      </c>
      <c r="C3596" s="1406" t="s">
        <v>813</v>
      </c>
      <c r="D3596" s="1407">
        <v>781.98974554707411</v>
      </c>
      <c r="E3596" s="1406" t="s">
        <v>631</v>
      </c>
      <c r="F3596" s="1408" t="s">
        <v>630</v>
      </c>
      <c r="O3596" s="1383" t="s">
        <v>631</v>
      </c>
      <c r="Q3596" s="1383" t="s">
        <v>56</v>
      </c>
    </row>
    <row r="3597" spans="1:17" x14ac:dyDescent="0.3">
      <c r="A3597" s="1405">
        <v>2014</v>
      </c>
      <c r="B3597" s="1406" t="s">
        <v>521</v>
      </c>
      <c r="C3597" s="1406" t="s">
        <v>814</v>
      </c>
      <c r="D3597" s="1407">
        <v>778.20496277915606</v>
      </c>
      <c r="E3597" s="1406" t="s">
        <v>631</v>
      </c>
      <c r="F3597" s="1408" t="s">
        <v>630</v>
      </c>
      <c r="O3597" s="1383" t="s">
        <v>631</v>
      </c>
      <c r="Q3597" s="1383" t="s">
        <v>56</v>
      </c>
    </row>
    <row r="3598" spans="1:17" x14ac:dyDescent="0.3">
      <c r="A3598" s="1405">
        <v>2014</v>
      </c>
      <c r="B3598" s="1406" t="s">
        <v>521</v>
      </c>
      <c r="C3598" s="1406" t="s">
        <v>815</v>
      </c>
      <c r="D3598" s="1407">
        <v>848.91198701298708</v>
      </c>
      <c r="E3598" s="1406" t="s">
        <v>631</v>
      </c>
      <c r="F3598" s="1408" t="s">
        <v>630</v>
      </c>
      <c r="O3598" s="1383" t="s">
        <v>631</v>
      </c>
      <c r="Q3598" s="1383" t="s">
        <v>56</v>
      </c>
    </row>
    <row r="3599" spans="1:17" x14ac:dyDescent="0.3">
      <c r="A3599" s="1405">
        <v>2014</v>
      </c>
      <c r="B3599" s="1406" t="s">
        <v>521</v>
      </c>
      <c r="C3599" s="1406" t="s">
        <v>816</v>
      </c>
      <c r="D3599" s="1407">
        <v>1191.49459527401</v>
      </c>
      <c r="E3599" s="1406" t="s">
        <v>631</v>
      </c>
      <c r="F3599" s="1408" t="s">
        <v>630</v>
      </c>
      <c r="O3599" s="1383" t="s">
        <v>631</v>
      </c>
      <c r="Q3599" s="1383" t="s">
        <v>56</v>
      </c>
    </row>
    <row r="3600" spans="1:17" x14ac:dyDescent="0.3">
      <c r="A3600" s="1405">
        <v>2014</v>
      </c>
      <c r="B3600" s="1406" t="s">
        <v>521</v>
      </c>
      <c r="C3600" s="1406" t="s">
        <v>817</v>
      </c>
      <c r="D3600" s="1407">
        <v>783.06334782608701</v>
      </c>
      <c r="E3600" s="1406" t="s">
        <v>631</v>
      </c>
      <c r="F3600" s="1408" t="s">
        <v>630</v>
      </c>
      <c r="O3600" s="1383" t="s">
        <v>631</v>
      </c>
      <c r="Q3600" s="1383" t="s">
        <v>56</v>
      </c>
    </row>
    <row r="3601" spans="1:17" x14ac:dyDescent="0.3">
      <c r="A3601" s="1405">
        <v>2014</v>
      </c>
      <c r="B3601" s="1406" t="s">
        <v>521</v>
      </c>
      <c r="C3601" s="1406" t="s">
        <v>818</v>
      </c>
      <c r="D3601" s="1407">
        <v>775.06506329113904</v>
      </c>
      <c r="E3601" s="1406" t="s">
        <v>631</v>
      </c>
      <c r="F3601" s="1408" t="s">
        <v>630</v>
      </c>
      <c r="O3601" s="1383" t="s">
        <v>631</v>
      </c>
      <c r="Q3601" s="1383" t="s">
        <v>56</v>
      </c>
    </row>
    <row r="3602" spans="1:17" x14ac:dyDescent="0.3">
      <c r="A3602" s="1405">
        <v>2014</v>
      </c>
      <c r="B3602" s="1406" t="s">
        <v>521</v>
      </c>
      <c r="C3602" s="1406" t="s">
        <v>819</v>
      </c>
      <c r="D3602" s="1407">
        <v>842.21321184510305</v>
      </c>
      <c r="E3602" s="1406" t="s">
        <v>631</v>
      </c>
      <c r="F3602" s="1408" t="s">
        <v>630</v>
      </c>
      <c r="O3602" s="1383" t="s">
        <v>631</v>
      </c>
      <c r="Q3602" s="1383" t="s">
        <v>56</v>
      </c>
    </row>
    <row r="3603" spans="1:17" x14ac:dyDescent="0.3">
      <c r="A3603" s="1405">
        <v>2014</v>
      </c>
      <c r="B3603" s="1406" t="s">
        <v>521</v>
      </c>
      <c r="C3603" s="1406" t="s">
        <v>820</v>
      </c>
      <c r="D3603" s="1407">
        <v>823.84316831683202</v>
      </c>
      <c r="E3603" s="1406" t="s">
        <v>631</v>
      </c>
      <c r="F3603" s="1408" t="s">
        <v>630</v>
      </c>
      <c r="O3603" s="1383" t="s">
        <v>631</v>
      </c>
      <c r="Q3603" s="1383" t="s">
        <v>56</v>
      </c>
    </row>
    <row r="3604" spans="1:17" x14ac:dyDescent="0.3">
      <c r="A3604" s="1405">
        <v>2014</v>
      </c>
      <c r="B3604" s="1406" t="s">
        <v>521</v>
      </c>
      <c r="C3604" s="1406" t="s">
        <v>821</v>
      </c>
      <c r="D3604" s="1407">
        <v>759.52180645161297</v>
      </c>
      <c r="E3604" s="1406" t="s">
        <v>631</v>
      </c>
      <c r="F3604" s="1408" t="s">
        <v>630</v>
      </c>
      <c r="O3604" s="1383" t="s">
        <v>631</v>
      </c>
      <c r="Q3604" s="1383" t="s">
        <v>56</v>
      </c>
    </row>
    <row r="3605" spans="1:17" x14ac:dyDescent="0.3">
      <c r="A3605" s="1405">
        <v>2014</v>
      </c>
      <c r="B3605" s="1406" t="s">
        <v>521</v>
      </c>
      <c r="C3605" s="1406" t="s">
        <v>822</v>
      </c>
      <c r="D3605" s="1407">
        <v>693.00003236246005</v>
      </c>
      <c r="E3605" s="1406" t="s">
        <v>631</v>
      </c>
      <c r="F3605" s="1408" t="s">
        <v>630</v>
      </c>
      <c r="O3605" s="1383" t="s">
        <v>631</v>
      </c>
      <c r="Q3605" s="1383" t="s">
        <v>56</v>
      </c>
    </row>
    <row r="3606" spans="1:17" x14ac:dyDescent="0.3">
      <c r="A3606" s="1405">
        <v>2014</v>
      </c>
      <c r="B3606" s="1406" t="s">
        <v>521</v>
      </c>
      <c r="C3606" s="1406" t="s">
        <v>823</v>
      </c>
      <c r="D3606" s="1407">
        <v>922.84858369098708</v>
      </c>
      <c r="E3606" s="1406" t="s">
        <v>631</v>
      </c>
      <c r="F3606" s="1408" t="s">
        <v>630</v>
      </c>
      <c r="O3606" s="1383" t="s">
        <v>631</v>
      </c>
      <c r="Q3606" s="1383" t="s">
        <v>56</v>
      </c>
    </row>
    <row r="3607" spans="1:17" x14ac:dyDescent="0.3">
      <c r="A3607" s="1405">
        <v>2014</v>
      </c>
      <c r="B3607" s="1406" t="s">
        <v>521</v>
      </c>
      <c r="C3607" s="1406" t="s">
        <v>824</v>
      </c>
      <c r="D3607" s="1407">
        <v>785.59810966811006</v>
      </c>
      <c r="E3607" s="1406" t="s">
        <v>631</v>
      </c>
      <c r="F3607" s="1408" t="s">
        <v>630</v>
      </c>
      <c r="O3607" s="1383" t="s">
        <v>631</v>
      </c>
      <c r="Q3607" s="1383" t="s">
        <v>56</v>
      </c>
    </row>
    <row r="3608" spans="1:17" x14ac:dyDescent="0.3">
      <c r="A3608" s="1405">
        <v>2014</v>
      </c>
      <c r="B3608" s="1406" t="s">
        <v>521</v>
      </c>
      <c r="C3608" s="1406" t="s">
        <v>825</v>
      </c>
      <c r="D3608" s="1407">
        <v>888.19831573896408</v>
      </c>
      <c r="E3608" s="1406" t="s">
        <v>631</v>
      </c>
      <c r="F3608" s="1408" t="s">
        <v>630</v>
      </c>
      <c r="O3608" s="1383" t="s">
        <v>631</v>
      </c>
      <c r="Q3608" s="1383" t="s">
        <v>56</v>
      </c>
    </row>
    <row r="3609" spans="1:17" x14ac:dyDescent="0.3">
      <c r="A3609" s="1405">
        <v>2014</v>
      </c>
      <c r="B3609" s="1406" t="s">
        <v>521</v>
      </c>
      <c r="C3609" s="1406" t="s">
        <v>826</v>
      </c>
      <c r="D3609" s="1407">
        <v>925.709758681577</v>
      </c>
      <c r="E3609" s="1406" t="s">
        <v>631</v>
      </c>
      <c r="F3609" s="1408" t="s">
        <v>630</v>
      </c>
      <c r="O3609" s="1383" t="s">
        <v>631</v>
      </c>
      <c r="Q3609" s="1383" t="s">
        <v>56</v>
      </c>
    </row>
    <row r="3610" spans="1:17" x14ac:dyDescent="0.3">
      <c r="A3610" s="1405">
        <v>2014</v>
      </c>
      <c r="B3610" s="1406" t="s">
        <v>521</v>
      </c>
      <c r="C3610" s="1406" t="s">
        <v>840</v>
      </c>
      <c r="D3610" s="1407">
        <v>780.58295454545498</v>
      </c>
      <c r="E3610" s="1406" t="s">
        <v>631</v>
      </c>
      <c r="F3610" s="1408" t="s">
        <v>630</v>
      </c>
      <c r="O3610" s="1383" t="s">
        <v>631</v>
      </c>
      <c r="Q3610" s="1383" t="s">
        <v>56</v>
      </c>
    </row>
    <row r="3611" spans="1:17" x14ac:dyDescent="0.3">
      <c r="A3611" s="1405">
        <v>2014</v>
      </c>
      <c r="B3611" s="1406" t="s">
        <v>521</v>
      </c>
      <c r="C3611" s="1406" t="s">
        <v>827</v>
      </c>
      <c r="D3611" s="1407">
        <v>825.10634799235208</v>
      </c>
      <c r="E3611" s="1406" t="s">
        <v>617</v>
      </c>
      <c r="F3611" s="1408" t="s">
        <v>616</v>
      </c>
      <c r="O3611" s="1383" t="s">
        <v>617</v>
      </c>
      <c r="Q3611" s="1383" t="s">
        <v>55</v>
      </c>
    </row>
    <row r="3612" spans="1:17" x14ac:dyDescent="0.3">
      <c r="A3612" s="1405">
        <v>2014</v>
      </c>
      <c r="B3612" s="1406" t="s">
        <v>521</v>
      </c>
      <c r="C3612" s="1406" t="s">
        <v>828</v>
      </c>
      <c r="D3612" s="1407">
        <v>861.53521825396808</v>
      </c>
      <c r="E3612" s="1406" t="s">
        <v>617</v>
      </c>
      <c r="F3612" s="1408" t="s">
        <v>616</v>
      </c>
      <c r="O3612" s="1383" t="s">
        <v>617</v>
      </c>
      <c r="Q3612" s="1383" t="s">
        <v>55</v>
      </c>
    </row>
    <row r="3613" spans="1:17" x14ac:dyDescent="0.3">
      <c r="A3613" s="1405">
        <v>2014</v>
      </c>
      <c r="B3613" s="1406" t="s">
        <v>521</v>
      </c>
      <c r="C3613" s="1406" t="s">
        <v>829</v>
      </c>
      <c r="D3613" s="1407">
        <v>888.05645125958404</v>
      </c>
      <c r="E3613" s="1406" t="s">
        <v>617</v>
      </c>
      <c r="F3613" s="1408" t="s">
        <v>616</v>
      </c>
      <c r="O3613" s="1383" t="s">
        <v>617</v>
      </c>
      <c r="Q3613" s="1383" t="s">
        <v>55</v>
      </c>
    </row>
    <row r="3614" spans="1:17" x14ac:dyDescent="0.3">
      <c r="A3614" s="1405">
        <v>2014</v>
      </c>
      <c r="B3614" s="1406" t="s">
        <v>521</v>
      </c>
      <c r="C3614" s="1406" t="s">
        <v>830</v>
      </c>
      <c r="D3614" s="1407">
        <v>869.93182561307901</v>
      </c>
      <c r="E3614" s="1406" t="s">
        <v>617</v>
      </c>
      <c r="F3614" s="1408" t="s">
        <v>616</v>
      </c>
      <c r="O3614" s="1383" t="s">
        <v>617</v>
      </c>
      <c r="Q3614" s="1383" t="s">
        <v>55</v>
      </c>
    </row>
    <row r="3615" spans="1:17" x14ac:dyDescent="0.3">
      <c r="A3615" s="1405">
        <v>2014</v>
      </c>
      <c r="B3615" s="1406" t="s">
        <v>521</v>
      </c>
      <c r="C3615" s="1406" t="s">
        <v>831</v>
      </c>
      <c r="D3615" s="1407">
        <v>1038.6206706816301</v>
      </c>
      <c r="E3615" s="1406" t="s">
        <v>617</v>
      </c>
      <c r="F3615" s="1408" t="s">
        <v>616</v>
      </c>
      <c r="O3615" s="1383" t="s">
        <v>617</v>
      </c>
      <c r="Q3615" s="1383" t="s">
        <v>55</v>
      </c>
    </row>
    <row r="3616" spans="1:17" x14ac:dyDescent="0.3">
      <c r="A3616" s="1405">
        <v>2014</v>
      </c>
      <c r="B3616" s="1406" t="s">
        <v>521</v>
      </c>
      <c r="C3616" s="1406" t="s">
        <v>832</v>
      </c>
      <c r="D3616" s="1407">
        <v>891.10290957245616</v>
      </c>
      <c r="E3616" s="1406" t="s">
        <v>617</v>
      </c>
      <c r="F3616" s="1408" t="s">
        <v>616</v>
      </c>
      <c r="O3616" s="1383" t="s">
        <v>617</v>
      </c>
      <c r="Q3616" s="1383" t="s">
        <v>55</v>
      </c>
    </row>
    <row r="3617" spans="1:17" x14ac:dyDescent="0.3">
      <c r="A3617" s="1405">
        <v>2014</v>
      </c>
      <c r="B3617" s="1406" t="s">
        <v>521</v>
      </c>
      <c r="C3617" s="1406" t="s">
        <v>812</v>
      </c>
      <c r="D3617" s="1407">
        <v>826.51512160228913</v>
      </c>
      <c r="E3617" s="1406" t="s">
        <v>617</v>
      </c>
      <c r="F3617" s="1408" t="s">
        <v>616</v>
      </c>
      <c r="O3617" s="1383" t="s">
        <v>617</v>
      </c>
      <c r="Q3617" s="1383" t="s">
        <v>55</v>
      </c>
    </row>
    <row r="3618" spans="1:17" x14ac:dyDescent="0.3">
      <c r="A3618" s="1405">
        <v>2014</v>
      </c>
      <c r="B3618" s="1406" t="s">
        <v>521</v>
      </c>
      <c r="C3618" s="1406" t="s">
        <v>833</v>
      </c>
      <c r="D3618" s="1407">
        <v>842.09505208333303</v>
      </c>
      <c r="E3618" s="1406" t="s">
        <v>617</v>
      </c>
      <c r="F3618" s="1408" t="s">
        <v>616</v>
      </c>
      <c r="O3618" s="1383" t="s">
        <v>617</v>
      </c>
      <c r="Q3618" s="1383" t="s">
        <v>55</v>
      </c>
    </row>
    <row r="3619" spans="1:17" x14ac:dyDescent="0.3">
      <c r="A3619" s="1405">
        <v>2014</v>
      </c>
      <c r="B3619" s="1406" t="s">
        <v>521</v>
      </c>
      <c r="C3619" s="1406" t="s">
        <v>834</v>
      </c>
      <c r="D3619" s="1407">
        <v>822.96718120805406</v>
      </c>
      <c r="E3619" s="1406" t="s">
        <v>617</v>
      </c>
      <c r="F3619" s="1408" t="s">
        <v>616</v>
      </c>
      <c r="O3619" s="1383" t="s">
        <v>617</v>
      </c>
      <c r="Q3619" s="1383" t="s">
        <v>55</v>
      </c>
    </row>
    <row r="3620" spans="1:17" x14ac:dyDescent="0.3">
      <c r="A3620" s="1405">
        <v>2014</v>
      </c>
      <c r="B3620" s="1406" t="s">
        <v>521</v>
      </c>
      <c r="C3620" s="1406" t="s">
        <v>835</v>
      </c>
      <c r="D3620" s="1407">
        <v>816.54198630137012</v>
      </c>
      <c r="E3620" s="1406" t="s">
        <v>617</v>
      </c>
      <c r="F3620" s="1408" t="s">
        <v>616</v>
      </c>
      <c r="O3620" s="1383" t="s">
        <v>617</v>
      </c>
      <c r="Q3620" s="1383" t="s">
        <v>55</v>
      </c>
    </row>
    <row r="3621" spans="1:17" x14ac:dyDescent="0.3">
      <c r="A3621" s="1405">
        <v>2014</v>
      </c>
      <c r="B3621" s="1406" t="s">
        <v>521</v>
      </c>
      <c r="C3621" s="1406" t="s">
        <v>836</v>
      </c>
      <c r="D3621" s="1407">
        <v>863.66492494638999</v>
      </c>
      <c r="E3621" s="1406" t="s">
        <v>617</v>
      </c>
      <c r="F3621" s="1408" t="s">
        <v>616</v>
      </c>
      <c r="O3621" s="1383" t="s">
        <v>617</v>
      </c>
      <c r="Q3621" s="1383" t="s">
        <v>55</v>
      </c>
    </row>
    <row r="3622" spans="1:17" x14ac:dyDescent="0.3">
      <c r="A3622" s="1405">
        <v>2014</v>
      </c>
      <c r="B3622" s="1406" t="s">
        <v>521</v>
      </c>
      <c r="C3622" s="1406" t="s">
        <v>837</v>
      </c>
      <c r="D3622" s="1407">
        <v>1005.12917435897</v>
      </c>
      <c r="E3622" s="1406" t="s">
        <v>617</v>
      </c>
      <c r="F3622" s="1408" t="s">
        <v>616</v>
      </c>
      <c r="O3622" s="1383" t="s">
        <v>617</v>
      </c>
      <c r="Q3622" s="1383" t="s">
        <v>55</v>
      </c>
    </row>
    <row r="3623" spans="1:17" x14ac:dyDescent="0.3">
      <c r="A3623" s="1405">
        <v>2014</v>
      </c>
      <c r="B3623" s="1406" t="s">
        <v>521</v>
      </c>
      <c r="C3623" s="1406" t="s">
        <v>838</v>
      </c>
      <c r="D3623" s="1407">
        <v>814.60508571428602</v>
      </c>
      <c r="E3623" s="1406" t="s">
        <v>617</v>
      </c>
      <c r="F3623" s="1408" t="s">
        <v>616</v>
      </c>
      <c r="O3623" s="1383" t="s">
        <v>617</v>
      </c>
      <c r="Q3623" s="1383" t="s">
        <v>55</v>
      </c>
    </row>
    <row r="3624" spans="1:17" x14ac:dyDescent="0.3">
      <c r="A3624" s="1405">
        <v>2014</v>
      </c>
      <c r="B3624" s="1406" t="s">
        <v>521</v>
      </c>
      <c r="C3624" s="1406" t="s">
        <v>839</v>
      </c>
      <c r="D3624" s="1407">
        <v>1005.3711357526901</v>
      </c>
      <c r="E3624" s="1406" t="s">
        <v>617</v>
      </c>
      <c r="F3624" s="1408" t="s">
        <v>616</v>
      </c>
      <c r="O3624" s="1383" t="s">
        <v>617</v>
      </c>
      <c r="Q3624" s="1383" t="s">
        <v>55</v>
      </c>
    </row>
    <row r="3625" spans="1:17" x14ac:dyDescent="0.3">
      <c r="A3625" s="1405">
        <v>2015</v>
      </c>
      <c r="B3625" s="1406" t="s">
        <v>521</v>
      </c>
      <c r="C3625" s="1406" t="s">
        <v>650</v>
      </c>
      <c r="D3625" s="1407">
        <v>788.22096179535106</v>
      </c>
      <c r="E3625" s="1406" t="s">
        <v>598</v>
      </c>
      <c r="F3625" s="1408" t="s">
        <v>599</v>
      </c>
      <c r="O3625" s="1383" t="s">
        <v>598</v>
      </c>
      <c r="Q3625" s="1383" t="s">
        <v>61</v>
      </c>
    </row>
    <row r="3626" spans="1:17" x14ac:dyDescent="0.3">
      <c r="A3626" s="1405">
        <v>2015</v>
      </c>
      <c r="B3626" s="1406" t="s">
        <v>521</v>
      </c>
      <c r="C3626" s="1406" t="s">
        <v>597</v>
      </c>
      <c r="D3626" s="1407">
        <v>896.29497016861205</v>
      </c>
      <c r="E3626" s="1406" t="s">
        <v>598</v>
      </c>
      <c r="F3626" s="1408" t="s">
        <v>599</v>
      </c>
      <c r="O3626" s="1383" t="s">
        <v>598</v>
      </c>
      <c r="Q3626" s="1383" t="s">
        <v>61</v>
      </c>
    </row>
    <row r="3627" spans="1:17" x14ac:dyDescent="0.3">
      <c r="A3627" s="1405">
        <v>2015</v>
      </c>
      <c r="B3627" s="1406" t="s">
        <v>521</v>
      </c>
      <c r="C3627" s="1406" t="s">
        <v>651</v>
      </c>
      <c r="D3627" s="1407">
        <v>977.381341262717</v>
      </c>
      <c r="E3627" s="1406" t="s">
        <v>598</v>
      </c>
      <c r="F3627" s="1408" t="s">
        <v>599</v>
      </c>
      <c r="O3627" s="1383" t="s">
        <v>598</v>
      </c>
      <c r="Q3627" s="1383" t="s">
        <v>61</v>
      </c>
    </row>
    <row r="3628" spans="1:17" x14ac:dyDescent="0.3">
      <c r="A3628" s="1405">
        <v>2015</v>
      </c>
      <c r="B3628" s="1406" t="s">
        <v>521</v>
      </c>
      <c r="C3628" s="1406" t="s">
        <v>652</v>
      </c>
      <c r="D3628" s="1407">
        <v>981.02238557941814</v>
      </c>
      <c r="E3628" s="1406" t="s">
        <v>598</v>
      </c>
      <c r="F3628" s="1408" t="s">
        <v>599</v>
      </c>
      <c r="O3628" s="1383" t="s">
        <v>598</v>
      </c>
      <c r="Q3628" s="1383" t="s">
        <v>61</v>
      </c>
    </row>
    <row r="3629" spans="1:17" x14ac:dyDescent="0.3">
      <c r="A3629" s="1405">
        <v>2015</v>
      </c>
      <c r="B3629" s="1406" t="s">
        <v>521</v>
      </c>
      <c r="C3629" s="1406" t="s">
        <v>653</v>
      </c>
      <c r="D3629" s="1407">
        <v>963.54424134419605</v>
      </c>
      <c r="E3629" s="1406" t="s">
        <v>598</v>
      </c>
      <c r="F3629" s="1408" t="s">
        <v>599</v>
      </c>
      <c r="O3629" s="1383" t="s">
        <v>598</v>
      </c>
      <c r="Q3629" s="1383" t="s">
        <v>61</v>
      </c>
    </row>
    <row r="3630" spans="1:17" x14ac:dyDescent="0.3">
      <c r="A3630" s="1405">
        <v>2015</v>
      </c>
      <c r="B3630" s="1406" t="s">
        <v>521</v>
      </c>
      <c r="C3630" s="1406" t="s">
        <v>654</v>
      </c>
      <c r="D3630" s="1407">
        <v>1038.0494825531903</v>
      </c>
      <c r="E3630" s="1406" t="s">
        <v>598</v>
      </c>
      <c r="F3630" s="1408" t="s">
        <v>599</v>
      </c>
      <c r="O3630" s="1383" t="s">
        <v>598</v>
      </c>
      <c r="Q3630" s="1383" t="s">
        <v>61</v>
      </c>
    </row>
    <row r="3631" spans="1:17" x14ac:dyDescent="0.3">
      <c r="A3631" s="1405">
        <v>2015</v>
      </c>
      <c r="B3631" s="1406" t="s">
        <v>521</v>
      </c>
      <c r="C3631" s="1406" t="s">
        <v>600</v>
      </c>
      <c r="D3631" s="1407">
        <v>902.11375699851999</v>
      </c>
      <c r="E3631" s="1406" t="s">
        <v>594</v>
      </c>
      <c r="F3631" s="1408" t="s">
        <v>595</v>
      </c>
      <c r="O3631" s="1383" t="s">
        <v>594</v>
      </c>
      <c r="Q3631" s="1383" t="s">
        <v>62</v>
      </c>
    </row>
    <row r="3632" spans="1:17" x14ac:dyDescent="0.3">
      <c r="A3632" s="1405">
        <v>2015</v>
      </c>
      <c r="B3632" s="1406" t="s">
        <v>521</v>
      </c>
      <c r="C3632" s="1406" t="s">
        <v>601</v>
      </c>
      <c r="D3632" s="1407">
        <v>1179.8413434275801</v>
      </c>
      <c r="E3632" s="1406" t="s">
        <v>594</v>
      </c>
      <c r="F3632" s="1408" t="s">
        <v>595</v>
      </c>
      <c r="O3632" s="1383" t="s">
        <v>594</v>
      </c>
      <c r="Q3632" s="1383" t="s">
        <v>62</v>
      </c>
    </row>
    <row r="3633" spans="1:17" x14ac:dyDescent="0.3">
      <c r="A3633" s="1405">
        <v>2015</v>
      </c>
      <c r="B3633" s="1406" t="s">
        <v>521</v>
      </c>
      <c r="C3633" s="1406" t="s">
        <v>602</v>
      </c>
      <c r="D3633" s="1407">
        <v>1142.6896812267903</v>
      </c>
      <c r="E3633" s="1406" t="s">
        <v>594</v>
      </c>
      <c r="F3633" s="1408" t="s">
        <v>595</v>
      </c>
      <c r="O3633" s="1383" t="s">
        <v>594</v>
      </c>
      <c r="Q3633" s="1383" t="s">
        <v>62</v>
      </c>
    </row>
    <row r="3634" spans="1:17" x14ac:dyDescent="0.3">
      <c r="A3634" s="1405">
        <v>2015</v>
      </c>
      <c r="B3634" s="1406" t="s">
        <v>521</v>
      </c>
      <c r="C3634" s="1406" t="s">
        <v>640</v>
      </c>
      <c r="D3634" s="1407">
        <v>805.5558653437281</v>
      </c>
      <c r="E3634" s="1406" t="s">
        <v>594</v>
      </c>
      <c r="F3634" s="1408" t="s">
        <v>595</v>
      </c>
      <c r="O3634" s="1383" t="s">
        <v>594</v>
      </c>
      <c r="Q3634" s="1383" t="s">
        <v>62</v>
      </c>
    </row>
    <row r="3635" spans="1:17" x14ac:dyDescent="0.3">
      <c r="A3635" s="1405">
        <v>2015</v>
      </c>
      <c r="B3635" s="1406" t="s">
        <v>521</v>
      </c>
      <c r="C3635" s="1406" t="s">
        <v>605</v>
      </c>
      <c r="D3635" s="1407">
        <v>1318.34072607493</v>
      </c>
      <c r="E3635" s="1406" t="s">
        <v>594</v>
      </c>
      <c r="F3635" s="1408" t="s">
        <v>595</v>
      </c>
      <c r="O3635" s="1383" t="s">
        <v>594</v>
      </c>
      <c r="Q3635" s="1383" t="s">
        <v>62</v>
      </c>
    </row>
    <row r="3636" spans="1:17" x14ac:dyDescent="0.3">
      <c r="A3636" s="1405">
        <v>2015</v>
      </c>
      <c r="B3636" s="1406" t="s">
        <v>521</v>
      </c>
      <c r="C3636" s="1406" t="s">
        <v>606</v>
      </c>
      <c r="D3636" s="1407">
        <v>875.94240593685004</v>
      </c>
      <c r="E3636" s="1406" t="s">
        <v>594</v>
      </c>
      <c r="F3636" s="1408" t="s">
        <v>595</v>
      </c>
      <c r="O3636" s="1383" t="s">
        <v>594</v>
      </c>
      <c r="Q3636" s="1383" t="s">
        <v>62</v>
      </c>
    </row>
    <row r="3637" spans="1:17" x14ac:dyDescent="0.3">
      <c r="A3637" s="1405">
        <v>2015</v>
      </c>
      <c r="B3637" s="1406" t="s">
        <v>521</v>
      </c>
      <c r="C3637" s="1406" t="s">
        <v>593</v>
      </c>
      <c r="D3637" s="1407">
        <v>869.83791557995903</v>
      </c>
      <c r="E3637" s="1406" t="s">
        <v>594</v>
      </c>
      <c r="F3637" s="1408" t="s">
        <v>595</v>
      </c>
      <c r="O3637" s="1383" t="s">
        <v>594</v>
      </c>
      <c r="Q3637" s="1383" t="s">
        <v>62</v>
      </c>
    </row>
    <row r="3638" spans="1:17" x14ac:dyDescent="0.3">
      <c r="A3638" s="1405">
        <v>2015</v>
      </c>
      <c r="B3638" s="1406" t="s">
        <v>521</v>
      </c>
      <c r="C3638" s="1406" t="s">
        <v>609</v>
      </c>
      <c r="D3638" s="1407">
        <v>950.62717049686603</v>
      </c>
      <c r="E3638" s="1406" t="s">
        <v>594</v>
      </c>
      <c r="F3638" s="1408" t="s">
        <v>595</v>
      </c>
      <c r="O3638" s="1383" t="s">
        <v>594</v>
      </c>
      <c r="Q3638" s="1383" t="s">
        <v>62</v>
      </c>
    </row>
    <row r="3639" spans="1:17" x14ac:dyDescent="0.3">
      <c r="A3639" s="1405">
        <v>2015</v>
      </c>
      <c r="B3639" s="1406" t="s">
        <v>521</v>
      </c>
      <c r="C3639" s="1406" t="s">
        <v>612</v>
      </c>
      <c r="D3639" s="1407">
        <v>995.58898438840311</v>
      </c>
      <c r="E3639" s="1406" t="s">
        <v>594</v>
      </c>
      <c r="F3639" s="1408" t="s">
        <v>595</v>
      </c>
      <c r="O3639" s="1383" t="s">
        <v>594</v>
      </c>
      <c r="Q3639" s="1383" t="s">
        <v>62</v>
      </c>
    </row>
    <row r="3640" spans="1:17" x14ac:dyDescent="0.3">
      <c r="A3640" s="1405">
        <v>2015</v>
      </c>
      <c r="B3640" s="1406" t="s">
        <v>521</v>
      </c>
      <c r="C3640" s="1406" t="s">
        <v>615</v>
      </c>
      <c r="D3640" s="1407">
        <v>1050.2390418846001</v>
      </c>
      <c r="E3640" s="1406" t="s">
        <v>594</v>
      </c>
      <c r="F3640" s="1408" t="s">
        <v>595</v>
      </c>
      <c r="O3640" s="1383" t="s">
        <v>594</v>
      </c>
      <c r="Q3640" s="1383" t="s">
        <v>62</v>
      </c>
    </row>
    <row r="3641" spans="1:17" x14ac:dyDescent="0.3">
      <c r="A3641" s="1405">
        <v>2015</v>
      </c>
      <c r="B3641" s="1406" t="s">
        <v>521</v>
      </c>
      <c r="C3641" s="1406" t="s">
        <v>596</v>
      </c>
      <c r="D3641" s="1407">
        <v>976.17549469641608</v>
      </c>
      <c r="E3641" s="1406" t="s">
        <v>594</v>
      </c>
      <c r="F3641" s="1408" t="s">
        <v>595</v>
      </c>
      <c r="O3641" s="1383" t="s">
        <v>594</v>
      </c>
      <c r="Q3641" s="1383" t="s">
        <v>62</v>
      </c>
    </row>
    <row r="3642" spans="1:17" x14ac:dyDescent="0.3">
      <c r="A3642" s="1405">
        <v>2015</v>
      </c>
      <c r="B3642" s="1406" t="s">
        <v>521</v>
      </c>
      <c r="C3642" s="1406" t="s">
        <v>682</v>
      </c>
      <c r="D3642" s="1407">
        <v>743.8839777468711</v>
      </c>
      <c r="E3642" s="1406" t="s">
        <v>642</v>
      </c>
      <c r="F3642" s="1408" t="s">
        <v>641</v>
      </c>
      <c r="O3642" s="1383" t="s">
        <v>642</v>
      </c>
      <c r="Q3642" s="1383" t="s">
        <v>66</v>
      </c>
    </row>
    <row r="3643" spans="1:17" x14ac:dyDescent="0.3">
      <c r="A3643" s="1405">
        <v>2015</v>
      </c>
      <c r="B3643" s="1406" t="s">
        <v>521</v>
      </c>
      <c r="C3643" s="1406" t="s">
        <v>683</v>
      </c>
      <c r="D3643" s="1407">
        <v>832.33334259626804</v>
      </c>
      <c r="E3643" s="1406" t="s">
        <v>642</v>
      </c>
      <c r="F3643" s="1408" t="s">
        <v>641</v>
      </c>
      <c r="O3643" s="1383" t="s">
        <v>642</v>
      </c>
      <c r="Q3643" s="1383" t="s">
        <v>66</v>
      </c>
    </row>
    <row r="3644" spans="1:17" x14ac:dyDescent="0.3">
      <c r="A3644" s="1405">
        <v>2015</v>
      </c>
      <c r="B3644" s="1406" t="s">
        <v>521</v>
      </c>
      <c r="C3644" s="1406" t="s">
        <v>684</v>
      </c>
      <c r="D3644" s="1407">
        <v>784.91631778058013</v>
      </c>
      <c r="E3644" s="1406" t="s">
        <v>642</v>
      </c>
      <c r="F3644" s="1408" t="s">
        <v>641</v>
      </c>
      <c r="O3644" s="1383" t="s">
        <v>642</v>
      </c>
      <c r="Q3644" s="1383" t="s">
        <v>66</v>
      </c>
    </row>
    <row r="3645" spans="1:17" x14ac:dyDescent="0.3">
      <c r="A3645" s="1405">
        <v>2015</v>
      </c>
      <c r="B3645" s="1406" t="s">
        <v>521</v>
      </c>
      <c r="C3645" s="1406" t="s">
        <v>647</v>
      </c>
      <c r="D3645" s="1407">
        <v>825.57863344051407</v>
      </c>
      <c r="E3645" s="1406" t="s">
        <v>642</v>
      </c>
      <c r="F3645" s="1408" t="s">
        <v>641</v>
      </c>
      <c r="O3645" s="1383" t="s">
        <v>642</v>
      </c>
      <c r="Q3645" s="1383" t="s">
        <v>66</v>
      </c>
    </row>
    <row r="3646" spans="1:17" x14ac:dyDescent="0.3">
      <c r="A3646" s="1405">
        <v>2015</v>
      </c>
      <c r="B3646" s="1406" t="s">
        <v>521</v>
      </c>
      <c r="C3646" s="1406" t="s">
        <v>686</v>
      </c>
      <c r="D3646" s="1407">
        <v>786.96542857142902</v>
      </c>
      <c r="E3646" s="1406" t="s">
        <v>642</v>
      </c>
      <c r="F3646" s="1408" t="s">
        <v>641</v>
      </c>
      <c r="O3646" s="1383" t="s">
        <v>642</v>
      </c>
      <c r="Q3646" s="1383" t="s">
        <v>66</v>
      </c>
    </row>
    <row r="3647" spans="1:17" x14ac:dyDescent="0.3">
      <c r="A3647" s="1405">
        <v>2015</v>
      </c>
      <c r="B3647" s="1406" t="s">
        <v>521</v>
      </c>
      <c r="C3647" s="1406" t="s">
        <v>687</v>
      </c>
      <c r="D3647" s="1407">
        <v>794.59184764991903</v>
      </c>
      <c r="E3647" s="1406" t="s">
        <v>642</v>
      </c>
      <c r="F3647" s="1408" t="s">
        <v>641</v>
      </c>
      <c r="O3647" s="1383" t="s">
        <v>642</v>
      </c>
      <c r="Q3647" s="1383" t="s">
        <v>66</v>
      </c>
    </row>
    <row r="3648" spans="1:17" x14ac:dyDescent="0.3">
      <c r="A3648" s="1405">
        <v>2015</v>
      </c>
      <c r="B3648" s="1406" t="s">
        <v>521</v>
      </c>
      <c r="C3648" s="1406" t="s">
        <v>618</v>
      </c>
      <c r="D3648" s="1407">
        <v>756.50418807139704</v>
      </c>
      <c r="E3648" s="1406" t="s">
        <v>598</v>
      </c>
      <c r="F3648" s="1408" t="s">
        <v>599</v>
      </c>
      <c r="O3648" s="1383" t="s">
        <v>598</v>
      </c>
      <c r="Q3648" s="1383" t="s">
        <v>61</v>
      </c>
    </row>
    <row r="3649" spans="1:17" x14ac:dyDescent="0.3">
      <c r="A3649" s="1405">
        <v>2015</v>
      </c>
      <c r="B3649" s="1406" t="s">
        <v>521</v>
      </c>
      <c r="C3649" s="1406" t="s">
        <v>624</v>
      </c>
      <c r="D3649" s="1407">
        <v>702.17245920089999</v>
      </c>
      <c r="E3649" s="1406" t="s">
        <v>578</v>
      </c>
      <c r="F3649" s="1408" t="s">
        <v>579</v>
      </c>
      <c r="O3649" s="1383" t="s">
        <v>578</v>
      </c>
      <c r="Q3649" s="1383" t="s">
        <v>63</v>
      </c>
    </row>
    <row r="3650" spans="1:17" x14ac:dyDescent="0.3">
      <c r="A3650" s="1405">
        <v>2015</v>
      </c>
      <c r="B3650" s="1406" t="s">
        <v>521</v>
      </c>
      <c r="C3650" s="1406" t="s">
        <v>627</v>
      </c>
      <c r="D3650" s="1407">
        <v>842.23438075742115</v>
      </c>
      <c r="E3650" s="1406" t="s">
        <v>594</v>
      </c>
      <c r="F3650" s="1408" t="s">
        <v>595</v>
      </c>
      <c r="O3650" s="1383" t="s">
        <v>594</v>
      </c>
      <c r="Q3650" s="1383" t="s">
        <v>62</v>
      </c>
    </row>
    <row r="3651" spans="1:17" x14ac:dyDescent="0.3">
      <c r="A3651" s="1405">
        <v>2015</v>
      </c>
      <c r="B3651" s="1406" t="s">
        <v>521</v>
      </c>
      <c r="C3651" s="1406" t="s">
        <v>629</v>
      </c>
      <c r="D3651" s="1407">
        <v>736.62904789053607</v>
      </c>
      <c r="E3651" s="1406" t="s">
        <v>594</v>
      </c>
      <c r="F3651" s="1408" t="s">
        <v>595</v>
      </c>
      <c r="O3651" s="1383" t="s">
        <v>594</v>
      </c>
      <c r="Q3651" s="1383" t="s">
        <v>62</v>
      </c>
    </row>
    <row r="3652" spans="1:17" x14ac:dyDescent="0.3">
      <c r="A3652" s="1405">
        <v>2015</v>
      </c>
      <c r="B3652" s="1406" t="s">
        <v>521</v>
      </c>
      <c r="C3652" s="1406" t="s">
        <v>632</v>
      </c>
      <c r="D3652" s="1407">
        <v>763.47816569937709</v>
      </c>
      <c r="E3652" s="1406" t="s">
        <v>594</v>
      </c>
      <c r="F3652" s="1408" t="s">
        <v>595</v>
      </c>
      <c r="O3652" s="1383" t="s">
        <v>594</v>
      </c>
      <c r="Q3652" s="1383" t="s">
        <v>62</v>
      </c>
    </row>
    <row r="3653" spans="1:17" x14ac:dyDescent="0.3">
      <c r="A3653" s="1405">
        <v>2015</v>
      </c>
      <c r="B3653" s="1406" t="s">
        <v>521</v>
      </c>
      <c r="C3653" s="1406" t="s">
        <v>633</v>
      </c>
      <c r="D3653" s="1407">
        <v>714.75611450864608</v>
      </c>
      <c r="E3653" s="1406" t="s">
        <v>594</v>
      </c>
      <c r="F3653" s="1408" t="s">
        <v>595</v>
      </c>
      <c r="O3653" s="1383" t="s">
        <v>594</v>
      </c>
      <c r="Q3653" s="1383" t="s">
        <v>62</v>
      </c>
    </row>
    <row r="3654" spans="1:17" x14ac:dyDescent="0.3">
      <c r="A3654" s="1405">
        <v>2015</v>
      </c>
      <c r="B3654" s="1406" t="s">
        <v>521</v>
      </c>
      <c r="C3654" s="1406" t="s">
        <v>636</v>
      </c>
      <c r="D3654" s="1407">
        <v>820.28525435872905</v>
      </c>
      <c r="E3654" s="1406" t="s">
        <v>594</v>
      </c>
      <c r="F3654" s="1408" t="s">
        <v>595</v>
      </c>
      <c r="O3654" s="1383" t="s">
        <v>594</v>
      </c>
      <c r="Q3654" s="1383" t="s">
        <v>62</v>
      </c>
    </row>
    <row r="3655" spans="1:17" x14ac:dyDescent="0.3">
      <c r="A3655" s="1405">
        <v>2015</v>
      </c>
      <c r="B3655" s="1406" t="s">
        <v>521</v>
      </c>
      <c r="C3655" s="1406" t="s">
        <v>639</v>
      </c>
      <c r="D3655" s="1407">
        <v>753.74527262096206</v>
      </c>
      <c r="E3655" s="1406" t="s">
        <v>594</v>
      </c>
      <c r="F3655" s="1408" t="s">
        <v>595</v>
      </c>
      <c r="O3655" s="1383" t="s">
        <v>594</v>
      </c>
      <c r="Q3655" s="1383" t="s">
        <v>62</v>
      </c>
    </row>
    <row r="3656" spans="1:17" x14ac:dyDescent="0.3">
      <c r="A3656" s="1405">
        <v>2015</v>
      </c>
      <c r="B3656" s="1406" t="s">
        <v>521</v>
      </c>
      <c r="C3656" s="1406" t="s">
        <v>643</v>
      </c>
      <c r="D3656" s="1407">
        <v>851.64386900584805</v>
      </c>
      <c r="E3656" s="1406" t="s">
        <v>594</v>
      </c>
      <c r="F3656" s="1408" t="s">
        <v>595</v>
      </c>
      <c r="O3656" s="1383" t="s">
        <v>594</v>
      </c>
      <c r="Q3656" s="1383" t="s">
        <v>62</v>
      </c>
    </row>
    <row r="3657" spans="1:17" x14ac:dyDescent="0.3">
      <c r="A3657" s="1405">
        <v>2015</v>
      </c>
      <c r="B3657" s="1406" t="s">
        <v>521</v>
      </c>
      <c r="C3657" s="1406" t="s">
        <v>648</v>
      </c>
      <c r="D3657" s="1407">
        <v>766.86413169319803</v>
      </c>
      <c r="E3657" s="1406" t="s">
        <v>645</v>
      </c>
      <c r="F3657" s="1408" t="s">
        <v>644</v>
      </c>
      <c r="O3657" s="1383" t="s">
        <v>645</v>
      </c>
      <c r="Q3657" s="1383" t="s">
        <v>76</v>
      </c>
    </row>
    <row r="3658" spans="1:17" x14ac:dyDescent="0.3">
      <c r="A3658" s="1405">
        <v>2015</v>
      </c>
      <c r="B3658" s="1406" t="s">
        <v>521</v>
      </c>
      <c r="C3658" s="1406" t="s">
        <v>649</v>
      </c>
      <c r="D3658" s="1407">
        <v>756.82612403100802</v>
      </c>
      <c r="E3658" s="1406" t="s">
        <v>645</v>
      </c>
      <c r="F3658" s="1408" t="s">
        <v>644</v>
      </c>
      <c r="O3658" s="1383" t="s">
        <v>645</v>
      </c>
      <c r="Q3658" s="1383" t="s">
        <v>76</v>
      </c>
    </row>
    <row r="3659" spans="1:17" x14ac:dyDescent="0.3">
      <c r="A3659" s="1405">
        <v>2015</v>
      </c>
      <c r="B3659" s="1406" t="s">
        <v>521</v>
      </c>
      <c r="C3659" s="1406" t="s">
        <v>655</v>
      </c>
      <c r="D3659" s="1407">
        <v>736.4504135338351</v>
      </c>
      <c r="E3659" s="1406" t="s">
        <v>608</v>
      </c>
      <c r="F3659" s="1408" t="s">
        <v>607</v>
      </c>
      <c r="O3659" s="1383" t="s">
        <v>608</v>
      </c>
      <c r="Q3659" s="1383" t="s">
        <v>65</v>
      </c>
    </row>
    <row r="3660" spans="1:17" x14ac:dyDescent="0.3">
      <c r="A3660" s="1405">
        <v>2015</v>
      </c>
      <c r="B3660" s="1406" t="s">
        <v>521</v>
      </c>
      <c r="C3660" s="1406" t="s">
        <v>656</v>
      </c>
      <c r="D3660" s="1407">
        <v>766.37676020408207</v>
      </c>
      <c r="E3660" s="1406" t="s">
        <v>608</v>
      </c>
      <c r="F3660" s="1408" t="s">
        <v>607</v>
      </c>
      <c r="O3660" s="1383" t="s">
        <v>608</v>
      </c>
      <c r="Q3660" s="1383" t="s">
        <v>65</v>
      </c>
    </row>
    <row r="3661" spans="1:17" x14ac:dyDescent="0.3">
      <c r="A3661" s="1405">
        <v>2015</v>
      </c>
      <c r="B3661" s="1406" t="s">
        <v>521</v>
      </c>
      <c r="C3661" s="1406" t="s">
        <v>657</v>
      </c>
      <c r="D3661" s="1407">
        <v>835.60588456712708</v>
      </c>
      <c r="E3661" s="1406" t="s">
        <v>608</v>
      </c>
      <c r="F3661" s="1408" t="s">
        <v>607</v>
      </c>
      <c r="O3661" s="1383" t="s">
        <v>608</v>
      </c>
      <c r="Q3661" s="1383" t="s">
        <v>65</v>
      </c>
    </row>
    <row r="3662" spans="1:17" x14ac:dyDescent="0.3">
      <c r="A3662" s="1405">
        <v>2015</v>
      </c>
      <c r="B3662" s="1406" t="s">
        <v>521</v>
      </c>
      <c r="C3662" s="1406" t="s">
        <v>659</v>
      </c>
      <c r="D3662" s="1407">
        <v>848.31778979907313</v>
      </c>
      <c r="E3662" s="1406" t="s">
        <v>623</v>
      </c>
      <c r="F3662" s="1408" t="s">
        <v>622</v>
      </c>
      <c r="O3662" s="1383" t="s">
        <v>623</v>
      </c>
      <c r="Q3662" s="1383" t="s">
        <v>75</v>
      </c>
    </row>
    <row r="3663" spans="1:17" x14ac:dyDescent="0.3">
      <c r="A3663" s="1405">
        <v>2015</v>
      </c>
      <c r="B3663" s="1406" t="s">
        <v>521</v>
      </c>
      <c r="C3663" s="1406" t="s">
        <v>660</v>
      </c>
      <c r="D3663" s="1407">
        <v>913.57291720569197</v>
      </c>
      <c r="E3663" s="1406" t="s">
        <v>642</v>
      </c>
      <c r="F3663" s="1408" t="s">
        <v>641</v>
      </c>
      <c r="O3663" s="1383" t="s">
        <v>642</v>
      </c>
      <c r="Q3663" s="1383" t="s">
        <v>66</v>
      </c>
    </row>
    <row r="3664" spans="1:17" x14ac:dyDescent="0.3">
      <c r="A3664" s="1405">
        <v>2015</v>
      </c>
      <c r="B3664" s="1406" t="s">
        <v>521</v>
      </c>
      <c r="C3664" s="1406" t="s">
        <v>661</v>
      </c>
      <c r="D3664" s="1407">
        <v>770.56575757575797</v>
      </c>
      <c r="E3664" s="1406" t="s">
        <v>642</v>
      </c>
      <c r="F3664" s="1408" t="s">
        <v>641</v>
      </c>
      <c r="O3664" s="1383" t="s">
        <v>642</v>
      </c>
      <c r="Q3664" s="1383" t="s">
        <v>66</v>
      </c>
    </row>
    <row r="3665" spans="1:17" x14ac:dyDescent="0.3">
      <c r="A3665" s="1405">
        <v>2015</v>
      </c>
      <c r="B3665" s="1406" t="s">
        <v>521</v>
      </c>
      <c r="C3665" s="1406" t="s">
        <v>685</v>
      </c>
      <c r="D3665" s="1407">
        <v>792.42347345132703</v>
      </c>
      <c r="E3665" s="1406" t="s">
        <v>642</v>
      </c>
      <c r="F3665" s="1408" t="s">
        <v>641</v>
      </c>
      <c r="O3665" s="1383" t="s">
        <v>642</v>
      </c>
      <c r="Q3665" s="1383" t="s">
        <v>66</v>
      </c>
    </row>
    <row r="3666" spans="1:17" x14ac:dyDescent="0.3">
      <c r="A3666" s="1405">
        <v>2015</v>
      </c>
      <c r="B3666" s="1406" t="s">
        <v>521</v>
      </c>
      <c r="C3666" s="1406" t="s">
        <v>662</v>
      </c>
      <c r="D3666" s="1407">
        <v>998.81936610013804</v>
      </c>
      <c r="E3666" s="1406" t="s">
        <v>642</v>
      </c>
      <c r="F3666" s="1408" t="s">
        <v>641</v>
      </c>
      <c r="O3666" s="1383" t="s">
        <v>642</v>
      </c>
      <c r="Q3666" s="1383" t="s">
        <v>66</v>
      </c>
    </row>
    <row r="3667" spans="1:17" x14ac:dyDescent="0.3">
      <c r="A3667" s="1405">
        <v>2015</v>
      </c>
      <c r="B3667" s="1406" t="s">
        <v>521</v>
      </c>
      <c r="C3667" s="1406" t="s">
        <v>663</v>
      </c>
      <c r="D3667" s="1407">
        <v>956.65334545454505</v>
      </c>
      <c r="E3667" s="1406" t="s">
        <v>642</v>
      </c>
      <c r="F3667" s="1408" t="s">
        <v>641</v>
      </c>
      <c r="O3667" s="1383" t="s">
        <v>642</v>
      </c>
      <c r="Q3667" s="1383" t="s">
        <v>66</v>
      </c>
    </row>
    <row r="3668" spans="1:17" x14ac:dyDescent="0.3">
      <c r="A3668" s="1405">
        <v>2015</v>
      </c>
      <c r="B3668" s="1406" t="s">
        <v>521</v>
      </c>
      <c r="C3668" s="1406" t="s">
        <v>664</v>
      </c>
      <c r="D3668" s="1407">
        <v>803.46394299287408</v>
      </c>
      <c r="E3668" s="1406" t="s">
        <v>642</v>
      </c>
      <c r="F3668" s="1408" t="s">
        <v>641</v>
      </c>
      <c r="O3668" s="1383" t="s">
        <v>642</v>
      </c>
      <c r="Q3668" s="1383" t="s">
        <v>66</v>
      </c>
    </row>
    <row r="3669" spans="1:17" x14ac:dyDescent="0.3">
      <c r="A3669" s="1405">
        <v>2015</v>
      </c>
      <c r="B3669" s="1406" t="s">
        <v>521</v>
      </c>
      <c r="C3669" s="1406" t="s">
        <v>665</v>
      </c>
      <c r="D3669" s="1407">
        <v>982.56012395648906</v>
      </c>
      <c r="E3669" s="1406" t="s">
        <v>642</v>
      </c>
      <c r="F3669" s="1408" t="s">
        <v>641</v>
      </c>
      <c r="O3669" s="1383" t="s">
        <v>642</v>
      </c>
      <c r="Q3669" s="1383" t="s">
        <v>66</v>
      </c>
    </row>
    <row r="3670" spans="1:17" x14ac:dyDescent="0.3">
      <c r="A3670" s="1405">
        <v>2015</v>
      </c>
      <c r="B3670" s="1406" t="s">
        <v>521</v>
      </c>
      <c r="C3670" s="1406" t="s">
        <v>666</v>
      </c>
      <c r="D3670" s="1407">
        <v>779.85629870129912</v>
      </c>
      <c r="E3670" s="1406" t="s">
        <v>645</v>
      </c>
      <c r="F3670" s="1408" t="s">
        <v>644</v>
      </c>
      <c r="O3670" s="1383" t="s">
        <v>645</v>
      </c>
      <c r="Q3670" s="1383" t="s">
        <v>76</v>
      </c>
    </row>
    <row r="3671" spans="1:17" x14ac:dyDescent="0.3">
      <c r="A3671" s="1405">
        <v>2015</v>
      </c>
      <c r="B3671" s="1406" t="s">
        <v>521</v>
      </c>
      <c r="C3671" s="1406" t="s">
        <v>667</v>
      </c>
      <c r="D3671" s="1407">
        <v>822.38695987654307</v>
      </c>
      <c r="E3671" s="1406" t="s">
        <v>645</v>
      </c>
      <c r="F3671" s="1408" t="s">
        <v>644</v>
      </c>
      <c r="O3671" s="1383" t="s">
        <v>645</v>
      </c>
      <c r="Q3671" s="1383" t="s">
        <v>76</v>
      </c>
    </row>
    <row r="3672" spans="1:17" x14ac:dyDescent="0.3">
      <c r="A3672" s="1405">
        <v>2015</v>
      </c>
      <c r="B3672" s="1406" t="s">
        <v>521</v>
      </c>
      <c r="C3672" s="1406" t="s">
        <v>668</v>
      </c>
      <c r="D3672" s="1407">
        <v>733.65558086560407</v>
      </c>
      <c r="E3672" s="1406" t="s">
        <v>645</v>
      </c>
      <c r="F3672" s="1408" t="s">
        <v>644</v>
      </c>
      <c r="O3672" s="1383" t="s">
        <v>645</v>
      </c>
      <c r="Q3672" s="1383" t="s">
        <v>76</v>
      </c>
    </row>
    <row r="3673" spans="1:17" x14ac:dyDescent="0.3">
      <c r="A3673" s="1405">
        <v>2015</v>
      </c>
      <c r="B3673" s="1406" t="s">
        <v>521</v>
      </c>
      <c r="C3673" s="1406" t="s">
        <v>669</v>
      </c>
      <c r="D3673" s="1407">
        <v>763.10295019157115</v>
      </c>
      <c r="E3673" s="1406" t="s">
        <v>645</v>
      </c>
      <c r="F3673" s="1408" t="s">
        <v>644</v>
      </c>
      <c r="O3673" s="1383" t="s">
        <v>645</v>
      </c>
      <c r="Q3673" s="1383" t="s">
        <v>76</v>
      </c>
    </row>
    <row r="3674" spans="1:17" x14ac:dyDescent="0.3">
      <c r="A3674" s="1405">
        <v>2015</v>
      </c>
      <c r="B3674" s="1406" t="s">
        <v>521</v>
      </c>
      <c r="C3674" s="1406" t="s">
        <v>670</v>
      </c>
      <c r="D3674" s="1407">
        <v>840.92941958887502</v>
      </c>
      <c r="E3674" s="1406" t="s">
        <v>645</v>
      </c>
      <c r="F3674" s="1408" t="s">
        <v>644</v>
      </c>
      <c r="O3674" s="1383" t="s">
        <v>645</v>
      </c>
      <c r="Q3674" s="1383" t="s">
        <v>76</v>
      </c>
    </row>
    <row r="3675" spans="1:17" x14ac:dyDescent="0.3">
      <c r="A3675" s="1405">
        <v>2015</v>
      </c>
      <c r="B3675" s="1406" t="s">
        <v>521</v>
      </c>
      <c r="C3675" s="1406" t="s">
        <v>671</v>
      </c>
      <c r="D3675" s="1407">
        <v>703.07933234421398</v>
      </c>
      <c r="E3675" s="1406" t="s">
        <v>645</v>
      </c>
      <c r="F3675" s="1408" t="s">
        <v>644</v>
      </c>
      <c r="O3675" s="1383" t="s">
        <v>645</v>
      </c>
      <c r="Q3675" s="1383" t="s">
        <v>76</v>
      </c>
    </row>
    <row r="3676" spans="1:17" x14ac:dyDescent="0.3">
      <c r="A3676" s="1405">
        <v>2015</v>
      </c>
      <c r="B3676" s="1406" t="s">
        <v>521</v>
      </c>
      <c r="C3676" s="1406" t="s">
        <v>672</v>
      </c>
      <c r="D3676" s="1407">
        <v>853.46327981651405</v>
      </c>
      <c r="E3676" s="1406" t="s">
        <v>645</v>
      </c>
      <c r="F3676" s="1408" t="s">
        <v>644</v>
      </c>
      <c r="O3676" s="1383" t="s">
        <v>645</v>
      </c>
      <c r="Q3676" s="1383" t="s">
        <v>76</v>
      </c>
    </row>
    <row r="3677" spans="1:17" x14ac:dyDescent="0.3">
      <c r="A3677" s="1405">
        <v>2015</v>
      </c>
      <c r="B3677" s="1406" t="s">
        <v>521</v>
      </c>
      <c r="C3677" s="1406" t="s">
        <v>673</v>
      </c>
      <c r="D3677" s="1407">
        <v>750.75351758794011</v>
      </c>
      <c r="E3677" s="1406" t="s">
        <v>645</v>
      </c>
      <c r="F3677" s="1408" t="s">
        <v>644</v>
      </c>
      <c r="O3677" s="1383" t="s">
        <v>645</v>
      </c>
      <c r="Q3677" s="1383" t="s">
        <v>76</v>
      </c>
    </row>
    <row r="3678" spans="1:17" x14ac:dyDescent="0.3">
      <c r="A3678" s="1405">
        <v>2015</v>
      </c>
      <c r="B3678" s="1406" t="s">
        <v>521</v>
      </c>
      <c r="C3678" s="1406" t="s">
        <v>674</v>
      </c>
      <c r="D3678" s="1407">
        <v>744.87207161125309</v>
      </c>
      <c r="E3678" s="1406" t="s">
        <v>608</v>
      </c>
      <c r="F3678" s="1408" t="s">
        <v>607</v>
      </c>
      <c r="O3678" s="1383" t="s">
        <v>608</v>
      </c>
      <c r="Q3678" s="1383" t="s">
        <v>65</v>
      </c>
    </row>
    <row r="3679" spans="1:17" x14ac:dyDescent="0.3">
      <c r="A3679" s="1405">
        <v>2015</v>
      </c>
      <c r="B3679" s="1406" t="s">
        <v>521</v>
      </c>
      <c r="C3679" s="1406" t="s">
        <v>675</v>
      </c>
      <c r="D3679" s="1407">
        <v>901.35284131381104</v>
      </c>
      <c r="E3679" s="1406" t="s">
        <v>608</v>
      </c>
      <c r="F3679" s="1408" t="s">
        <v>607</v>
      </c>
      <c r="O3679" s="1383" t="s">
        <v>608</v>
      </c>
      <c r="Q3679" s="1383" t="s">
        <v>65</v>
      </c>
    </row>
    <row r="3680" spans="1:17" x14ac:dyDescent="0.3">
      <c r="A3680" s="1405">
        <v>2015</v>
      </c>
      <c r="B3680" s="1406" t="s">
        <v>521</v>
      </c>
      <c r="C3680" s="1406" t="s">
        <v>676</v>
      </c>
      <c r="D3680" s="1407">
        <v>794.41472924187701</v>
      </c>
      <c r="E3680" s="1406" t="s">
        <v>608</v>
      </c>
      <c r="F3680" s="1408" t="s">
        <v>607</v>
      </c>
      <c r="O3680" s="1383" t="s">
        <v>608</v>
      </c>
      <c r="Q3680" s="1383" t="s">
        <v>65</v>
      </c>
    </row>
    <row r="3681" spans="1:17" x14ac:dyDescent="0.3">
      <c r="A3681" s="1405">
        <v>2015</v>
      </c>
      <c r="B3681" s="1406" t="s">
        <v>521</v>
      </c>
      <c r="C3681" s="1406" t="s">
        <v>677</v>
      </c>
      <c r="D3681" s="1407">
        <v>819.94282051282107</v>
      </c>
      <c r="E3681" s="1406" t="s">
        <v>608</v>
      </c>
      <c r="F3681" s="1408" t="s">
        <v>607</v>
      </c>
      <c r="O3681" s="1383" t="s">
        <v>608</v>
      </c>
      <c r="Q3681" s="1383" t="s">
        <v>65</v>
      </c>
    </row>
    <row r="3682" spans="1:17" x14ac:dyDescent="0.3">
      <c r="A3682" s="1405">
        <v>2015</v>
      </c>
      <c r="B3682" s="1406" t="s">
        <v>521</v>
      </c>
      <c r="C3682" s="1406" t="s">
        <v>678</v>
      </c>
      <c r="D3682" s="1407">
        <v>855.16598835328409</v>
      </c>
      <c r="E3682" s="1406" t="s">
        <v>608</v>
      </c>
      <c r="F3682" s="1408" t="s">
        <v>607</v>
      </c>
      <c r="O3682" s="1383" t="s">
        <v>608</v>
      </c>
      <c r="Q3682" s="1383" t="s">
        <v>65</v>
      </c>
    </row>
    <row r="3683" spans="1:17" x14ac:dyDescent="0.3">
      <c r="A3683" s="1405">
        <v>2015</v>
      </c>
      <c r="B3683" s="1406" t="s">
        <v>521</v>
      </c>
      <c r="C3683" s="1406" t="s">
        <v>679</v>
      </c>
      <c r="D3683" s="1407">
        <v>782.456814371257</v>
      </c>
      <c r="E3683" s="1406" t="s">
        <v>608</v>
      </c>
      <c r="F3683" s="1408" t="s">
        <v>607</v>
      </c>
      <c r="O3683" s="1383" t="s">
        <v>608</v>
      </c>
      <c r="Q3683" s="1383" t="s">
        <v>65</v>
      </c>
    </row>
    <row r="3684" spans="1:17" x14ac:dyDescent="0.3">
      <c r="A3684" s="1405">
        <v>2015</v>
      </c>
      <c r="B3684" s="1406" t="s">
        <v>521</v>
      </c>
      <c r="C3684" s="1406" t="s">
        <v>658</v>
      </c>
      <c r="D3684" s="1407">
        <v>794.31160593792197</v>
      </c>
      <c r="E3684" s="1406" t="s">
        <v>608</v>
      </c>
      <c r="F3684" s="1408" t="s">
        <v>607</v>
      </c>
      <c r="O3684" s="1383" t="s">
        <v>608</v>
      </c>
      <c r="Q3684" s="1383" t="s">
        <v>65</v>
      </c>
    </row>
    <row r="3685" spans="1:17" x14ac:dyDescent="0.3">
      <c r="A3685" s="1405">
        <v>2015</v>
      </c>
      <c r="B3685" s="1406" t="s">
        <v>521</v>
      </c>
      <c r="C3685" s="1406" t="s">
        <v>680</v>
      </c>
      <c r="D3685" s="1407">
        <v>768.42989501312297</v>
      </c>
      <c r="E3685" s="1406" t="s">
        <v>608</v>
      </c>
      <c r="F3685" s="1408" t="s">
        <v>607</v>
      </c>
      <c r="O3685" s="1383" t="s">
        <v>608</v>
      </c>
      <c r="Q3685" s="1383" t="s">
        <v>65</v>
      </c>
    </row>
    <row r="3686" spans="1:17" x14ac:dyDescent="0.3">
      <c r="A3686" s="1405">
        <v>2015</v>
      </c>
      <c r="B3686" s="1406" t="s">
        <v>521</v>
      </c>
      <c r="C3686" s="1406" t="s">
        <v>681</v>
      </c>
      <c r="D3686" s="1407">
        <v>757.75747810858104</v>
      </c>
      <c r="E3686" s="1406" t="s">
        <v>608</v>
      </c>
      <c r="F3686" s="1408" t="s">
        <v>607</v>
      </c>
      <c r="O3686" s="1383" t="s">
        <v>608</v>
      </c>
      <c r="Q3686" s="1383" t="s">
        <v>65</v>
      </c>
    </row>
    <row r="3687" spans="1:17" x14ac:dyDescent="0.3">
      <c r="A3687" s="1405">
        <v>2015</v>
      </c>
      <c r="B3687" s="1406" t="s">
        <v>521</v>
      </c>
      <c r="C3687" s="1406" t="s">
        <v>560</v>
      </c>
      <c r="D3687" s="1407">
        <v>801.25311040339705</v>
      </c>
      <c r="E3687" s="1406" t="s">
        <v>561</v>
      </c>
      <c r="F3687" s="1408" t="s">
        <v>562</v>
      </c>
      <c r="O3687" s="1383" t="s">
        <v>561</v>
      </c>
      <c r="Q3687" s="1383" t="s">
        <v>64</v>
      </c>
    </row>
    <row r="3688" spans="1:17" x14ac:dyDescent="0.3">
      <c r="A3688" s="1405">
        <v>2015</v>
      </c>
      <c r="B3688" s="1406" t="s">
        <v>521</v>
      </c>
      <c r="C3688" s="1406" t="s">
        <v>567</v>
      </c>
      <c r="D3688" s="1407">
        <v>850.49925373134306</v>
      </c>
      <c r="E3688" s="1406" t="s">
        <v>561</v>
      </c>
      <c r="F3688" s="1408" t="s">
        <v>562</v>
      </c>
      <c r="O3688" s="1383" t="s">
        <v>561</v>
      </c>
      <c r="Q3688" s="1383" t="s">
        <v>64</v>
      </c>
    </row>
    <row r="3689" spans="1:17" x14ac:dyDescent="0.3">
      <c r="A3689" s="1405">
        <v>2015</v>
      </c>
      <c r="B3689" s="1406" t="s">
        <v>521</v>
      </c>
      <c r="C3689" s="1406" t="s">
        <v>568</v>
      </c>
      <c r="D3689" s="1407">
        <v>774.49057873485901</v>
      </c>
      <c r="E3689" s="1406" t="s">
        <v>561</v>
      </c>
      <c r="F3689" s="1408" t="s">
        <v>562</v>
      </c>
      <c r="O3689" s="1383" t="s">
        <v>561</v>
      </c>
      <c r="Q3689" s="1383" t="s">
        <v>64</v>
      </c>
    </row>
    <row r="3690" spans="1:17" x14ac:dyDescent="0.3">
      <c r="A3690" s="1405">
        <v>2015</v>
      </c>
      <c r="B3690" s="1406" t="s">
        <v>521</v>
      </c>
      <c r="C3690" s="1406" t="s">
        <v>569</v>
      </c>
      <c r="D3690" s="1407">
        <v>795.70491480996111</v>
      </c>
      <c r="E3690" s="1406" t="s">
        <v>561</v>
      </c>
      <c r="F3690" s="1408" t="s">
        <v>562</v>
      </c>
      <c r="O3690" s="1383" t="s">
        <v>561</v>
      </c>
      <c r="Q3690" s="1383" t="s">
        <v>64</v>
      </c>
    </row>
    <row r="3691" spans="1:17" x14ac:dyDescent="0.3">
      <c r="A3691" s="1405">
        <v>2015</v>
      </c>
      <c r="B3691" s="1406" t="s">
        <v>521</v>
      </c>
      <c r="C3691" s="1406" t="s">
        <v>570</v>
      </c>
      <c r="D3691" s="1407">
        <v>779.02629048086408</v>
      </c>
      <c r="E3691" s="1406" t="s">
        <v>561</v>
      </c>
      <c r="F3691" s="1408" t="s">
        <v>562</v>
      </c>
      <c r="O3691" s="1383" t="s">
        <v>561</v>
      </c>
      <c r="Q3691" s="1383" t="s">
        <v>64</v>
      </c>
    </row>
    <row r="3692" spans="1:17" x14ac:dyDescent="0.3">
      <c r="A3692" s="1405">
        <v>2015</v>
      </c>
      <c r="B3692" s="1406" t="s">
        <v>521</v>
      </c>
      <c r="C3692" s="1406" t="s">
        <v>571</v>
      </c>
      <c r="D3692" s="1407">
        <v>797.68586148648603</v>
      </c>
      <c r="E3692" s="1406" t="s">
        <v>561</v>
      </c>
      <c r="F3692" s="1408" t="s">
        <v>562</v>
      </c>
      <c r="O3692" s="1383" t="s">
        <v>561</v>
      </c>
      <c r="Q3692" s="1383" t="s">
        <v>64</v>
      </c>
    </row>
    <row r="3693" spans="1:17" x14ac:dyDescent="0.3">
      <c r="A3693" s="1405">
        <v>2015</v>
      </c>
      <c r="B3693" s="1406" t="s">
        <v>521</v>
      </c>
      <c r="C3693" s="1406" t="s">
        <v>572</v>
      </c>
      <c r="D3693" s="1407">
        <v>797.98007354116703</v>
      </c>
      <c r="E3693" s="1406" t="s">
        <v>561</v>
      </c>
      <c r="F3693" s="1408" t="s">
        <v>562</v>
      </c>
      <c r="O3693" s="1383" t="s">
        <v>561</v>
      </c>
      <c r="Q3693" s="1383" t="s">
        <v>64</v>
      </c>
    </row>
    <row r="3694" spans="1:17" x14ac:dyDescent="0.3">
      <c r="A3694" s="1405">
        <v>2015</v>
      </c>
      <c r="B3694" s="1406" t="s">
        <v>521</v>
      </c>
      <c r="C3694" s="1406" t="s">
        <v>574</v>
      </c>
      <c r="D3694" s="1407">
        <v>824.3878405315611</v>
      </c>
      <c r="E3694" s="1406" t="s">
        <v>561</v>
      </c>
      <c r="F3694" s="1408" t="s">
        <v>562</v>
      </c>
      <c r="O3694" s="1383" t="s">
        <v>561</v>
      </c>
      <c r="Q3694" s="1383" t="s">
        <v>64</v>
      </c>
    </row>
    <row r="3695" spans="1:17" x14ac:dyDescent="0.3">
      <c r="A3695" s="1405">
        <v>2015</v>
      </c>
      <c r="B3695" s="1406" t="s">
        <v>521</v>
      </c>
      <c r="C3695" s="1406" t="s">
        <v>575</v>
      </c>
      <c r="D3695" s="1407">
        <v>984.24112705635309</v>
      </c>
      <c r="E3695" s="1406" t="s">
        <v>561</v>
      </c>
      <c r="F3695" s="1408" t="s">
        <v>562</v>
      </c>
      <c r="O3695" s="1383" t="s">
        <v>561</v>
      </c>
      <c r="Q3695" s="1383" t="s">
        <v>64</v>
      </c>
    </row>
    <row r="3696" spans="1:17" x14ac:dyDescent="0.3">
      <c r="A3696" s="1405">
        <v>2015</v>
      </c>
      <c r="B3696" s="1406" t="s">
        <v>521</v>
      </c>
      <c r="C3696" s="1406" t="s">
        <v>576</v>
      </c>
      <c r="D3696" s="1407">
        <v>1003.18902018349</v>
      </c>
      <c r="E3696" s="1406" t="s">
        <v>561</v>
      </c>
      <c r="F3696" s="1408" t="s">
        <v>562</v>
      </c>
      <c r="O3696" s="1383" t="s">
        <v>561</v>
      </c>
      <c r="Q3696" s="1383" t="s">
        <v>64</v>
      </c>
    </row>
    <row r="3697" spans="1:17" x14ac:dyDescent="0.3">
      <c r="A3697" s="1405">
        <v>2015</v>
      </c>
      <c r="B3697" s="1406" t="s">
        <v>521</v>
      </c>
      <c r="C3697" s="1406" t="s">
        <v>577</v>
      </c>
      <c r="D3697" s="1407">
        <v>819.79763522012604</v>
      </c>
      <c r="E3697" s="1406" t="s">
        <v>578</v>
      </c>
      <c r="F3697" s="1408" t="s">
        <v>579</v>
      </c>
      <c r="O3697" s="1383" t="s">
        <v>578</v>
      </c>
      <c r="Q3697" s="1383" t="s">
        <v>63</v>
      </c>
    </row>
    <row r="3698" spans="1:17" x14ac:dyDescent="0.3">
      <c r="A3698" s="1405">
        <v>2015</v>
      </c>
      <c r="B3698" s="1406" t="s">
        <v>521</v>
      </c>
      <c r="C3698" s="1406" t="s">
        <v>580</v>
      </c>
      <c r="D3698" s="1407">
        <v>821.81562300207304</v>
      </c>
      <c r="E3698" s="1406" t="s">
        <v>578</v>
      </c>
      <c r="F3698" s="1408" t="s">
        <v>579</v>
      </c>
      <c r="O3698" s="1383" t="s">
        <v>578</v>
      </c>
      <c r="Q3698" s="1383" t="s">
        <v>63</v>
      </c>
    </row>
    <row r="3699" spans="1:17" x14ac:dyDescent="0.3">
      <c r="A3699" s="1405">
        <v>2015</v>
      </c>
      <c r="B3699" s="1406" t="s">
        <v>521</v>
      </c>
      <c r="C3699" s="1406" t="s">
        <v>581</v>
      </c>
      <c r="D3699" s="1407">
        <v>984.38411582362107</v>
      </c>
      <c r="E3699" s="1406" t="s">
        <v>578</v>
      </c>
      <c r="F3699" s="1408" t="s">
        <v>579</v>
      </c>
      <c r="O3699" s="1383" t="s">
        <v>578</v>
      </c>
      <c r="Q3699" s="1383" t="s">
        <v>63</v>
      </c>
    </row>
    <row r="3700" spans="1:17" x14ac:dyDescent="0.3">
      <c r="A3700" s="1405">
        <v>2015</v>
      </c>
      <c r="B3700" s="1406" t="s">
        <v>521</v>
      </c>
      <c r="C3700" s="1406" t="s">
        <v>582</v>
      </c>
      <c r="D3700" s="1407">
        <v>831.44427103718203</v>
      </c>
      <c r="E3700" s="1406" t="s">
        <v>578</v>
      </c>
      <c r="F3700" s="1408" t="s">
        <v>579</v>
      </c>
      <c r="O3700" s="1383" t="s">
        <v>578</v>
      </c>
      <c r="Q3700" s="1383" t="s">
        <v>63</v>
      </c>
    </row>
    <row r="3701" spans="1:17" x14ac:dyDescent="0.3">
      <c r="A3701" s="1405">
        <v>2015</v>
      </c>
      <c r="B3701" s="1406" t="s">
        <v>521</v>
      </c>
      <c r="C3701" s="1406" t="s">
        <v>584</v>
      </c>
      <c r="D3701" s="1407">
        <v>859.6741656365881</v>
      </c>
      <c r="E3701" s="1406" t="s">
        <v>578</v>
      </c>
      <c r="F3701" s="1408" t="s">
        <v>579</v>
      </c>
      <c r="O3701" s="1383" t="s">
        <v>578</v>
      </c>
      <c r="Q3701" s="1383" t="s">
        <v>63</v>
      </c>
    </row>
    <row r="3702" spans="1:17" x14ac:dyDescent="0.3">
      <c r="A3702" s="1405">
        <v>2015</v>
      </c>
      <c r="B3702" s="1406" t="s">
        <v>521</v>
      </c>
      <c r="C3702" s="1406" t="s">
        <v>585</v>
      </c>
      <c r="D3702" s="1407">
        <v>800.57924812030103</v>
      </c>
      <c r="E3702" s="1406" t="s">
        <v>578</v>
      </c>
      <c r="F3702" s="1408" t="s">
        <v>579</v>
      </c>
      <c r="O3702" s="1383" t="s">
        <v>578</v>
      </c>
      <c r="Q3702" s="1383" t="s">
        <v>63</v>
      </c>
    </row>
    <row r="3703" spans="1:17" x14ac:dyDescent="0.3">
      <c r="A3703" s="1405">
        <v>2015</v>
      </c>
      <c r="B3703" s="1406" t="s">
        <v>521</v>
      </c>
      <c r="C3703" s="1406" t="s">
        <v>621</v>
      </c>
      <c r="D3703" s="1407">
        <v>730.70628004179707</v>
      </c>
      <c r="E3703" s="1406" t="s">
        <v>578</v>
      </c>
      <c r="F3703" s="1408" t="s">
        <v>579</v>
      </c>
      <c r="O3703" s="1383" t="s">
        <v>578</v>
      </c>
      <c r="Q3703" s="1383" t="s">
        <v>63</v>
      </c>
    </row>
    <row r="3704" spans="1:17" x14ac:dyDescent="0.3">
      <c r="A3704" s="1405">
        <v>2015</v>
      </c>
      <c r="B3704" s="1406" t="s">
        <v>521</v>
      </c>
      <c r="C3704" s="1406" t="s">
        <v>586</v>
      </c>
      <c r="D3704" s="1407">
        <v>747.21721509097006</v>
      </c>
      <c r="E3704" s="1406" t="s">
        <v>578</v>
      </c>
      <c r="F3704" s="1408" t="s">
        <v>579</v>
      </c>
      <c r="O3704" s="1383" t="s">
        <v>578</v>
      </c>
      <c r="Q3704" s="1383" t="s">
        <v>63</v>
      </c>
    </row>
    <row r="3705" spans="1:17" x14ac:dyDescent="0.3">
      <c r="A3705" s="1405">
        <v>2015</v>
      </c>
      <c r="B3705" s="1406" t="s">
        <v>521</v>
      </c>
      <c r="C3705" s="1406" t="s">
        <v>587</v>
      </c>
      <c r="D3705" s="1407">
        <v>856.27178244468007</v>
      </c>
      <c r="E3705" s="1406" t="s">
        <v>578</v>
      </c>
      <c r="F3705" s="1408" t="s">
        <v>579</v>
      </c>
      <c r="O3705" s="1383" t="s">
        <v>578</v>
      </c>
      <c r="Q3705" s="1383" t="s">
        <v>63</v>
      </c>
    </row>
    <row r="3706" spans="1:17" x14ac:dyDescent="0.3">
      <c r="A3706" s="1405">
        <v>2015</v>
      </c>
      <c r="B3706" s="1406" t="s">
        <v>521</v>
      </c>
      <c r="C3706" s="1406" t="s">
        <v>588</v>
      </c>
      <c r="D3706" s="1407">
        <v>755.32314901593304</v>
      </c>
      <c r="E3706" s="1406" t="s">
        <v>578</v>
      </c>
      <c r="F3706" s="1408" t="s">
        <v>579</v>
      </c>
      <c r="O3706" s="1383" t="s">
        <v>578</v>
      </c>
      <c r="Q3706" s="1383" t="s">
        <v>63</v>
      </c>
    </row>
    <row r="3707" spans="1:17" x14ac:dyDescent="0.3">
      <c r="A3707" s="1405">
        <v>2015</v>
      </c>
      <c r="B3707" s="1406" t="s">
        <v>521</v>
      </c>
      <c r="C3707" s="1406" t="s">
        <v>589</v>
      </c>
      <c r="D3707" s="1407">
        <v>858.48733118971097</v>
      </c>
      <c r="E3707" s="1406" t="s">
        <v>578</v>
      </c>
      <c r="F3707" s="1408" t="s">
        <v>579</v>
      </c>
      <c r="O3707" s="1383" t="s">
        <v>578</v>
      </c>
      <c r="Q3707" s="1383" t="s">
        <v>63</v>
      </c>
    </row>
    <row r="3708" spans="1:17" x14ac:dyDescent="0.3">
      <c r="A3708" s="1405">
        <v>2015</v>
      </c>
      <c r="B3708" s="1406" t="s">
        <v>521</v>
      </c>
      <c r="C3708" s="1406" t="s">
        <v>591</v>
      </c>
      <c r="D3708" s="1407">
        <v>947.15450095753113</v>
      </c>
      <c r="E3708" s="1406" t="s">
        <v>578</v>
      </c>
      <c r="F3708" s="1408" t="s">
        <v>579</v>
      </c>
      <c r="O3708" s="1383" t="s">
        <v>578</v>
      </c>
      <c r="Q3708" s="1383" t="s">
        <v>63</v>
      </c>
    </row>
    <row r="3709" spans="1:17" x14ac:dyDescent="0.3">
      <c r="A3709" s="1405">
        <v>2015</v>
      </c>
      <c r="B3709" s="1406" t="s">
        <v>521</v>
      </c>
      <c r="C3709" s="1406" t="s">
        <v>592</v>
      </c>
      <c r="D3709" s="1407">
        <v>751.51276797828996</v>
      </c>
      <c r="E3709" s="1406" t="s">
        <v>578</v>
      </c>
      <c r="F3709" s="1408" t="s">
        <v>579</v>
      </c>
      <c r="O3709" s="1383" t="s">
        <v>578</v>
      </c>
      <c r="Q3709" s="1383" t="s">
        <v>63</v>
      </c>
    </row>
    <row r="3710" spans="1:17" x14ac:dyDescent="0.3">
      <c r="A3710" s="1405">
        <v>2015</v>
      </c>
      <c r="B3710" s="1406" t="s">
        <v>521</v>
      </c>
      <c r="C3710" s="1406" t="s">
        <v>646</v>
      </c>
      <c r="D3710" s="1407">
        <v>720.95569872958299</v>
      </c>
      <c r="E3710" s="1406" t="s">
        <v>642</v>
      </c>
      <c r="F3710" s="1408" t="s">
        <v>641</v>
      </c>
      <c r="O3710" s="1383" t="s">
        <v>642</v>
      </c>
      <c r="Q3710" s="1383" t="s">
        <v>66</v>
      </c>
    </row>
    <row r="3711" spans="1:17" x14ac:dyDescent="0.3">
      <c r="A3711" s="1405">
        <v>2015</v>
      </c>
      <c r="B3711" s="1406" t="s">
        <v>521</v>
      </c>
      <c r="C3711" s="1406" t="s">
        <v>688</v>
      </c>
      <c r="D3711" s="1407">
        <v>883.56056338028202</v>
      </c>
      <c r="E3711" s="1406" t="s">
        <v>620</v>
      </c>
      <c r="F3711" s="1408" t="s">
        <v>619</v>
      </c>
      <c r="O3711" s="1383" t="s">
        <v>620</v>
      </c>
      <c r="Q3711" s="1383" t="s">
        <v>73</v>
      </c>
    </row>
    <row r="3712" spans="1:17" x14ac:dyDescent="0.3">
      <c r="A3712" s="1405">
        <v>2015</v>
      </c>
      <c r="B3712" s="1406" t="s">
        <v>521</v>
      </c>
      <c r="C3712" s="1406" t="s">
        <v>689</v>
      </c>
      <c r="D3712" s="1407">
        <v>834.28861842105312</v>
      </c>
      <c r="E3712" s="1406" t="s">
        <v>620</v>
      </c>
      <c r="F3712" s="1408" t="s">
        <v>619</v>
      </c>
      <c r="O3712" s="1383" t="s">
        <v>620</v>
      </c>
      <c r="Q3712" s="1383" t="s">
        <v>73</v>
      </c>
    </row>
    <row r="3713" spans="1:17" x14ac:dyDescent="0.3">
      <c r="A3713" s="1405">
        <v>2015</v>
      </c>
      <c r="B3713" s="1406" t="s">
        <v>521</v>
      </c>
      <c r="C3713" s="1406" t="s">
        <v>690</v>
      </c>
      <c r="D3713" s="1407">
        <v>780.40657812500001</v>
      </c>
      <c r="E3713" s="1406" t="s">
        <v>620</v>
      </c>
      <c r="F3713" s="1408" t="s">
        <v>619</v>
      </c>
      <c r="O3713" s="1383" t="s">
        <v>620</v>
      </c>
      <c r="Q3713" s="1383" t="s">
        <v>73</v>
      </c>
    </row>
    <row r="3714" spans="1:17" x14ac:dyDescent="0.3">
      <c r="A3714" s="1405">
        <v>2015</v>
      </c>
      <c r="B3714" s="1406" t="s">
        <v>521</v>
      </c>
      <c r="C3714" s="1406" t="s">
        <v>691</v>
      </c>
      <c r="D3714" s="1407">
        <v>772.12122961104103</v>
      </c>
      <c r="E3714" s="1406" t="s">
        <v>620</v>
      </c>
      <c r="F3714" s="1408" t="s">
        <v>619</v>
      </c>
      <c r="O3714" s="1383" t="s">
        <v>620</v>
      </c>
      <c r="Q3714" s="1383" t="s">
        <v>73</v>
      </c>
    </row>
    <row r="3715" spans="1:17" x14ac:dyDescent="0.3">
      <c r="A3715" s="1405">
        <v>2015</v>
      </c>
      <c r="B3715" s="1406" t="s">
        <v>521</v>
      </c>
      <c r="C3715" s="1406" t="s">
        <v>692</v>
      </c>
      <c r="D3715" s="1407">
        <v>1082.9696508541501</v>
      </c>
      <c r="E3715" s="1406" t="s">
        <v>620</v>
      </c>
      <c r="F3715" s="1408" t="s">
        <v>619</v>
      </c>
      <c r="O3715" s="1383" t="s">
        <v>620</v>
      </c>
      <c r="Q3715" s="1383" t="s">
        <v>73</v>
      </c>
    </row>
    <row r="3716" spans="1:17" x14ac:dyDescent="0.3">
      <c r="A3716" s="1405">
        <v>2015</v>
      </c>
      <c r="B3716" s="1406" t="s">
        <v>521</v>
      </c>
      <c r="C3716" s="1406" t="s">
        <v>693</v>
      </c>
      <c r="D3716" s="1407">
        <v>911.46339223265204</v>
      </c>
      <c r="E3716" s="1406" t="s">
        <v>620</v>
      </c>
      <c r="F3716" s="1408" t="s">
        <v>619</v>
      </c>
      <c r="O3716" s="1383" t="s">
        <v>620</v>
      </c>
      <c r="Q3716" s="1383" t="s">
        <v>73</v>
      </c>
    </row>
    <row r="3717" spans="1:17" x14ac:dyDescent="0.3">
      <c r="A3717" s="1405">
        <v>2015</v>
      </c>
      <c r="B3717" s="1406" t="s">
        <v>521</v>
      </c>
      <c r="C3717" s="1406" t="s">
        <v>694</v>
      </c>
      <c r="D3717" s="1407">
        <v>869.55119790815502</v>
      </c>
      <c r="E3717" s="1406" t="s">
        <v>620</v>
      </c>
      <c r="F3717" s="1408" t="s">
        <v>619</v>
      </c>
      <c r="O3717" s="1383" t="s">
        <v>620</v>
      </c>
      <c r="Q3717" s="1383" t="s">
        <v>73</v>
      </c>
    </row>
    <row r="3718" spans="1:17" x14ac:dyDescent="0.3">
      <c r="A3718" s="1405">
        <v>2015</v>
      </c>
      <c r="B3718" s="1406" t="s">
        <v>521</v>
      </c>
      <c r="C3718" s="1406" t="s">
        <v>695</v>
      </c>
      <c r="D3718" s="1407">
        <v>942.44787684516803</v>
      </c>
      <c r="E3718" s="1406" t="s">
        <v>620</v>
      </c>
      <c r="F3718" s="1408" t="s">
        <v>619</v>
      </c>
      <c r="O3718" s="1383" t="s">
        <v>620</v>
      </c>
      <c r="Q3718" s="1383" t="s">
        <v>73</v>
      </c>
    </row>
    <row r="3719" spans="1:17" x14ac:dyDescent="0.3">
      <c r="A3719" s="1405">
        <v>2015</v>
      </c>
      <c r="B3719" s="1406" t="s">
        <v>521</v>
      </c>
      <c r="C3719" s="1406" t="s">
        <v>696</v>
      </c>
      <c r="D3719" s="1407">
        <v>744.58506493506502</v>
      </c>
      <c r="E3719" s="1406" t="s">
        <v>620</v>
      </c>
      <c r="F3719" s="1408" t="s">
        <v>619</v>
      </c>
      <c r="O3719" s="1383" t="s">
        <v>620</v>
      </c>
      <c r="Q3719" s="1383" t="s">
        <v>73</v>
      </c>
    </row>
    <row r="3720" spans="1:17" x14ac:dyDescent="0.3">
      <c r="A3720" s="1405">
        <v>2015</v>
      </c>
      <c r="B3720" s="1406" t="s">
        <v>521</v>
      </c>
      <c r="C3720" s="1406" t="s">
        <v>697</v>
      </c>
      <c r="D3720" s="1407">
        <v>866.55448001631294</v>
      </c>
      <c r="E3720" s="1406" t="s">
        <v>620</v>
      </c>
      <c r="F3720" s="1408" t="s">
        <v>619</v>
      </c>
      <c r="O3720" s="1383" t="s">
        <v>620</v>
      </c>
      <c r="Q3720" s="1383" t="s">
        <v>73</v>
      </c>
    </row>
    <row r="3721" spans="1:17" x14ac:dyDescent="0.3">
      <c r="A3721" s="1405">
        <v>2015</v>
      </c>
      <c r="B3721" s="1406" t="s">
        <v>521</v>
      </c>
      <c r="C3721" s="1406" t="s">
        <v>698</v>
      </c>
      <c r="D3721" s="1407">
        <v>937.37789947227316</v>
      </c>
      <c r="E3721" s="1406" t="s">
        <v>620</v>
      </c>
      <c r="F3721" s="1408" t="s">
        <v>619</v>
      </c>
      <c r="O3721" s="1383" t="s">
        <v>620</v>
      </c>
      <c r="Q3721" s="1383" t="s">
        <v>73</v>
      </c>
    </row>
    <row r="3722" spans="1:17" x14ac:dyDescent="0.3">
      <c r="A3722" s="1405">
        <v>2015</v>
      </c>
      <c r="B3722" s="1406" t="s">
        <v>521</v>
      </c>
      <c r="C3722" s="1406" t="s">
        <v>699</v>
      </c>
      <c r="D3722" s="1407">
        <v>861.54936026936002</v>
      </c>
      <c r="E3722" s="1406" t="s">
        <v>620</v>
      </c>
      <c r="F3722" s="1408" t="s">
        <v>619</v>
      </c>
      <c r="O3722" s="1383" t="s">
        <v>620</v>
      </c>
      <c r="Q3722" s="1383" t="s">
        <v>73</v>
      </c>
    </row>
    <row r="3723" spans="1:17" x14ac:dyDescent="0.3">
      <c r="A3723" s="1405">
        <v>2015</v>
      </c>
      <c r="B3723" s="1406" t="s">
        <v>521</v>
      </c>
      <c r="C3723" s="1406" t="s">
        <v>700</v>
      </c>
      <c r="D3723" s="1407">
        <v>867.97505790645903</v>
      </c>
      <c r="E3723" s="1406" t="s">
        <v>620</v>
      </c>
      <c r="F3723" s="1408" t="s">
        <v>619</v>
      </c>
      <c r="O3723" s="1383" t="s">
        <v>620</v>
      </c>
      <c r="Q3723" s="1383" t="s">
        <v>73</v>
      </c>
    </row>
    <row r="3724" spans="1:17" x14ac:dyDescent="0.3">
      <c r="A3724" s="1405">
        <v>2015</v>
      </c>
      <c r="B3724" s="1406" t="s">
        <v>521</v>
      </c>
      <c r="C3724" s="1406" t="s">
        <v>701</v>
      </c>
      <c r="D3724" s="1407">
        <v>837.54486418511101</v>
      </c>
      <c r="E3724" s="1406" t="s">
        <v>620</v>
      </c>
      <c r="F3724" s="1408" t="s">
        <v>619</v>
      </c>
      <c r="O3724" s="1383" t="s">
        <v>620</v>
      </c>
      <c r="Q3724" s="1383" t="s">
        <v>73</v>
      </c>
    </row>
    <row r="3725" spans="1:17" x14ac:dyDescent="0.3">
      <c r="A3725" s="1405">
        <v>2015</v>
      </c>
      <c r="B3725" s="1406" t="s">
        <v>521</v>
      </c>
      <c r="C3725" s="1406" t="s">
        <v>702</v>
      </c>
      <c r="D3725" s="1407">
        <v>895.53220292504602</v>
      </c>
      <c r="E3725" s="1406" t="s">
        <v>620</v>
      </c>
      <c r="F3725" s="1408" t="s">
        <v>619</v>
      </c>
      <c r="O3725" s="1383" t="s">
        <v>620</v>
      </c>
      <c r="Q3725" s="1383" t="s">
        <v>73</v>
      </c>
    </row>
    <row r="3726" spans="1:17" x14ac:dyDescent="0.3">
      <c r="A3726" s="1405">
        <v>2015</v>
      </c>
      <c r="B3726" s="1406" t="s">
        <v>521</v>
      </c>
      <c r="C3726" s="1406" t="s">
        <v>703</v>
      </c>
      <c r="D3726" s="1407">
        <v>836.67369151826108</v>
      </c>
      <c r="E3726" s="1406" t="s">
        <v>620</v>
      </c>
      <c r="F3726" s="1408" t="s">
        <v>619</v>
      </c>
      <c r="O3726" s="1383" t="s">
        <v>620</v>
      </c>
      <c r="Q3726" s="1383" t="s">
        <v>73</v>
      </c>
    </row>
    <row r="3727" spans="1:17" x14ac:dyDescent="0.3">
      <c r="A3727" s="1405">
        <v>2015</v>
      </c>
      <c r="B3727" s="1406" t="s">
        <v>521</v>
      </c>
      <c r="C3727" s="1406" t="s">
        <v>707</v>
      </c>
      <c r="D3727" s="1407">
        <v>877.34564886815303</v>
      </c>
      <c r="E3727" s="1406" t="s">
        <v>626</v>
      </c>
      <c r="F3727" s="1408" t="s">
        <v>625</v>
      </c>
      <c r="O3727" s="1383" t="s">
        <v>626</v>
      </c>
      <c r="Q3727" s="1383" t="s">
        <v>59</v>
      </c>
    </row>
    <row r="3728" spans="1:17" x14ac:dyDescent="0.3">
      <c r="A3728" s="1405">
        <v>2015</v>
      </c>
      <c r="B3728" s="1406" t="s">
        <v>521</v>
      </c>
      <c r="C3728" s="1406" t="s">
        <v>708</v>
      </c>
      <c r="D3728" s="1407">
        <v>832.06853151010705</v>
      </c>
      <c r="E3728" s="1406" t="s">
        <v>626</v>
      </c>
      <c r="F3728" s="1408" t="s">
        <v>625</v>
      </c>
      <c r="O3728" s="1383" t="s">
        <v>626</v>
      </c>
      <c r="Q3728" s="1383" t="s">
        <v>59</v>
      </c>
    </row>
    <row r="3729" spans="1:17" x14ac:dyDescent="0.3">
      <c r="A3729" s="1405">
        <v>2015</v>
      </c>
      <c r="B3729" s="1406" t="s">
        <v>521</v>
      </c>
      <c r="C3729" s="1406" t="s">
        <v>709</v>
      </c>
      <c r="D3729" s="1407">
        <v>899.19090555237608</v>
      </c>
      <c r="E3729" s="1406" t="s">
        <v>626</v>
      </c>
      <c r="F3729" s="1408" t="s">
        <v>625</v>
      </c>
      <c r="O3729" s="1383" t="s">
        <v>626</v>
      </c>
      <c r="Q3729" s="1383" t="s">
        <v>59</v>
      </c>
    </row>
    <row r="3730" spans="1:17" x14ac:dyDescent="0.3">
      <c r="A3730" s="1405">
        <v>2015</v>
      </c>
      <c r="B3730" s="1406" t="s">
        <v>521</v>
      </c>
      <c r="C3730" s="1406" t="s">
        <v>710</v>
      </c>
      <c r="D3730" s="1407">
        <v>787.78618302513007</v>
      </c>
      <c r="E3730" s="1406" t="s">
        <v>626</v>
      </c>
      <c r="F3730" s="1408" t="s">
        <v>625</v>
      </c>
      <c r="O3730" s="1383" t="s">
        <v>626</v>
      </c>
      <c r="Q3730" s="1383" t="s">
        <v>59</v>
      </c>
    </row>
    <row r="3731" spans="1:17" x14ac:dyDescent="0.3">
      <c r="A3731" s="1405">
        <v>2015</v>
      </c>
      <c r="B3731" s="1406" t="s">
        <v>521</v>
      </c>
      <c r="C3731" s="1406" t="s">
        <v>711</v>
      </c>
      <c r="D3731" s="1407">
        <v>909.935008149959</v>
      </c>
      <c r="E3731" s="1406" t="s">
        <v>626</v>
      </c>
      <c r="F3731" s="1408" t="s">
        <v>625</v>
      </c>
      <c r="O3731" s="1383" t="s">
        <v>626</v>
      </c>
      <c r="Q3731" s="1383" t="s">
        <v>59</v>
      </c>
    </row>
    <row r="3732" spans="1:17" x14ac:dyDescent="0.3">
      <c r="A3732" s="1405">
        <v>2015</v>
      </c>
      <c r="B3732" s="1406" t="s">
        <v>521</v>
      </c>
      <c r="C3732" s="1406" t="s">
        <v>712</v>
      </c>
      <c r="D3732" s="1407">
        <v>845.27381235461405</v>
      </c>
      <c r="E3732" s="1406" t="s">
        <v>626</v>
      </c>
      <c r="F3732" s="1408" t="s">
        <v>625</v>
      </c>
      <c r="O3732" s="1383" t="s">
        <v>626</v>
      </c>
      <c r="Q3732" s="1383" t="s">
        <v>59</v>
      </c>
    </row>
    <row r="3733" spans="1:17" x14ac:dyDescent="0.3">
      <c r="A3733" s="1405">
        <v>2015</v>
      </c>
      <c r="B3733" s="1406" t="s">
        <v>521</v>
      </c>
      <c r="C3733" s="1406" t="s">
        <v>527</v>
      </c>
      <c r="D3733" s="1407">
        <v>1072.7811002389401</v>
      </c>
      <c r="E3733" s="1406" t="s">
        <v>519</v>
      </c>
      <c r="F3733" s="1408" t="s">
        <v>628</v>
      </c>
      <c r="O3733" s="1383" t="s">
        <v>519</v>
      </c>
      <c r="Q3733" s="1383" t="s">
        <v>58</v>
      </c>
    </row>
    <row r="3734" spans="1:17" x14ac:dyDescent="0.3">
      <c r="A3734" s="1405">
        <v>2015</v>
      </c>
      <c r="B3734" s="1406" t="s">
        <v>521</v>
      </c>
      <c r="C3734" s="1406" t="s">
        <v>528</v>
      </c>
      <c r="D3734" s="1407">
        <v>904.11012762078406</v>
      </c>
      <c r="E3734" s="1406" t="s">
        <v>519</v>
      </c>
      <c r="F3734" s="1408" t="s">
        <v>628</v>
      </c>
      <c r="O3734" s="1383" t="s">
        <v>519</v>
      </c>
      <c r="Q3734" s="1383" t="s">
        <v>58</v>
      </c>
    </row>
    <row r="3735" spans="1:17" x14ac:dyDescent="0.3">
      <c r="A3735" s="1405">
        <v>2015</v>
      </c>
      <c r="B3735" s="1406" t="s">
        <v>521</v>
      </c>
      <c r="C3735" s="1406" t="s">
        <v>530</v>
      </c>
      <c r="D3735" s="1407">
        <v>864.46325454545502</v>
      </c>
      <c r="E3735" s="1406" t="s">
        <v>519</v>
      </c>
      <c r="F3735" s="1408" t="s">
        <v>628</v>
      </c>
      <c r="O3735" s="1383" t="s">
        <v>519</v>
      </c>
      <c r="Q3735" s="1383" t="s">
        <v>58</v>
      </c>
    </row>
    <row r="3736" spans="1:17" x14ac:dyDescent="0.3">
      <c r="A3736" s="1405">
        <v>2015</v>
      </c>
      <c r="B3736" s="1406" t="s">
        <v>521</v>
      </c>
      <c r="C3736" s="1406" t="s">
        <v>534</v>
      </c>
      <c r="D3736" s="1407">
        <v>838.954337276312</v>
      </c>
      <c r="E3736" s="1406" t="s">
        <v>519</v>
      </c>
      <c r="F3736" s="1408" t="s">
        <v>628</v>
      </c>
      <c r="O3736" s="1383" t="s">
        <v>519</v>
      </c>
      <c r="Q3736" s="1383" t="s">
        <v>58</v>
      </c>
    </row>
    <row r="3737" spans="1:17" x14ac:dyDescent="0.3">
      <c r="A3737" s="1405">
        <v>2015</v>
      </c>
      <c r="B3737" s="1406" t="s">
        <v>521</v>
      </c>
      <c r="C3737" s="1406" t="s">
        <v>538</v>
      </c>
      <c r="D3737" s="1407">
        <v>845.14842679127707</v>
      </c>
      <c r="E3737" s="1406" t="s">
        <v>519</v>
      </c>
      <c r="F3737" s="1408" t="s">
        <v>628</v>
      </c>
      <c r="O3737" s="1383" t="s">
        <v>519</v>
      </c>
      <c r="Q3737" s="1383" t="s">
        <v>58</v>
      </c>
    </row>
    <row r="3738" spans="1:17" x14ac:dyDescent="0.3">
      <c r="A3738" s="1405">
        <v>2015</v>
      </c>
      <c r="B3738" s="1406" t="s">
        <v>521</v>
      </c>
      <c r="C3738" s="1406" t="s">
        <v>539</v>
      </c>
      <c r="D3738" s="1407">
        <v>936.43731420693302</v>
      </c>
      <c r="E3738" s="1406" t="s">
        <v>519</v>
      </c>
      <c r="F3738" s="1408" t="s">
        <v>628</v>
      </c>
      <c r="O3738" s="1383" t="s">
        <v>519</v>
      </c>
      <c r="Q3738" s="1383" t="s">
        <v>58</v>
      </c>
    </row>
    <row r="3739" spans="1:17" x14ac:dyDescent="0.3">
      <c r="A3739" s="1405">
        <v>2015</v>
      </c>
      <c r="B3739" s="1406" t="s">
        <v>521</v>
      </c>
      <c r="C3739" s="1406" t="s">
        <v>723</v>
      </c>
      <c r="D3739" s="1407">
        <v>947.78531102095997</v>
      </c>
      <c r="E3739" s="1406" t="s">
        <v>598</v>
      </c>
      <c r="F3739" s="1408" t="s">
        <v>599</v>
      </c>
      <c r="O3739" s="1383" t="s">
        <v>598</v>
      </c>
      <c r="Q3739" s="1383" t="s">
        <v>61</v>
      </c>
    </row>
    <row r="3740" spans="1:17" x14ac:dyDescent="0.3">
      <c r="A3740" s="1405">
        <v>2015</v>
      </c>
      <c r="B3740" s="1406" t="s">
        <v>521</v>
      </c>
      <c r="C3740" s="1406" t="s">
        <v>724</v>
      </c>
      <c r="D3740" s="1407">
        <v>988.4953554987211</v>
      </c>
      <c r="E3740" s="1406" t="s">
        <v>598</v>
      </c>
      <c r="F3740" s="1408" t="s">
        <v>599</v>
      </c>
      <c r="O3740" s="1383" t="s">
        <v>598</v>
      </c>
      <c r="Q3740" s="1383" t="s">
        <v>61</v>
      </c>
    </row>
    <row r="3741" spans="1:17" x14ac:dyDescent="0.3">
      <c r="A3741" s="1405">
        <v>2015</v>
      </c>
      <c r="B3741" s="1406" t="s">
        <v>521</v>
      </c>
      <c r="C3741" s="1406" t="s">
        <v>725</v>
      </c>
      <c r="D3741" s="1407">
        <v>944.84697727706703</v>
      </c>
      <c r="E3741" s="1406" t="s">
        <v>598</v>
      </c>
      <c r="F3741" s="1408" t="s">
        <v>599</v>
      </c>
      <c r="O3741" s="1383" t="s">
        <v>598</v>
      </c>
      <c r="Q3741" s="1383" t="s">
        <v>61</v>
      </c>
    </row>
    <row r="3742" spans="1:17" x14ac:dyDescent="0.3">
      <c r="A3742" s="1405">
        <v>2015</v>
      </c>
      <c r="B3742" s="1406" t="s">
        <v>521</v>
      </c>
      <c r="C3742" s="1406" t="s">
        <v>726</v>
      </c>
      <c r="D3742" s="1407">
        <v>1124.1012601519501</v>
      </c>
      <c r="E3742" s="1406" t="s">
        <v>598</v>
      </c>
      <c r="F3742" s="1408" t="s">
        <v>599</v>
      </c>
      <c r="O3742" s="1383" t="s">
        <v>598</v>
      </c>
      <c r="Q3742" s="1383" t="s">
        <v>61</v>
      </c>
    </row>
    <row r="3743" spans="1:17" x14ac:dyDescent="0.3">
      <c r="A3743" s="1405">
        <v>2015</v>
      </c>
      <c r="B3743" s="1406" t="s">
        <v>521</v>
      </c>
      <c r="C3743" s="1406" t="s">
        <v>727</v>
      </c>
      <c r="D3743" s="1407">
        <v>1080.7535582456801</v>
      </c>
      <c r="E3743" s="1406" t="s">
        <v>598</v>
      </c>
      <c r="F3743" s="1408" t="s">
        <v>599</v>
      </c>
      <c r="O3743" s="1383" t="s">
        <v>598</v>
      </c>
      <c r="Q3743" s="1383" t="s">
        <v>61</v>
      </c>
    </row>
    <row r="3744" spans="1:17" x14ac:dyDescent="0.3">
      <c r="A3744" s="1405">
        <v>2015</v>
      </c>
      <c r="B3744" s="1406" t="s">
        <v>521</v>
      </c>
      <c r="C3744" s="1406" t="s">
        <v>728</v>
      </c>
      <c r="D3744" s="1407">
        <v>994.44672878535812</v>
      </c>
      <c r="E3744" s="1406" t="s">
        <v>598</v>
      </c>
      <c r="F3744" s="1408" t="s">
        <v>599</v>
      </c>
      <c r="O3744" s="1383" t="s">
        <v>598</v>
      </c>
      <c r="Q3744" s="1383" t="s">
        <v>61</v>
      </c>
    </row>
    <row r="3745" spans="1:17" x14ac:dyDescent="0.3">
      <c r="A3745" s="1405">
        <v>2015</v>
      </c>
      <c r="B3745" s="1406" t="s">
        <v>521</v>
      </c>
      <c r="C3745" s="1406" t="s">
        <v>730</v>
      </c>
      <c r="D3745" s="1407">
        <v>803.26717100078804</v>
      </c>
      <c r="E3745" s="1406" t="s">
        <v>598</v>
      </c>
      <c r="F3745" s="1408" t="s">
        <v>599</v>
      </c>
      <c r="O3745" s="1383" t="s">
        <v>598</v>
      </c>
      <c r="Q3745" s="1383" t="s">
        <v>61</v>
      </c>
    </row>
    <row r="3746" spans="1:17" x14ac:dyDescent="0.3">
      <c r="A3746" s="1405">
        <v>2015</v>
      </c>
      <c r="B3746" s="1406" t="s">
        <v>521</v>
      </c>
      <c r="C3746" s="1406" t="s">
        <v>731</v>
      </c>
      <c r="D3746" s="1407">
        <v>933.62506518404905</v>
      </c>
      <c r="E3746" s="1406" t="s">
        <v>598</v>
      </c>
      <c r="F3746" s="1408" t="s">
        <v>599</v>
      </c>
      <c r="O3746" s="1383" t="s">
        <v>598</v>
      </c>
      <c r="Q3746" s="1383" t="s">
        <v>61</v>
      </c>
    </row>
    <row r="3747" spans="1:17" x14ac:dyDescent="0.3">
      <c r="A3747" s="1405">
        <v>2015</v>
      </c>
      <c r="B3747" s="1406" t="s">
        <v>521</v>
      </c>
      <c r="C3747" s="1406" t="s">
        <v>732</v>
      </c>
      <c r="D3747" s="1407">
        <v>958.28826442931313</v>
      </c>
      <c r="E3747" s="1406" t="s">
        <v>598</v>
      </c>
      <c r="F3747" s="1408" t="s">
        <v>599</v>
      </c>
      <c r="O3747" s="1383" t="s">
        <v>598</v>
      </c>
      <c r="Q3747" s="1383" t="s">
        <v>61</v>
      </c>
    </row>
    <row r="3748" spans="1:17" x14ac:dyDescent="0.3">
      <c r="A3748" s="1405">
        <v>2015</v>
      </c>
      <c r="B3748" s="1406" t="s">
        <v>521</v>
      </c>
      <c r="C3748" s="1406" t="s">
        <v>733</v>
      </c>
      <c r="D3748" s="1407">
        <v>907.80850974196915</v>
      </c>
      <c r="E3748" s="1406" t="s">
        <v>598</v>
      </c>
      <c r="F3748" s="1408" t="s">
        <v>599</v>
      </c>
      <c r="O3748" s="1383" t="s">
        <v>598</v>
      </c>
      <c r="Q3748" s="1383" t="s">
        <v>61</v>
      </c>
    </row>
    <row r="3749" spans="1:17" x14ac:dyDescent="0.3">
      <c r="A3749" s="1405">
        <v>2015</v>
      </c>
      <c r="B3749" s="1406" t="s">
        <v>521</v>
      </c>
      <c r="C3749" s="1406" t="s">
        <v>734</v>
      </c>
      <c r="D3749" s="1407">
        <v>909.58000539228908</v>
      </c>
      <c r="E3749" s="1406" t="s">
        <v>598</v>
      </c>
      <c r="F3749" s="1408" t="s">
        <v>599</v>
      </c>
      <c r="O3749" s="1383" t="s">
        <v>598</v>
      </c>
      <c r="Q3749" s="1383" t="s">
        <v>61</v>
      </c>
    </row>
    <row r="3750" spans="1:17" x14ac:dyDescent="0.3">
      <c r="A3750" s="1405">
        <v>2015</v>
      </c>
      <c r="B3750" s="1406" t="s">
        <v>521</v>
      </c>
      <c r="C3750" s="1406" t="s">
        <v>729</v>
      </c>
      <c r="D3750" s="1407">
        <v>939.600840040241</v>
      </c>
      <c r="E3750" s="1406" t="s">
        <v>598</v>
      </c>
      <c r="F3750" s="1408" t="s">
        <v>599</v>
      </c>
      <c r="O3750" s="1383" t="s">
        <v>598</v>
      </c>
      <c r="Q3750" s="1383" t="s">
        <v>61</v>
      </c>
    </row>
    <row r="3751" spans="1:17" x14ac:dyDescent="0.3">
      <c r="A3751" s="1405">
        <v>2015</v>
      </c>
      <c r="B3751" s="1406" t="s">
        <v>521</v>
      </c>
      <c r="C3751" s="1406" t="s">
        <v>748</v>
      </c>
      <c r="D3751" s="1407">
        <v>750.19119648737706</v>
      </c>
      <c r="E3751" s="1406" t="s">
        <v>614</v>
      </c>
      <c r="F3751" s="1408" t="s">
        <v>613</v>
      </c>
      <c r="O3751" s="1383" t="s">
        <v>614</v>
      </c>
      <c r="Q3751" s="1383" t="s">
        <v>60</v>
      </c>
    </row>
    <row r="3752" spans="1:17" x14ac:dyDescent="0.3">
      <c r="A3752" s="1405">
        <v>2015</v>
      </c>
      <c r="B3752" s="1406" t="s">
        <v>521</v>
      </c>
      <c r="C3752" s="1406" t="s">
        <v>735</v>
      </c>
      <c r="D3752" s="1407">
        <v>944.80773537297011</v>
      </c>
      <c r="E3752" s="1406" t="s">
        <v>614</v>
      </c>
      <c r="F3752" s="1408" t="s">
        <v>613</v>
      </c>
      <c r="O3752" s="1383" t="s">
        <v>614</v>
      </c>
      <c r="Q3752" s="1383" t="s">
        <v>60</v>
      </c>
    </row>
    <row r="3753" spans="1:17" x14ac:dyDescent="0.3">
      <c r="A3753" s="1405">
        <v>2015</v>
      </c>
      <c r="B3753" s="1406" t="s">
        <v>521</v>
      </c>
      <c r="C3753" s="1406" t="s">
        <v>736</v>
      </c>
      <c r="D3753" s="1407">
        <v>1053.55633760963</v>
      </c>
      <c r="E3753" s="1406" t="s">
        <v>614</v>
      </c>
      <c r="F3753" s="1408" t="s">
        <v>613</v>
      </c>
      <c r="O3753" s="1383" t="s">
        <v>614</v>
      </c>
      <c r="Q3753" s="1383" t="s">
        <v>60</v>
      </c>
    </row>
    <row r="3754" spans="1:17" x14ac:dyDescent="0.3">
      <c r="A3754" s="1405">
        <v>2015</v>
      </c>
      <c r="B3754" s="1406" t="s">
        <v>521</v>
      </c>
      <c r="C3754" s="1406" t="s">
        <v>737</v>
      </c>
      <c r="D3754" s="1407">
        <v>901.60540437158511</v>
      </c>
      <c r="E3754" s="1406" t="s">
        <v>614</v>
      </c>
      <c r="F3754" s="1408" t="s">
        <v>613</v>
      </c>
      <c r="O3754" s="1383" t="s">
        <v>614</v>
      </c>
      <c r="Q3754" s="1383" t="s">
        <v>60</v>
      </c>
    </row>
    <row r="3755" spans="1:17" x14ac:dyDescent="0.3">
      <c r="A3755" s="1405">
        <v>2015</v>
      </c>
      <c r="B3755" s="1406" t="s">
        <v>521</v>
      </c>
      <c r="C3755" s="1406" t="s">
        <v>738</v>
      </c>
      <c r="D3755" s="1407">
        <v>1078.3488466071699</v>
      </c>
      <c r="E3755" s="1406" t="s">
        <v>614</v>
      </c>
      <c r="F3755" s="1408" t="s">
        <v>613</v>
      </c>
      <c r="O3755" s="1383" t="s">
        <v>614</v>
      </c>
      <c r="Q3755" s="1383" t="s">
        <v>60</v>
      </c>
    </row>
    <row r="3756" spans="1:17" x14ac:dyDescent="0.3">
      <c r="A3756" s="1405">
        <v>2015</v>
      </c>
      <c r="B3756" s="1406" t="s">
        <v>521</v>
      </c>
      <c r="C3756" s="1406" t="s">
        <v>749</v>
      </c>
      <c r="D3756" s="1407">
        <v>713.58063670412002</v>
      </c>
      <c r="E3756" s="1406" t="s">
        <v>614</v>
      </c>
      <c r="F3756" s="1408" t="s">
        <v>613</v>
      </c>
      <c r="O3756" s="1383" t="s">
        <v>614</v>
      </c>
      <c r="Q3756" s="1383" t="s">
        <v>60</v>
      </c>
    </row>
    <row r="3757" spans="1:17" x14ac:dyDescent="0.3">
      <c r="A3757" s="1405">
        <v>2015</v>
      </c>
      <c r="B3757" s="1406" t="s">
        <v>521</v>
      </c>
      <c r="C3757" s="1406" t="s">
        <v>750</v>
      </c>
      <c r="D3757" s="1407">
        <v>867.80274136403909</v>
      </c>
      <c r="E3757" s="1406" t="s">
        <v>614</v>
      </c>
      <c r="F3757" s="1408" t="s">
        <v>613</v>
      </c>
      <c r="O3757" s="1383" t="s">
        <v>614</v>
      </c>
      <c r="Q3757" s="1383" t="s">
        <v>60</v>
      </c>
    </row>
    <row r="3758" spans="1:17" x14ac:dyDescent="0.3">
      <c r="A3758" s="1405">
        <v>2015</v>
      </c>
      <c r="B3758" s="1406" t="s">
        <v>521</v>
      </c>
      <c r="C3758" s="1406" t="s">
        <v>739</v>
      </c>
      <c r="D3758" s="1407">
        <v>835.19934283943007</v>
      </c>
      <c r="E3758" s="1406" t="s">
        <v>614</v>
      </c>
      <c r="F3758" s="1408" t="s">
        <v>613</v>
      </c>
      <c r="O3758" s="1383" t="s">
        <v>614</v>
      </c>
      <c r="Q3758" s="1383" t="s">
        <v>60</v>
      </c>
    </row>
    <row r="3759" spans="1:17" x14ac:dyDescent="0.3">
      <c r="A3759" s="1405">
        <v>2015</v>
      </c>
      <c r="B3759" s="1406" t="s">
        <v>521</v>
      </c>
      <c r="C3759" s="1406" t="s">
        <v>751</v>
      </c>
      <c r="D3759" s="1407">
        <v>791.33193888303504</v>
      </c>
      <c r="E3759" s="1406" t="s">
        <v>614</v>
      </c>
      <c r="F3759" s="1408" t="s">
        <v>613</v>
      </c>
      <c r="O3759" s="1383" t="s">
        <v>614</v>
      </c>
      <c r="Q3759" s="1383" t="s">
        <v>60</v>
      </c>
    </row>
    <row r="3760" spans="1:17" x14ac:dyDescent="0.3">
      <c r="A3760" s="1405">
        <v>2015</v>
      </c>
      <c r="B3760" s="1406" t="s">
        <v>521</v>
      </c>
      <c r="C3760" s="1406" t="s">
        <v>740</v>
      </c>
      <c r="D3760" s="1407">
        <v>844.50539408867007</v>
      </c>
      <c r="E3760" s="1406" t="s">
        <v>614</v>
      </c>
      <c r="F3760" s="1408" t="s">
        <v>613</v>
      </c>
      <c r="O3760" s="1383" t="s">
        <v>614</v>
      </c>
      <c r="Q3760" s="1383" t="s">
        <v>60</v>
      </c>
    </row>
    <row r="3761" spans="1:17" x14ac:dyDescent="0.3">
      <c r="A3761" s="1405">
        <v>2015</v>
      </c>
      <c r="B3761" s="1406" t="s">
        <v>521</v>
      </c>
      <c r="C3761" s="1406" t="s">
        <v>752</v>
      </c>
      <c r="D3761" s="1407">
        <v>778.90498713329896</v>
      </c>
      <c r="E3761" s="1406" t="s">
        <v>614</v>
      </c>
      <c r="F3761" s="1408" t="s">
        <v>613</v>
      </c>
      <c r="O3761" s="1383" t="s">
        <v>614</v>
      </c>
      <c r="Q3761" s="1383" t="s">
        <v>60</v>
      </c>
    </row>
    <row r="3762" spans="1:17" x14ac:dyDescent="0.3">
      <c r="A3762" s="1405">
        <v>2015</v>
      </c>
      <c r="B3762" s="1406" t="s">
        <v>521</v>
      </c>
      <c r="C3762" s="1406" t="s">
        <v>753</v>
      </c>
      <c r="D3762" s="1407">
        <v>791.90476923076903</v>
      </c>
      <c r="E3762" s="1406" t="s">
        <v>614</v>
      </c>
      <c r="F3762" s="1408" t="s">
        <v>613</v>
      </c>
      <c r="O3762" s="1383" t="s">
        <v>614</v>
      </c>
      <c r="Q3762" s="1383" t="s">
        <v>60</v>
      </c>
    </row>
    <row r="3763" spans="1:17" x14ac:dyDescent="0.3">
      <c r="A3763" s="1405">
        <v>2015</v>
      </c>
      <c r="B3763" s="1406" t="s">
        <v>521</v>
      </c>
      <c r="C3763" s="1406" t="s">
        <v>741</v>
      </c>
      <c r="D3763" s="1407">
        <v>843.18363576594311</v>
      </c>
      <c r="E3763" s="1406" t="s">
        <v>614</v>
      </c>
      <c r="F3763" s="1408" t="s">
        <v>613</v>
      </c>
      <c r="O3763" s="1383" t="s">
        <v>614</v>
      </c>
      <c r="Q3763" s="1383" t="s">
        <v>60</v>
      </c>
    </row>
    <row r="3764" spans="1:17" x14ac:dyDescent="0.3">
      <c r="A3764" s="1405">
        <v>2015</v>
      </c>
      <c r="B3764" s="1406" t="s">
        <v>521</v>
      </c>
      <c r="C3764" s="1406" t="s">
        <v>754</v>
      </c>
      <c r="D3764" s="1407">
        <v>854.11123626373603</v>
      </c>
      <c r="E3764" s="1406" t="s">
        <v>614</v>
      </c>
      <c r="F3764" s="1408" t="s">
        <v>613</v>
      </c>
      <c r="O3764" s="1383" t="s">
        <v>614</v>
      </c>
      <c r="Q3764" s="1383" t="s">
        <v>60</v>
      </c>
    </row>
    <row r="3765" spans="1:17" x14ac:dyDescent="0.3">
      <c r="A3765" s="1405">
        <v>2015</v>
      </c>
      <c r="B3765" s="1406" t="s">
        <v>521</v>
      </c>
      <c r="C3765" s="1406" t="s">
        <v>742</v>
      </c>
      <c r="D3765" s="1407">
        <v>851.38327922077895</v>
      </c>
      <c r="E3765" s="1406" t="s">
        <v>614</v>
      </c>
      <c r="F3765" s="1408" t="s">
        <v>613</v>
      </c>
      <c r="O3765" s="1383" t="s">
        <v>614</v>
      </c>
      <c r="Q3765" s="1383" t="s">
        <v>60</v>
      </c>
    </row>
    <row r="3766" spans="1:17" x14ac:dyDescent="0.3">
      <c r="A3766" s="1405">
        <v>2015</v>
      </c>
      <c r="B3766" s="1406" t="s">
        <v>521</v>
      </c>
      <c r="C3766" s="1406" t="s">
        <v>755</v>
      </c>
      <c r="D3766" s="1407">
        <v>746.19054334798204</v>
      </c>
      <c r="E3766" s="1406" t="s">
        <v>614</v>
      </c>
      <c r="F3766" s="1408" t="s">
        <v>613</v>
      </c>
      <c r="O3766" s="1383" t="s">
        <v>614</v>
      </c>
      <c r="Q3766" s="1383" t="s">
        <v>60</v>
      </c>
    </row>
    <row r="3767" spans="1:17" x14ac:dyDescent="0.3">
      <c r="A3767" s="1405">
        <v>2015</v>
      </c>
      <c r="B3767" s="1406" t="s">
        <v>521</v>
      </c>
      <c r="C3767" s="1406" t="s">
        <v>756</v>
      </c>
      <c r="D3767" s="1407">
        <v>867.87074228523807</v>
      </c>
      <c r="E3767" s="1406" t="s">
        <v>614</v>
      </c>
      <c r="F3767" s="1408" t="s">
        <v>613</v>
      </c>
      <c r="O3767" s="1383" t="s">
        <v>614</v>
      </c>
      <c r="Q3767" s="1383" t="s">
        <v>60</v>
      </c>
    </row>
    <row r="3768" spans="1:17" x14ac:dyDescent="0.3">
      <c r="A3768" s="1405">
        <v>2015</v>
      </c>
      <c r="B3768" s="1406" t="s">
        <v>521</v>
      </c>
      <c r="C3768" s="1406" t="s">
        <v>766</v>
      </c>
      <c r="D3768" s="1407">
        <v>905.85375548245599</v>
      </c>
      <c r="E3768" s="1406" t="s">
        <v>645</v>
      </c>
      <c r="F3768" s="1408" t="s">
        <v>644</v>
      </c>
      <c r="O3768" s="1383" t="s">
        <v>645</v>
      </c>
      <c r="Q3768" s="1383" t="s">
        <v>76</v>
      </c>
    </row>
    <row r="3769" spans="1:17" x14ac:dyDescent="0.3">
      <c r="A3769" s="1405">
        <v>2015</v>
      </c>
      <c r="B3769" s="1406" t="s">
        <v>521</v>
      </c>
      <c r="C3769" s="1406" t="s">
        <v>757</v>
      </c>
      <c r="D3769" s="1407">
        <v>811.90179460580896</v>
      </c>
      <c r="E3769" s="1406" t="s">
        <v>626</v>
      </c>
      <c r="F3769" s="1408" t="s">
        <v>625</v>
      </c>
      <c r="O3769" s="1383" t="s">
        <v>626</v>
      </c>
      <c r="Q3769" s="1383" t="s">
        <v>59</v>
      </c>
    </row>
    <row r="3770" spans="1:17" x14ac:dyDescent="0.3">
      <c r="A3770" s="1405">
        <v>2015</v>
      </c>
      <c r="B3770" s="1406" t="s">
        <v>521</v>
      </c>
      <c r="C3770" s="1406" t="s">
        <v>758</v>
      </c>
      <c r="D3770" s="1407">
        <v>802.96355862069004</v>
      </c>
      <c r="E3770" s="1406" t="s">
        <v>626</v>
      </c>
      <c r="F3770" s="1408" t="s">
        <v>625</v>
      </c>
      <c r="O3770" s="1383" t="s">
        <v>626</v>
      </c>
      <c r="Q3770" s="1383" t="s">
        <v>59</v>
      </c>
    </row>
    <row r="3771" spans="1:17" x14ac:dyDescent="0.3">
      <c r="A3771" s="1405">
        <v>2015</v>
      </c>
      <c r="B3771" s="1406" t="s">
        <v>521</v>
      </c>
      <c r="C3771" s="1406" t="s">
        <v>743</v>
      </c>
      <c r="D3771" s="1407">
        <v>932.70161664392913</v>
      </c>
      <c r="E3771" s="1406" t="s">
        <v>626</v>
      </c>
      <c r="F3771" s="1408" t="s">
        <v>625</v>
      </c>
      <c r="O3771" s="1383" t="s">
        <v>626</v>
      </c>
      <c r="Q3771" s="1383" t="s">
        <v>59</v>
      </c>
    </row>
    <row r="3772" spans="1:17" x14ac:dyDescent="0.3">
      <c r="A3772" s="1405">
        <v>2015</v>
      </c>
      <c r="B3772" s="1406" t="s">
        <v>521</v>
      </c>
      <c r="C3772" s="1406" t="s">
        <v>759</v>
      </c>
      <c r="D3772" s="1407">
        <v>909.3490954773871</v>
      </c>
      <c r="E3772" s="1406" t="s">
        <v>626</v>
      </c>
      <c r="F3772" s="1408" t="s">
        <v>625</v>
      </c>
      <c r="O3772" s="1383" t="s">
        <v>626</v>
      </c>
      <c r="Q3772" s="1383" t="s">
        <v>59</v>
      </c>
    </row>
    <row r="3773" spans="1:17" x14ac:dyDescent="0.3">
      <c r="A3773" s="1405">
        <v>2015</v>
      </c>
      <c r="B3773" s="1406" t="s">
        <v>521</v>
      </c>
      <c r="C3773" s="1406" t="s">
        <v>760</v>
      </c>
      <c r="D3773" s="1407">
        <v>771.29795853269502</v>
      </c>
      <c r="E3773" s="1406" t="s">
        <v>626</v>
      </c>
      <c r="F3773" s="1408" t="s">
        <v>625</v>
      </c>
      <c r="O3773" s="1383" t="s">
        <v>626</v>
      </c>
      <c r="Q3773" s="1383" t="s">
        <v>59</v>
      </c>
    </row>
    <row r="3774" spans="1:17" x14ac:dyDescent="0.3">
      <c r="A3774" s="1405">
        <v>2015</v>
      </c>
      <c r="B3774" s="1406" t="s">
        <v>521</v>
      </c>
      <c r="C3774" s="1406" t="s">
        <v>744</v>
      </c>
      <c r="D3774" s="1407">
        <v>1004.5391836302601</v>
      </c>
      <c r="E3774" s="1406" t="s">
        <v>626</v>
      </c>
      <c r="F3774" s="1408" t="s">
        <v>625</v>
      </c>
      <c r="O3774" s="1383" t="s">
        <v>626</v>
      </c>
      <c r="Q3774" s="1383" t="s">
        <v>59</v>
      </c>
    </row>
    <row r="3775" spans="1:17" x14ac:dyDescent="0.3">
      <c r="A3775" s="1405">
        <v>2015</v>
      </c>
      <c r="B3775" s="1406" t="s">
        <v>521</v>
      </c>
      <c r="C3775" s="1406" t="s">
        <v>745</v>
      </c>
      <c r="D3775" s="1407">
        <v>1219.9938949275402</v>
      </c>
      <c r="E3775" s="1406" t="s">
        <v>626</v>
      </c>
      <c r="F3775" s="1408" t="s">
        <v>625</v>
      </c>
      <c r="O3775" s="1383" t="s">
        <v>626</v>
      </c>
      <c r="Q3775" s="1383" t="s">
        <v>59</v>
      </c>
    </row>
    <row r="3776" spans="1:17" x14ac:dyDescent="0.3">
      <c r="A3776" s="1405">
        <v>2015</v>
      </c>
      <c r="B3776" s="1406" t="s">
        <v>521</v>
      </c>
      <c r="C3776" s="1406" t="s">
        <v>761</v>
      </c>
      <c r="D3776" s="1407">
        <v>767.39480215827302</v>
      </c>
      <c r="E3776" s="1406" t="s">
        <v>626</v>
      </c>
      <c r="F3776" s="1408" t="s">
        <v>625</v>
      </c>
      <c r="O3776" s="1383" t="s">
        <v>626</v>
      </c>
      <c r="Q3776" s="1383" t="s">
        <v>59</v>
      </c>
    </row>
    <row r="3777" spans="1:17" x14ac:dyDescent="0.3">
      <c r="A3777" s="1405">
        <v>2015</v>
      </c>
      <c r="B3777" s="1406" t="s">
        <v>521</v>
      </c>
      <c r="C3777" s="1406" t="s">
        <v>746</v>
      </c>
      <c r="D3777" s="1407">
        <v>905.44364322285105</v>
      </c>
      <c r="E3777" s="1406" t="s">
        <v>626</v>
      </c>
      <c r="F3777" s="1408" t="s">
        <v>625</v>
      </c>
      <c r="O3777" s="1383" t="s">
        <v>626</v>
      </c>
      <c r="Q3777" s="1383" t="s">
        <v>59</v>
      </c>
    </row>
    <row r="3778" spans="1:17" x14ac:dyDescent="0.3">
      <c r="A3778" s="1405">
        <v>2015</v>
      </c>
      <c r="B3778" s="1406" t="s">
        <v>521</v>
      </c>
      <c r="C3778" s="1406" t="s">
        <v>747</v>
      </c>
      <c r="D3778" s="1407">
        <v>954.81398587933199</v>
      </c>
      <c r="E3778" s="1406" t="s">
        <v>626</v>
      </c>
      <c r="F3778" s="1408" t="s">
        <v>625</v>
      </c>
      <c r="O3778" s="1383" t="s">
        <v>626</v>
      </c>
      <c r="Q3778" s="1383" t="s">
        <v>59</v>
      </c>
    </row>
    <row r="3779" spans="1:17" x14ac:dyDescent="0.3">
      <c r="A3779" s="1405">
        <v>2015</v>
      </c>
      <c r="B3779" s="1406" t="s">
        <v>521</v>
      </c>
      <c r="C3779" s="1406" t="s">
        <v>762</v>
      </c>
      <c r="D3779" s="1407">
        <v>724.81888604353401</v>
      </c>
      <c r="E3779" s="1406" t="s">
        <v>623</v>
      </c>
      <c r="F3779" s="1408" t="s">
        <v>622</v>
      </c>
      <c r="O3779" s="1383" t="s">
        <v>623</v>
      </c>
      <c r="Q3779" s="1383" t="s">
        <v>75</v>
      </c>
    </row>
    <row r="3780" spans="1:17" x14ac:dyDescent="0.3">
      <c r="A3780" s="1405">
        <v>2015</v>
      </c>
      <c r="B3780" s="1406" t="s">
        <v>521</v>
      </c>
      <c r="C3780" s="1406" t="s">
        <v>763</v>
      </c>
      <c r="D3780" s="1407">
        <v>883.40450564971809</v>
      </c>
      <c r="E3780" s="1406" t="s">
        <v>645</v>
      </c>
      <c r="F3780" s="1408" t="s">
        <v>644</v>
      </c>
      <c r="O3780" s="1383" t="s">
        <v>645</v>
      </c>
      <c r="Q3780" s="1383" t="s">
        <v>76</v>
      </c>
    </row>
    <row r="3781" spans="1:17" x14ac:dyDescent="0.3">
      <c r="A3781" s="1405">
        <v>2015</v>
      </c>
      <c r="B3781" s="1406" t="s">
        <v>521</v>
      </c>
      <c r="C3781" s="1406" t="s">
        <v>764</v>
      </c>
      <c r="D3781" s="1407">
        <v>770.20254914004897</v>
      </c>
      <c r="E3781" s="1406" t="s">
        <v>645</v>
      </c>
      <c r="F3781" s="1408" t="s">
        <v>644</v>
      </c>
      <c r="O3781" s="1383" t="s">
        <v>645</v>
      </c>
      <c r="Q3781" s="1383" t="s">
        <v>76</v>
      </c>
    </row>
    <row r="3782" spans="1:17" x14ac:dyDescent="0.3">
      <c r="A3782" s="1405">
        <v>2015</v>
      </c>
      <c r="B3782" s="1406" t="s">
        <v>521</v>
      </c>
      <c r="C3782" s="1406" t="s">
        <v>765</v>
      </c>
      <c r="D3782" s="1407">
        <v>962.144493954322</v>
      </c>
      <c r="E3782" s="1406" t="s">
        <v>645</v>
      </c>
      <c r="F3782" s="1408" t="s">
        <v>644</v>
      </c>
      <c r="O3782" s="1383" t="s">
        <v>645</v>
      </c>
      <c r="Q3782" s="1383" t="s">
        <v>76</v>
      </c>
    </row>
    <row r="3783" spans="1:17" x14ac:dyDescent="0.3">
      <c r="A3783" s="1405">
        <v>2015</v>
      </c>
      <c r="B3783" s="1406" t="s">
        <v>521</v>
      </c>
      <c r="C3783" s="1406" t="s">
        <v>767</v>
      </c>
      <c r="D3783" s="1407">
        <v>924.26547973531797</v>
      </c>
      <c r="E3783" s="1406" t="s">
        <v>645</v>
      </c>
      <c r="F3783" s="1408" t="s">
        <v>644</v>
      </c>
      <c r="O3783" s="1383" t="s">
        <v>645</v>
      </c>
      <c r="Q3783" s="1383" t="s">
        <v>76</v>
      </c>
    </row>
    <row r="3784" spans="1:17" x14ac:dyDescent="0.3">
      <c r="A3784" s="1405">
        <v>2015</v>
      </c>
      <c r="B3784" s="1406" t="s">
        <v>521</v>
      </c>
      <c r="C3784" s="1406" t="s">
        <v>768</v>
      </c>
      <c r="D3784" s="1407">
        <v>1020.4079521724501</v>
      </c>
      <c r="E3784" s="1406" t="s">
        <v>645</v>
      </c>
      <c r="F3784" s="1408" t="s">
        <v>644</v>
      </c>
      <c r="O3784" s="1383" t="s">
        <v>645</v>
      </c>
      <c r="Q3784" s="1383" t="s">
        <v>76</v>
      </c>
    </row>
    <row r="3785" spans="1:17" x14ac:dyDescent="0.3">
      <c r="A3785" s="1405">
        <v>2015</v>
      </c>
      <c r="B3785" s="1406" t="s">
        <v>521</v>
      </c>
      <c r="C3785" s="1406" t="s">
        <v>769</v>
      </c>
      <c r="D3785" s="1407">
        <v>806.21775604142704</v>
      </c>
      <c r="E3785" s="1406" t="s">
        <v>645</v>
      </c>
      <c r="F3785" s="1408" t="s">
        <v>644</v>
      </c>
      <c r="O3785" s="1383" t="s">
        <v>645</v>
      </c>
      <c r="Q3785" s="1383" t="s">
        <v>76</v>
      </c>
    </row>
    <row r="3786" spans="1:17" x14ac:dyDescent="0.3">
      <c r="A3786" s="1405">
        <v>2015</v>
      </c>
      <c r="B3786" s="1406" t="s">
        <v>521</v>
      </c>
      <c r="C3786" s="1406" t="s">
        <v>770</v>
      </c>
      <c r="D3786" s="1407">
        <v>833.69983981693417</v>
      </c>
      <c r="E3786" s="1406" t="s">
        <v>645</v>
      </c>
      <c r="F3786" s="1408" t="s">
        <v>644</v>
      </c>
      <c r="O3786" s="1383" t="s">
        <v>645</v>
      </c>
      <c r="Q3786" s="1383" t="s">
        <v>76</v>
      </c>
    </row>
    <row r="3787" spans="1:17" x14ac:dyDescent="0.3">
      <c r="A3787" s="1405">
        <v>2015</v>
      </c>
      <c r="B3787" s="1406" t="s">
        <v>521</v>
      </c>
      <c r="C3787" s="1406" t="s">
        <v>771</v>
      </c>
      <c r="D3787" s="1407">
        <v>738.38728266033309</v>
      </c>
      <c r="E3787" s="1406" t="s">
        <v>645</v>
      </c>
      <c r="F3787" s="1408" t="s">
        <v>644</v>
      </c>
      <c r="O3787" s="1383" t="s">
        <v>645</v>
      </c>
      <c r="Q3787" s="1383" t="s">
        <v>76</v>
      </c>
    </row>
    <row r="3788" spans="1:17" x14ac:dyDescent="0.3">
      <c r="A3788" s="1405">
        <v>2015</v>
      </c>
      <c r="B3788" s="1406" t="s">
        <v>521</v>
      </c>
      <c r="C3788" s="1406" t="s">
        <v>772</v>
      </c>
      <c r="D3788" s="1407">
        <v>749.50088210347803</v>
      </c>
      <c r="E3788" s="1406" t="s">
        <v>645</v>
      </c>
      <c r="F3788" s="1408" t="s">
        <v>644</v>
      </c>
      <c r="O3788" s="1383" t="s">
        <v>645</v>
      </c>
      <c r="Q3788" s="1383" t="s">
        <v>76</v>
      </c>
    </row>
    <row r="3789" spans="1:17" x14ac:dyDescent="0.3">
      <c r="A3789" s="1405">
        <v>2015</v>
      </c>
      <c r="B3789" s="1406" t="s">
        <v>521</v>
      </c>
      <c r="C3789" s="1406" t="s">
        <v>773</v>
      </c>
      <c r="D3789" s="1407">
        <v>949.9491322495611</v>
      </c>
      <c r="E3789" s="1406" t="s">
        <v>645</v>
      </c>
      <c r="F3789" s="1408" t="s">
        <v>644</v>
      </c>
      <c r="O3789" s="1383" t="s">
        <v>645</v>
      </c>
      <c r="Q3789" s="1383" t="s">
        <v>76</v>
      </c>
    </row>
    <row r="3790" spans="1:17" x14ac:dyDescent="0.3">
      <c r="A3790" s="1405">
        <v>2015</v>
      </c>
      <c r="B3790" s="1406" t="s">
        <v>521</v>
      </c>
      <c r="C3790" s="1406" t="s">
        <v>774</v>
      </c>
      <c r="D3790" s="1407">
        <v>746.38250000000005</v>
      </c>
      <c r="E3790" s="1406" t="s">
        <v>645</v>
      </c>
      <c r="F3790" s="1408" t="s">
        <v>644</v>
      </c>
      <c r="O3790" s="1383" t="s">
        <v>645</v>
      </c>
      <c r="Q3790" s="1383" t="s">
        <v>76</v>
      </c>
    </row>
    <row r="3791" spans="1:17" x14ac:dyDescent="0.3">
      <c r="A3791" s="1405">
        <v>2015</v>
      </c>
      <c r="B3791" s="1406" t="s">
        <v>521</v>
      </c>
      <c r="C3791" s="1406" t="s">
        <v>775</v>
      </c>
      <c r="D3791" s="1407">
        <v>931.97353172601606</v>
      </c>
      <c r="E3791" s="1406" t="s">
        <v>645</v>
      </c>
      <c r="F3791" s="1408" t="s">
        <v>644</v>
      </c>
      <c r="O3791" s="1383" t="s">
        <v>645</v>
      </c>
      <c r="Q3791" s="1383" t="s">
        <v>76</v>
      </c>
    </row>
    <row r="3792" spans="1:17" x14ac:dyDescent="0.3">
      <c r="A3792" s="1405">
        <v>2015</v>
      </c>
      <c r="B3792" s="1406" t="s">
        <v>521</v>
      </c>
      <c r="C3792" s="1406" t="s">
        <v>776</v>
      </c>
      <c r="D3792" s="1407">
        <v>815.77214507129599</v>
      </c>
      <c r="E3792" s="1406" t="s">
        <v>645</v>
      </c>
      <c r="F3792" s="1408" t="s">
        <v>644</v>
      </c>
      <c r="O3792" s="1383" t="s">
        <v>645</v>
      </c>
      <c r="Q3792" s="1383" t="s">
        <v>76</v>
      </c>
    </row>
    <row r="3793" spans="1:17" x14ac:dyDescent="0.3">
      <c r="A3793" s="1405">
        <v>2015</v>
      </c>
      <c r="B3793" s="1406" t="s">
        <v>521</v>
      </c>
      <c r="C3793" s="1406" t="s">
        <v>794</v>
      </c>
      <c r="D3793" s="1407">
        <v>890.99453277399107</v>
      </c>
      <c r="E3793" s="1406" t="s">
        <v>611</v>
      </c>
      <c r="F3793" s="1408" t="s">
        <v>610</v>
      </c>
      <c r="O3793" s="1383" t="s">
        <v>611</v>
      </c>
      <c r="Q3793" s="1383" t="s">
        <v>74</v>
      </c>
    </row>
    <row r="3794" spans="1:17" x14ac:dyDescent="0.3">
      <c r="A3794" s="1405">
        <v>2015</v>
      </c>
      <c r="B3794" s="1406" t="s">
        <v>521</v>
      </c>
      <c r="C3794" s="1406" t="s">
        <v>795</v>
      </c>
      <c r="D3794" s="1407">
        <v>765.63231420507998</v>
      </c>
      <c r="E3794" s="1406" t="s">
        <v>611</v>
      </c>
      <c r="F3794" s="1408" t="s">
        <v>610</v>
      </c>
      <c r="O3794" s="1383" t="s">
        <v>611</v>
      </c>
      <c r="Q3794" s="1383" t="s">
        <v>74</v>
      </c>
    </row>
    <row r="3795" spans="1:17" x14ac:dyDescent="0.3">
      <c r="A3795" s="1405">
        <v>2015</v>
      </c>
      <c r="B3795" s="1406" t="s">
        <v>521</v>
      </c>
      <c r="C3795" s="1406" t="s">
        <v>777</v>
      </c>
      <c r="D3795" s="1407">
        <v>842.90244262295107</v>
      </c>
      <c r="E3795" s="1406" t="s">
        <v>611</v>
      </c>
      <c r="F3795" s="1408" t="s">
        <v>610</v>
      </c>
      <c r="O3795" s="1383" t="s">
        <v>611</v>
      </c>
      <c r="Q3795" s="1383" t="s">
        <v>74</v>
      </c>
    </row>
    <row r="3796" spans="1:17" x14ac:dyDescent="0.3">
      <c r="A3796" s="1405">
        <v>2015</v>
      </c>
      <c r="B3796" s="1406" t="s">
        <v>521</v>
      </c>
      <c r="C3796" s="1406" t="s">
        <v>796</v>
      </c>
      <c r="D3796" s="1407">
        <v>773.28055137844603</v>
      </c>
      <c r="E3796" s="1406" t="s">
        <v>611</v>
      </c>
      <c r="F3796" s="1408" t="s">
        <v>610</v>
      </c>
      <c r="O3796" s="1383" t="s">
        <v>611</v>
      </c>
      <c r="Q3796" s="1383" t="s">
        <v>74</v>
      </c>
    </row>
    <row r="3797" spans="1:17" x14ac:dyDescent="0.3">
      <c r="A3797" s="1405">
        <v>2015</v>
      </c>
      <c r="B3797" s="1406" t="s">
        <v>521</v>
      </c>
      <c r="C3797" s="1406" t="s">
        <v>778</v>
      </c>
      <c r="D3797" s="1407">
        <v>816.83412205567504</v>
      </c>
      <c r="E3797" s="1406" t="s">
        <v>611</v>
      </c>
      <c r="F3797" s="1408" t="s">
        <v>610</v>
      </c>
      <c r="O3797" s="1383" t="s">
        <v>611</v>
      </c>
      <c r="Q3797" s="1383" t="s">
        <v>74</v>
      </c>
    </row>
    <row r="3798" spans="1:17" x14ac:dyDescent="0.3">
      <c r="A3798" s="1405">
        <v>2015</v>
      </c>
      <c r="B3798" s="1406" t="s">
        <v>521</v>
      </c>
      <c r="C3798" s="1406" t="s">
        <v>797</v>
      </c>
      <c r="D3798" s="1407">
        <v>1112.7211030479</v>
      </c>
      <c r="E3798" s="1406" t="s">
        <v>611</v>
      </c>
      <c r="F3798" s="1408" t="s">
        <v>610</v>
      </c>
      <c r="O3798" s="1383" t="s">
        <v>611</v>
      </c>
      <c r="Q3798" s="1383" t="s">
        <v>74</v>
      </c>
    </row>
    <row r="3799" spans="1:17" x14ac:dyDescent="0.3">
      <c r="A3799" s="1405">
        <v>2015</v>
      </c>
      <c r="B3799" s="1406" t="s">
        <v>521</v>
      </c>
      <c r="C3799" s="1406" t="s">
        <v>779</v>
      </c>
      <c r="D3799" s="1407">
        <v>800.84066460587303</v>
      </c>
      <c r="E3799" s="1406" t="s">
        <v>611</v>
      </c>
      <c r="F3799" s="1408" t="s">
        <v>610</v>
      </c>
      <c r="O3799" s="1383" t="s">
        <v>611</v>
      </c>
      <c r="Q3799" s="1383" t="s">
        <v>74</v>
      </c>
    </row>
    <row r="3800" spans="1:17" x14ac:dyDescent="0.3">
      <c r="A3800" s="1405">
        <v>2015</v>
      </c>
      <c r="B3800" s="1406" t="s">
        <v>521</v>
      </c>
      <c r="C3800" s="1406" t="s">
        <v>780</v>
      </c>
      <c r="D3800" s="1407">
        <v>704.07457407407401</v>
      </c>
      <c r="E3800" s="1406" t="s">
        <v>611</v>
      </c>
      <c r="F3800" s="1408" t="s">
        <v>610</v>
      </c>
      <c r="O3800" s="1383" t="s">
        <v>611</v>
      </c>
      <c r="Q3800" s="1383" t="s">
        <v>74</v>
      </c>
    </row>
    <row r="3801" spans="1:17" x14ac:dyDescent="0.3">
      <c r="A3801" s="1405">
        <v>2015</v>
      </c>
      <c r="B3801" s="1406" t="s">
        <v>521</v>
      </c>
      <c r="C3801" s="1406" t="s">
        <v>713</v>
      </c>
      <c r="D3801" s="1407">
        <v>997.22820443482999</v>
      </c>
      <c r="E3801" s="1406" t="s">
        <v>635</v>
      </c>
      <c r="F3801" s="1408" t="s">
        <v>634</v>
      </c>
      <c r="O3801" s="1383" t="s">
        <v>635</v>
      </c>
      <c r="Q3801" s="1383" t="s">
        <v>78</v>
      </c>
    </row>
    <row r="3802" spans="1:17" x14ac:dyDescent="0.3">
      <c r="A3802" s="1405">
        <v>2015</v>
      </c>
      <c r="B3802" s="1406" t="s">
        <v>521</v>
      </c>
      <c r="C3802" s="1406" t="s">
        <v>714</v>
      </c>
      <c r="D3802" s="1407">
        <v>978.51450348899596</v>
      </c>
      <c r="E3802" s="1406" t="s">
        <v>635</v>
      </c>
      <c r="F3802" s="1408" t="s">
        <v>634</v>
      </c>
      <c r="O3802" s="1383" t="s">
        <v>635</v>
      </c>
      <c r="Q3802" s="1383" t="s">
        <v>78</v>
      </c>
    </row>
    <row r="3803" spans="1:17" x14ac:dyDescent="0.3">
      <c r="A3803" s="1405">
        <v>2015</v>
      </c>
      <c r="B3803" s="1406" t="s">
        <v>521</v>
      </c>
      <c r="C3803" s="1406" t="s">
        <v>715</v>
      </c>
      <c r="D3803" s="1407">
        <v>1141.62598843931</v>
      </c>
      <c r="E3803" s="1406" t="s">
        <v>635</v>
      </c>
      <c r="F3803" s="1408" t="s">
        <v>634</v>
      </c>
      <c r="O3803" s="1383" t="s">
        <v>635</v>
      </c>
      <c r="Q3803" s="1383" t="s">
        <v>78</v>
      </c>
    </row>
    <row r="3804" spans="1:17" x14ac:dyDescent="0.3">
      <c r="A3804" s="1405">
        <v>2015</v>
      </c>
      <c r="B3804" s="1406" t="s">
        <v>521</v>
      </c>
      <c r="C3804" s="1406" t="s">
        <v>716</v>
      </c>
      <c r="D3804" s="1407">
        <v>1091.74093761269</v>
      </c>
      <c r="E3804" s="1406" t="s">
        <v>635</v>
      </c>
      <c r="F3804" s="1408" t="s">
        <v>634</v>
      </c>
      <c r="O3804" s="1383" t="s">
        <v>635</v>
      </c>
      <c r="Q3804" s="1383" t="s">
        <v>78</v>
      </c>
    </row>
    <row r="3805" spans="1:17" x14ac:dyDescent="0.3">
      <c r="A3805" s="1405">
        <v>2015</v>
      </c>
      <c r="B3805" s="1406" t="s">
        <v>521</v>
      </c>
      <c r="C3805" s="1406" t="s">
        <v>717</v>
      </c>
      <c r="D3805" s="1407">
        <v>843.3258770614691</v>
      </c>
      <c r="E3805" s="1406" t="s">
        <v>635</v>
      </c>
      <c r="F3805" s="1408" t="s">
        <v>634</v>
      </c>
      <c r="O3805" s="1383" t="s">
        <v>635</v>
      </c>
      <c r="Q3805" s="1383" t="s">
        <v>78</v>
      </c>
    </row>
    <row r="3806" spans="1:17" x14ac:dyDescent="0.3">
      <c r="A3806" s="1405">
        <v>2015</v>
      </c>
      <c r="B3806" s="1406" t="s">
        <v>521</v>
      </c>
      <c r="C3806" s="1406" t="s">
        <v>781</v>
      </c>
      <c r="D3806" s="1407">
        <v>787.48770022883309</v>
      </c>
      <c r="E3806" s="1406" t="s">
        <v>635</v>
      </c>
      <c r="F3806" s="1408" t="s">
        <v>634</v>
      </c>
      <c r="O3806" s="1383" t="s">
        <v>635</v>
      </c>
      <c r="Q3806" s="1383" t="s">
        <v>78</v>
      </c>
    </row>
    <row r="3807" spans="1:17" x14ac:dyDescent="0.3">
      <c r="A3807" s="1405">
        <v>2015</v>
      </c>
      <c r="B3807" s="1406" t="s">
        <v>521</v>
      </c>
      <c r="C3807" s="1406" t="s">
        <v>718</v>
      </c>
      <c r="D3807" s="1407">
        <v>775.83662049861516</v>
      </c>
      <c r="E3807" s="1406" t="s">
        <v>635</v>
      </c>
      <c r="F3807" s="1408" t="s">
        <v>634</v>
      </c>
      <c r="O3807" s="1383" t="s">
        <v>635</v>
      </c>
      <c r="Q3807" s="1383" t="s">
        <v>78</v>
      </c>
    </row>
    <row r="3808" spans="1:17" x14ac:dyDescent="0.3">
      <c r="A3808" s="1405">
        <v>2015</v>
      </c>
      <c r="B3808" s="1406" t="s">
        <v>521</v>
      </c>
      <c r="C3808" s="1406" t="s">
        <v>719</v>
      </c>
      <c r="D3808" s="1407">
        <v>924.16004595780203</v>
      </c>
      <c r="E3808" s="1406" t="s">
        <v>635</v>
      </c>
      <c r="F3808" s="1408" t="s">
        <v>634</v>
      </c>
      <c r="O3808" s="1383" t="s">
        <v>635</v>
      </c>
      <c r="Q3808" s="1383" t="s">
        <v>78</v>
      </c>
    </row>
    <row r="3809" spans="1:17" x14ac:dyDescent="0.3">
      <c r="A3809" s="1405">
        <v>2015</v>
      </c>
      <c r="B3809" s="1406" t="s">
        <v>521</v>
      </c>
      <c r="C3809" s="1406" t="s">
        <v>720</v>
      </c>
      <c r="D3809" s="1407">
        <v>998.66976927747407</v>
      </c>
      <c r="E3809" s="1406" t="s">
        <v>635</v>
      </c>
      <c r="F3809" s="1408" t="s">
        <v>634</v>
      </c>
      <c r="O3809" s="1383" t="s">
        <v>635</v>
      </c>
      <c r="Q3809" s="1383" t="s">
        <v>78</v>
      </c>
    </row>
    <row r="3810" spans="1:17" x14ac:dyDescent="0.3">
      <c r="A3810" s="1405">
        <v>2015</v>
      </c>
      <c r="B3810" s="1406" t="s">
        <v>521</v>
      </c>
      <c r="C3810" s="1406" t="s">
        <v>721</v>
      </c>
      <c r="D3810" s="1407">
        <v>776.91008264462812</v>
      </c>
      <c r="E3810" s="1406" t="s">
        <v>635</v>
      </c>
      <c r="F3810" s="1408" t="s">
        <v>634</v>
      </c>
      <c r="O3810" s="1383" t="s">
        <v>635</v>
      </c>
      <c r="Q3810" s="1383" t="s">
        <v>78</v>
      </c>
    </row>
    <row r="3811" spans="1:17" x14ac:dyDescent="0.3">
      <c r="A3811" s="1405">
        <v>2015</v>
      </c>
      <c r="B3811" s="1406" t="s">
        <v>521</v>
      </c>
      <c r="C3811" s="1406" t="s">
        <v>722</v>
      </c>
      <c r="D3811" s="1407">
        <v>912.494004925642</v>
      </c>
      <c r="E3811" s="1406" t="s">
        <v>635</v>
      </c>
      <c r="F3811" s="1408" t="s">
        <v>634</v>
      </c>
      <c r="O3811" s="1383" t="s">
        <v>635</v>
      </c>
      <c r="Q3811" s="1383" t="s">
        <v>78</v>
      </c>
    </row>
    <row r="3812" spans="1:17" x14ac:dyDescent="0.3">
      <c r="A3812" s="1405">
        <v>2015</v>
      </c>
      <c r="B3812" s="1406" t="s">
        <v>521</v>
      </c>
      <c r="C3812" s="1406" t="s">
        <v>704</v>
      </c>
      <c r="D3812" s="1407">
        <v>734.275926573427</v>
      </c>
      <c r="E3812" s="1406" t="s">
        <v>611</v>
      </c>
      <c r="F3812" s="1408" t="s">
        <v>610</v>
      </c>
      <c r="O3812" s="1383" t="s">
        <v>611</v>
      </c>
      <c r="Q3812" s="1383" t="s">
        <v>74</v>
      </c>
    </row>
    <row r="3813" spans="1:17" x14ac:dyDescent="0.3">
      <c r="A3813" s="1405">
        <v>2015</v>
      </c>
      <c r="B3813" s="1406" t="s">
        <v>521</v>
      </c>
      <c r="C3813" s="1406" t="s">
        <v>705</v>
      </c>
      <c r="D3813" s="1407">
        <v>877.88946568688505</v>
      </c>
      <c r="E3813" s="1406" t="s">
        <v>611</v>
      </c>
      <c r="F3813" s="1408" t="s">
        <v>610</v>
      </c>
      <c r="O3813" s="1383" t="s">
        <v>611</v>
      </c>
      <c r="Q3813" s="1383" t="s">
        <v>74</v>
      </c>
    </row>
    <row r="3814" spans="1:17" x14ac:dyDescent="0.3">
      <c r="A3814" s="1405">
        <v>2015</v>
      </c>
      <c r="B3814" s="1406" t="s">
        <v>521</v>
      </c>
      <c r="C3814" s="1406" t="s">
        <v>706</v>
      </c>
      <c r="D3814" s="1407">
        <v>831.45688950149304</v>
      </c>
      <c r="E3814" s="1406" t="s">
        <v>611</v>
      </c>
      <c r="F3814" s="1408" t="s">
        <v>610</v>
      </c>
      <c r="O3814" s="1383" t="s">
        <v>611</v>
      </c>
      <c r="Q3814" s="1383" t="s">
        <v>74</v>
      </c>
    </row>
    <row r="3815" spans="1:17" x14ac:dyDescent="0.3">
      <c r="A3815" s="1405">
        <v>2015</v>
      </c>
      <c r="B3815" s="1406" t="s">
        <v>521</v>
      </c>
      <c r="C3815" s="1406" t="s">
        <v>785</v>
      </c>
      <c r="D3815" s="1407">
        <v>758.35548523206808</v>
      </c>
      <c r="E3815" s="1406" t="s">
        <v>623</v>
      </c>
      <c r="F3815" s="1408" t="s">
        <v>622</v>
      </c>
      <c r="O3815" s="1383" t="s">
        <v>623</v>
      </c>
      <c r="Q3815" s="1383" t="s">
        <v>75</v>
      </c>
    </row>
    <row r="3816" spans="1:17" x14ac:dyDescent="0.3">
      <c r="A3816" s="1405">
        <v>2015</v>
      </c>
      <c r="B3816" s="1406" t="s">
        <v>521</v>
      </c>
      <c r="C3816" s="1406" t="s">
        <v>786</v>
      </c>
      <c r="D3816" s="1407">
        <v>734.96677966101709</v>
      </c>
      <c r="E3816" s="1406" t="s">
        <v>623</v>
      </c>
      <c r="F3816" s="1408" t="s">
        <v>622</v>
      </c>
      <c r="O3816" s="1383" t="s">
        <v>623</v>
      </c>
      <c r="Q3816" s="1383" t="s">
        <v>75</v>
      </c>
    </row>
    <row r="3817" spans="1:17" x14ac:dyDescent="0.3">
      <c r="A3817" s="1405">
        <v>2015</v>
      </c>
      <c r="B3817" s="1406" t="s">
        <v>521</v>
      </c>
      <c r="C3817" s="1406" t="s">
        <v>787</v>
      </c>
      <c r="D3817" s="1407">
        <v>740.35975221238914</v>
      </c>
      <c r="E3817" s="1406" t="s">
        <v>623</v>
      </c>
      <c r="F3817" s="1408" t="s">
        <v>622</v>
      </c>
      <c r="O3817" s="1383" t="s">
        <v>623</v>
      </c>
      <c r="Q3817" s="1383" t="s">
        <v>75</v>
      </c>
    </row>
    <row r="3818" spans="1:17" x14ac:dyDescent="0.3">
      <c r="A3818" s="1405">
        <v>2015</v>
      </c>
      <c r="B3818" s="1406" t="s">
        <v>521</v>
      </c>
      <c r="C3818" s="1406" t="s">
        <v>782</v>
      </c>
      <c r="D3818" s="1407">
        <v>730.54845261121909</v>
      </c>
      <c r="E3818" s="1406" t="s">
        <v>623</v>
      </c>
      <c r="F3818" s="1408" t="s">
        <v>622</v>
      </c>
      <c r="O3818" s="1383" t="s">
        <v>623</v>
      </c>
      <c r="Q3818" s="1383" t="s">
        <v>75</v>
      </c>
    </row>
    <row r="3819" spans="1:17" x14ac:dyDescent="0.3">
      <c r="A3819" s="1405">
        <v>2015</v>
      </c>
      <c r="B3819" s="1406" t="s">
        <v>521</v>
      </c>
      <c r="C3819" s="1406" t="s">
        <v>783</v>
      </c>
      <c r="D3819" s="1407">
        <v>794.07122326203205</v>
      </c>
      <c r="E3819" s="1406" t="s">
        <v>623</v>
      </c>
      <c r="F3819" s="1408" t="s">
        <v>622</v>
      </c>
      <c r="O3819" s="1383" t="s">
        <v>623</v>
      </c>
      <c r="Q3819" s="1383" t="s">
        <v>75</v>
      </c>
    </row>
    <row r="3820" spans="1:17" x14ac:dyDescent="0.3">
      <c r="A3820" s="1405">
        <v>2015</v>
      </c>
      <c r="B3820" s="1406" t="s">
        <v>521</v>
      </c>
      <c r="C3820" s="1406" t="s">
        <v>788</v>
      </c>
      <c r="D3820" s="1407">
        <v>940.44770010261709</v>
      </c>
      <c r="E3820" s="1406" t="s">
        <v>623</v>
      </c>
      <c r="F3820" s="1408" t="s">
        <v>622</v>
      </c>
      <c r="O3820" s="1383" t="s">
        <v>623</v>
      </c>
      <c r="Q3820" s="1383" t="s">
        <v>75</v>
      </c>
    </row>
    <row r="3821" spans="1:17" x14ac:dyDescent="0.3">
      <c r="A3821" s="1405">
        <v>2015</v>
      </c>
      <c r="B3821" s="1406" t="s">
        <v>521</v>
      </c>
      <c r="C3821" s="1406" t="s">
        <v>789</v>
      </c>
      <c r="D3821" s="1407">
        <v>734.5513259668511</v>
      </c>
      <c r="E3821" s="1406" t="s">
        <v>623</v>
      </c>
      <c r="F3821" s="1408" t="s">
        <v>622</v>
      </c>
      <c r="O3821" s="1383" t="s">
        <v>623</v>
      </c>
      <c r="Q3821" s="1383" t="s">
        <v>75</v>
      </c>
    </row>
    <row r="3822" spans="1:17" x14ac:dyDescent="0.3">
      <c r="A3822" s="1405">
        <v>2015</v>
      </c>
      <c r="B3822" s="1406" t="s">
        <v>521</v>
      </c>
      <c r="C3822" s="1406" t="s">
        <v>790</v>
      </c>
      <c r="D3822" s="1407">
        <v>794.535448577681</v>
      </c>
      <c r="E3822" s="1406" t="s">
        <v>623</v>
      </c>
      <c r="F3822" s="1408" t="s">
        <v>622</v>
      </c>
      <c r="O3822" s="1383" t="s">
        <v>623</v>
      </c>
      <c r="Q3822" s="1383" t="s">
        <v>75</v>
      </c>
    </row>
    <row r="3823" spans="1:17" x14ac:dyDescent="0.3">
      <c r="A3823" s="1405">
        <v>2015</v>
      </c>
      <c r="B3823" s="1406" t="s">
        <v>521</v>
      </c>
      <c r="C3823" s="1406" t="s">
        <v>791</v>
      </c>
      <c r="D3823" s="1407">
        <v>748.01081081081099</v>
      </c>
      <c r="E3823" s="1406" t="s">
        <v>623</v>
      </c>
      <c r="F3823" s="1408" t="s">
        <v>622</v>
      </c>
      <c r="O3823" s="1383" t="s">
        <v>623</v>
      </c>
      <c r="Q3823" s="1383" t="s">
        <v>75</v>
      </c>
    </row>
    <row r="3824" spans="1:17" x14ac:dyDescent="0.3">
      <c r="A3824" s="1405">
        <v>2015</v>
      </c>
      <c r="B3824" s="1406" t="s">
        <v>521</v>
      </c>
      <c r="C3824" s="1406" t="s">
        <v>792</v>
      </c>
      <c r="D3824" s="1407">
        <v>782.49100138121503</v>
      </c>
      <c r="E3824" s="1406" t="s">
        <v>623</v>
      </c>
      <c r="F3824" s="1408" t="s">
        <v>622</v>
      </c>
      <c r="O3824" s="1383" t="s">
        <v>623</v>
      </c>
      <c r="Q3824" s="1383" t="s">
        <v>75</v>
      </c>
    </row>
    <row r="3825" spans="1:17" x14ac:dyDescent="0.3">
      <c r="A3825" s="1405">
        <v>2015</v>
      </c>
      <c r="B3825" s="1406" t="s">
        <v>521</v>
      </c>
      <c r="C3825" s="1406" t="s">
        <v>784</v>
      </c>
      <c r="D3825" s="1407">
        <v>797.34670315002711</v>
      </c>
      <c r="E3825" s="1406" t="s">
        <v>623</v>
      </c>
      <c r="F3825" s="1408" t="s">
        <v>622</v>
      </c>
      <c r="O3825" s="1383" t="s">
        <v>623</v>
      </c>
      <c r="Q3825" s="1383" t="s">
        <v>75</v>
      </c>
    </row>
    <row r="3826" spans="1:17" x14ac:dyDescent="0.3">
      <c r="A3826" s="1405">
        <v>2015</v>
      </c>
      <c r="B3826" s="1406" t="s">
        <v>521</v>
      </c>
      <c r="C3826" s="1406" t="s">
        <v>793</v>
      </c>
      <c r="D3826" s="1407">
        <v>822.08932273669711</v>
      </c>
      <c r="E3826" s="1406" t="s">
        <v>623</v>
      </c>
      <c r="F3826" s="1408" t="s">
        <v>622</v>
      </c>
      <c r="O3826" s="1383" t="s">
        <v>623</v>
      </c>
      <c r="Q3826" s="1383" t="s">
        <v>75</v>
      </c>
    </row>
    <row r="3827" spans="1:17" x14ac:dyDescent="0.3">
      <c r="A3827" s="1405">
        <v>2015</v>
      </c>
      <c r="B3827" s="1406" t="s">
        <v>521</v>
      </c>
      <c r="C3827" s="1406" t="s">
        <v>531</v>
      </c>
      <c r="D3827" s="1407">
        <v>1151.87421924092</v>
      </c>
      <c r="E3827" s="1406" t="s">
        <v>519</v>
      </c>
      <c r="F3827" s="1408" t="s">
        <v>628</v>
      </c>
      <c r="O3827" s="1383" t="s">
        <v>519</v>
      </c>
      <c r="Q3827" s="1383" t="s">
        <v>58</v>
      </c>
    </row>
    <row r="3828" spans="1:17" x14ac:dyDescent="0.3">
      <c r="A3828" s="1405">
        <v>2015</v>
      </c>
      <c r="B3828" s="1406" t="s">
        <v>521</v>
      </c>
      <c r="C3828" s="1406" t="s">
        <v>532</v>
      </c>
      <c r="D3828" s="1407">
        <v>1548.8827894652402</v>
      </c>
      <c r="E3828" s="1406" t="s">
        <v>519</v>
      </c>
      <c r="F3828" s="1408" t="s">
        <v>628</v>
      </c>
      <c r="O3828" s="1383" t="s">
        <v>519</v>
      </c>
      <c r="Q3828" s="1383" t="s">
        <v>58</v>
      </c>
    </row>
    <row r="3829" spans="1:17" x14ac:dyDescent="0.3">
      <c r="A3829" s="1405">
        <v>2015</v>
      </c>
      <c r="B3829" s="1406" t="s">
        <v>521</v>
      </c>
      <c r="C3829" s="1406" t="s">
        <v>533</v>
      </c>
      <c r="D3829" s="1407">
        <v>1138.4809196515</v>
      </c>
      <c r="E3829" s="1406" t="s">
        <v>519</v>
      </c>
      <c r="F3829" s="1408" t="s">
        <v>628</v>
      </c>
      <c r="O3829" s="1383" t="s">
        <v>519</v>
      </c>
      <c r="Q3829" s="1383" t="s">
        <v>58</v>
      </c>
    </row>
    <row r="3830" spans="1:17" x14ac:dyDescent="0.3">
      <c r="A3830" s="1405">
        <v>2015</v>
      </c>
      <c r="B3830" s="1406" t="s">
        <v>521</v>
      </c>
      <c r="C3830" s="1406" t="s">
        <v>535</v>
      </c>
      <c r="D3830" s="1407">
        <v>893.88569911120703</v>
      </c>
      <c r="E3830" s="1406" t="s">
        <v>519</v>
      </c>
      <c r="F3830" s="1408" t="s">
        <v>628</v>
      </c>
      <c r="O3830" s="1383" t="s">
        <v>519</v>
      </c>
      <c r="Q3830" s="1383" t="s">
        <v>58</v>
      </c>
    </row>
    <row r="3831" spans="1:17" x14ac:dyDescent="0.3">
      <c r="A3831" s="1405">
        <v>2015</v>
      </c>
      <c r="B3831" s="1406" t="s">
        <v>521</v>
      </c>
      <c r="C3831" s="1406" t="s">
        <v>536</v>
      </c>
      <c r="D3831" s="1407">
        <v>1732.4797606745401</v>
      </c>
      <c r="E3831" s="1406" t="s">
        <v>519</v>
      </c>
      <c r="F3831" s="1408" t="s">
        <v>628</v>
      </c>
      <c r="O3831" s="1383" t="s">
        <v>519</v>
      </c>
      <c r="Q3831" s="1383" t="s">
        <v>58</v>
      </c>
    </row>
    <row r="3832" spans="1:17" x14ac:dyDescent="0.3">
      <c r="A3832" s="1405">
        <v>2015</v>
      </c>
      <c r="B3832" s="1406" t="s">
        <v>521</v>
      </c>
      <c r="C3832" s="1406" t="s">
        <v>537</v>
      </c>
      <c r="D3832" s="1407">
        <v>1160.6509849439401</v>
      </c>
      <c r="E3832" s="1406" t="s">
        <v>519</v>
      </c>
      <c r="F3832" s="1408" t="s">
        <v>628</v>
      </c>
      <c r="O3832" s="1383" t="s">
        <v>519</v>
      </c>
      <c r="Q3832" s="1383" t="s">
        <v>58</v>
      </c>
    </row>
    <row r="3833" spans="1:17" x14ac:dyDescent="0.3">
      <c r="A3833" s="1405">
        <v>2015</v>
      </c>
      <c r="B3833" s="1406" t="s">
        <v>521</v>
      </c>
      <c r="C3833" s="1406" t="s">
        <v>540</v>
      </c>
      <c r="D3833" s="1407">
        <v>1126.7226012535102</v>
      </c>
      <c r="E3833" s="1406" t="s">
        <v>519</v>
      </c>
      <c r="F3833" s="1408" t="s">
        <v>628</v>
      </c>
      <c r="O3833" s="1383" t="s">
        <v>519</v>
      </c>
      <c r="Q3833" s="1383" t="s">
        <v>58</v>
      </c>
    </row>
    <row r="3834" spans="1:17" x14ac:dyDescent="0.3">
      <c r="A3834" s="1405">
        <v>2015</v>
      </c>
      <c r="B3834" s="1406" t="s">
        <v>521</v>
      </c>
      <c r="C3834" s="1406" t="s">
        <v>541</v>
      </c>
      <c r="D3834" s="1407">
        <v>1283.63660990224</v>
      </c>
      <c r="E3834" s="1406" t="s">
        <v>519</v>
      </c>
      <c r="F3834" s="1408" t="s">
        <v>628</v>
      </c>
      <c r="O3834" s="1383" t="s">
        <v>519</v>
      </c>
      <c r="Q3834" s="1383" t="s">
        <v>58</v>
      </c>
    </row>
    <row r="3835" spans="1:17" x14ac:dyDescent="0.3">
      <c r="A3835" s="1405">
        <v>2015</v>
      </c>
      <c r="B3835" s="1406" t="s">
        <v>521</v>
      </c>
      <c r="C3835" s="1406" t="s">
        <v>542</v>
      </c>
      <c r="D3835" s="1407">
        <v>893.95054556399998</v>
      </c>
      <c r="E3835" s="1406" t="s">
        <v>519</v>
      </c>
      <c r="F3835" s="1408" t="s">
        <v>628</v>
      </c>
      <c r="O3835" s="1383" t="s">
        <v>519</v>
      </c>
      <c r="Q3835" s="1383" t="s">
        <v>58</v>
      </c>
    </row>
    <row r="3836" spans="1:17" x14ac:dyDescent="0.3">
      <c r="A3836" s="1405">
        <v>2015</v>
      </c>
      <c r="B3836" s="1406" t="s">
        <v>521</v>
      </c>
      <c r="C3836" s="1406" t="s">
        <v>798</v>
      </c>
      <c r="D3836" s="1407">
        <v>1775.8702128263301</v>
      </c>
      <c r="E3836" s="1406" t="s">
        <v>638</v>
      </c>
      <c r="F3836" s="1408" t="s">
        <v>637</v>
      </c>
      <c r="O3836" s="1383" t="s">
        <v>638</v>
      </c>
      <c r="Q3836" s="1383" t="s">
        <v>57</v>
      </c>
    </row>
    <row r="3837" spans="1:17" x14ac:dyDescent="0.3">
      <c r="A3837" s="1405">
        <v>2015</v>
      </c>
      <c r="B3837" s="1406" t="s">
        <v>521</v>
      </c>
      <c r="C3837" s="1406" t="s">
        <v>799</v>
      </c>
      <c r="D3837" s="1407">
        <v>1051.9557516037701</v>
      </c>
      <c r="E3837" s="1406" t="s">
        <v>638</v>
      </c>
      <c r="F3837" s="1408" t="s">
        <v>637</v>
      </c>
      <c r="O3837" s="1383" t="s">
        <v>638</v>
      </c>
      <c r="Q3837" s="1383" t="s">
        <v>57</v>
      </c>
    </row>
    <row r="3838" spans="1:17" x14ac:dyDescent="0.3">
      <c r="A3838" s="1405">
        <v>2015</v>
      </c>
      <c r="B3838" s="1406" t="s">
        <v>521</v>
      </c>
      <c r="C3838" s="1406" t="s">
        <v>800</v>
      </c>
      <c r="D3838" s="1407">
        <v>1079.7206276582001</v>
      </c>
      <c r="E3838" s="1406" t="s">
        <v>638</v>
      </c>
      <c r="F3838" s="1408" t="s">
        <v>637</v>
      </c>
      <c r="O3838" s="1383" t="s">
        <v>638</v>
      </c>
      <c r="Q3838" s="1383" t="s">
        <v>57</v>
      </c>
    </row>
    <row r="3839" spans="1:17" x14ac:dyDescent="0.3">
      <c r="A3839" s="1405">
        <v>2015</v>
      </c>
      <c r="B3839" s="1406" t="s">
        <v>521</v>
      </c>
      <c r="C3839" s="1406" t="s">
        <v>801</v>
      </c>
      <c r="D3839" s="1407">
        <v>952.62678410311503</v>
      </c>
      <c r="E3839" s="1406" t="s">
        <v>638</v>
      </c>
      <c r="F3839" s="1408" t="s">
        <v>637</v>
      </c>
      <c r="O3839" s="1383" t="s">
        <v>638</v>
      </c>
      <c r="Q3839" s="1383" t="s">
        <v>57</v>
      </c>
    </row>
    <row r="3840" spans="1:17" x14ac:dyDescent="0.3">
      <c r="A3840" s="1405">
        <v>2015</v>
      </c>
      <c r="B3840" s="1406" t="s">
        <v>521</v>
      </c>
      <c r="C3840" s="1406" t="s">
        <v>802</v>
      </c>
      <c r="D3840" s="1407">
        <v>972.48064670961207</v>
      </c>
      <c r="E3840" s="1406" t="s">
        <v>638</v>
      </c>
      <c r="F3840" s="1408" t="s">
        <v>637</v>
      </c>
      <c r="O3840" s="1383" t="s">
        <v>638</v>
      </c>
      <c r="Q3840" s="1383" t="s">
        <v>57</v>
      </c>
    </row>
    <row r="3841" spans="1:17" x14ac:dyDescent="0.3">
      <c r="A3841" s="1405">
        <v>2015</v>
      </c>
      <c r="B3841" s="1406" t="s">
        <v>521</v>
      </c>
      <c r="C3841" s="1406" t="s">
        <v>803</v>
      </c>
      <c r="D3841" s="1407">
        <v>1342.23545684637</v>
      </c>
      <c r="E3841" s="1406" t="s">
        <v>638</v>
      </c>
      <c r="F3841" s="1408" t="s">
        <v>637</v>
      </c>
      <c r="O3841" s="1383" t="s">
        <v>638</v>
      </c>
      <c r="Q3841" s="1383" t="s">
        <v>57</v>
      </c>
    </row>
    <row r="3842" spans="1:17" x14ac:dyDescent="0.3">
      <c r="A3842" s="1405">
        <v>2015</v>
      </c>
      <c r="B3842" s="1406" t="s">
        <v>521</v>
      </c>
      <c r="C3842" s="1406" t="s">
        <v>804</v>
      </c>
      <c r="D3842" s="1407">
        <v>1131.6112895801402</v>
      </c>
      <c r="E3842" s="1406" t="s">
        <v>638</v>
      </c>
      <c r="F3842" s="1408" t="s">
        <v>637</v>
      </c>
      <c r="O3842" s="1383" t="s">
        <v>638</v>
      </c>
      <c r="Q3842" s="1383" t="s">
        <v>57</v>
      </c>
    </row>
    <row r="3843" spans="1:17" x14ac:dyDescent="0.3">
      <c r="A3843" s="1405">
        <v>2015</v>
      </c>
      <c r="B3843" s="1406" t="s">
        <v>521</v>
      </c>
      <c r="C3843" s="1406" t="s">
        <v>805</v>
      </c>
      <c r="D3843" s="1407">
        <v>937.352363207547</v>
      </c>
      <c r="E3843" s="1406" t="s">
        <v>638</v>
      </c>
      <c r="F3843" s="1408" t="s">
        <v>637</v>
      </c>
      <c r="O3843" s="1383" t="s">
        <v>638</v>
      </c>
      <c r="Q3843" s="1383" t="s">
        <v>57</v>
      </c>
    </row>
    <row r="3844" spans="1:17" x14ac:dyDescent="0.3">
      <c r="A3844" s="1405">
        <v>2015</v>
      </c>
      <c r="B3844" s="1406" t="s">
        <v>521</v>
      </c>
      <c r="C3844" s="1406" t="s">
        <v>806</v>
      </c>
      <c r="D3844" s="1407">
        <v>1171.96070511723</v>
      </c>
      <c r="E3844" s="1406" t="s">
        <v>638</v>
      </c>
      <c r="F3844" s="1408" t="s">
        <v>637</v>
      </c>
      <c r="O3844" s="1383" t="s">
        <v>638</v>
      </c>
      <c r="Q3844" s="1383" t="s">
        <v>57</v>
      </c>
    </row>
    <row r="3845" spans="1:17" x14ac:dyDescent="0.3">
      <c r="A3845" s="1405">
        <v>2015</v>
      </c>
      <c r="B3845" s="1406" t="s">
        <v>521</v>
      </c>
      <c r="C3845" s="1406" t="s">
        <v>807</v>
      </c>
      <c r="D3845" s="1407">
        <v>825.92998803827811</v>
      </c>
      <c r="E3845" s="1406" t="s">
        <v>604</v>
      </c>
      <c r="F3845" s="1408" t="s">
        <v>603</v>
      </c>
      <c r="O3845" s="1383" t="s">
        <v>604</v>
      </c>
      <c r="Q3845" s="1383" t="s">
        <v>54</v>
      </c>
    </row>
    <row r="3846" spans="1:17" x14ac:dyDescent="0.3">
      <c r="A3846" s="1405">
        <v>2015</v>
      </c>
      <c r="B3846" s="1406" t="s">
        <v>521</v>
      </c>
      <c r="C3846" s="1406" t="s">
        <v>808</v>
      </c>
      <c r="D3846" s="1407">
        <v>890.12578823529407</v>
      </c>
      <c r="E3846" s="1406" t="s">
        <v>638</v>
      </c>
      <c r="F3846" s="1408" t="s">
        <v>637</v>
      </c>
      <c r="O3846" s="1383" t="s">
        <v>638</v>
      </c>
      <c r="Q3846" s="1383" t="s">
        <v>57</v>
      </c>
    </row>
    <row r="3847" spans="1:17" x14ac:dyDescent="0.3">
      <c r="A3847" s="1405">
        <v>2015</v>
      </c>
      <c r="B3847" s="1406" t="s">
        <v>521</v>
      </c>
      <c r="C3847" s="1406" t="s">
        <v>809</v>
      </c>
      <c r="D3847" s="1407">
        <v>878.95057043073302</v>
      </c>
      <c r="E3847" s="1406" t="s">
        <v>638</v>
      </c>
      <c r="F3847" s="1408" t="s">
        <v>637</v>
      </c>
      <c r="O3847" s="1383" t="s">
        <v>638</v>
      </c>
      <c r="Q3847" s="1383" t="s">
        <v>57</v>
      </c>
    </row>
    <row r="3848" spans="1:17" x14ac:dyDescent="0.3">
      <c r="A3848" s="1405">
        <v>2015</v>
      </c>
      <c r="B3848" s="1406" t="s">
        <v>521</v>
      </c>
      <c r="C3848" s="1406" t="s">
        <v>810</v>
      </c>
      <c r="D3848" s="1407">
        <v>936.41003846153808</v>
      </c>
      <c r="E3848" s="1406" t="s">
        <v>638</v>
      </c>
      <c r="F3848" s="1408" t="s">
        <v>637</v>
      </c>
      <c r="O3848" s="1383" t="s">
        <v>638</v>
      </c>
      <c r="Q3848" s="1383" t="s">
        <v>57</v>
      </c>
    </row>
    <row r="3849" spans="1:17" x14ac:dyDescent="0.3">
      <c r="A3849" s="1405">
        <v>2015</v>
      </c>
      <c r="B3849" s="1406" t="s">
        <v>521</v>
      </c>
      <c r="C3849" s="1406" t="s">
        <v>811</v>
      </c>
      <c r="D3849" s="1407">
        <v>1750.97674580742</v>
      </c>
      <c r="E3849" s="1406" t="s">
        <v>638</v>
      </c>
      <c r="F3849" s="1408" t="s">
        <v>637</v>
      </c>
      <c r="O3849" s="1383" t="s">
        <v>638</v>
      </c>
      <c r="Q3849" s="1383" t="s">
        <v>57</v>
      </c>
    </row>
    <row r="3850" spans="1:17" x14ac:dyDescent="0.3">
      <c r="A3850" s="1405">
        <v>2015</v>
      </c>
      <c r="B3850" s="1406" t="s">
        <v>521</v>
      </c>
      <c r="C3850" s="1406" t="s">
        <v>841</v>
      </c>
      <c r="D3850" s="1407">
        <v>1084.3515460910201</v>
      </c>
      <c r="E3850" s="1406" t="s">
        <v>604</v>
      </c>
      <c r="F3850" s="1408" t="s">
        <v>603</v>
      </c>
      <c r="O3850" s="1383" t="s">
        <v>604</v>
      </c>
      <c r="Q3850" s="1383" t="s">
        <v>54</v>
      </c>
    </row>
    <row r="3851" spans="1:17" x14ac:dyDescent="0.3">
      <c r="A3851" s="1405">
        <v>2015</v>
      </c>
      <c r="B3851" s="1406" t="s">
        <v>521</v>
      </c>
      <c r="C3851" s="1406" t="s">
        <v>842</v>
      </c>
      <c r="D3851" s="1407">
        <v>815.78939470365708</v>
      </c>
      <c r="E3851" s="1406" t="s">
        <v>604</v>
      </c>
      <c r="F3851" s="1408" t="s">
        <v>603</v>
      </c>
      <c r="O3851" s="1383" t="s">
        <v>604</v>
      </c>
      <c r="Q3851" s="1383" t="s">
        <v>54</v>
      </c>
    </row>
    <row r="3852" spans="1:17" x14ac:dyDescent="0.3">
      <c r="A3852" s="1405">
        <v>2015</v>
      </c>
      <c r="B3852" s="1406" t="s">
        <v>521</v>
      </c>
      <c r="C3852" s="1406" t="s">
        <v>843</v>
      </c>
      <c r="D3852" s="1407">
        <v>899.04976284585007</v>
      </c>
      <c r="E3852" s="1406" t="s">
        <v>604</v>
      </c>
      <c r="F3852" s="1408" t="s">
        <v>603</v>
      </c>
      <c r="O3852" s="1383" t="s">
        <v>604</v>
      </c>
      <c r="Q3852" s="1383" t="s">
        <v>54</v>
      </c>
    </row>
    <row r="3853" spans="1:17" x14ac:dyDescent="0.3">
      <c r="A3853" s="1405">
        <v>2015</v>
      </c>
      <c r="B3853" s="1406" t="s">
        <v>521</v>
      </c>
      <c r="C3853" s="1406" t="s">
        <v>844</v>
      </c>
      <c r="D3853" s="1407">
        <v>770.02813636363601</v>
      </c>
      <c r="E3853" s="1406" t="s">
        <v>604</v>
      </c>
      <c r="F3853" s="1408" t="s">
        <v>603</v>
      </c>
      <c r="O3853" s="1383" t="s">
        <v>604</v>
      </c>
      <c r="Q3853" s="1383" t="s">
        <v>54</v>
      </c>
    </row>
    <row r="3854" spans="1:17" x14ac:dyDescent="0.3">
      <c r="A3854" s="1405">
        <v>2015</v>
      </c>
      <c r="B3854" s="1406" t="s">
        <v>521</v>
      </c>
      <c r="C3854" s="1406" t="s">
        <v>845</v>
      </c>
      <c r="D3854" s="1407">
        <v>1008.38502004169</v>
      </c>
      <c r="E3854" s="1406" t="s">
        <v>604</v>
      </c>
      <c r="F3854" s="1408" t="s">
        <v>603</v>
      </c>
      <c r="O3854" s="1383" t="s">
        <v>604</v>
      </c>
      <c r="Q3854" s="1383" t="s">
        <v>54</v>
      </c>
    </row>
    <row r="3855" spans="1:17" x14ac:dyDescent="0.3">
      <c r="A3855" s="1405">
        <v>2015</v>
      </c>
      <c r="B3855" s="1406" t="s">
        <v>521</v>
      </c>
      <c r="C3855" s="1406" t="s">
        <v>846</v>
      </c>
      <c r="D3855" s="1407">
        <v>1620.64691932458</v>
      </c>
      <c r="E3855" s="1406" t="s">
        <v>604</v>
      </c>
      <c r="F3855" s="1408" t="s">
        <v>603</v>
      </c>
      <c r="O3855" s="1383" t="s">
        <v>604</v>
      </c>
      <c r="Q3855" s="1383" t="s">
        <v>54</v>
      </c>
    </row>
    <row r="3856" spans="1:17" x14ac:dyDescent="0.3">
      <c r="A3856" s="1405">
        <v>2015</v>
      </c>
      <c r="B3856" s="1406" t="s">
        <v>521</v>
      </c>
      <c r="C3856" s="1406" t="s">
        <v>847</v>
      </c>
      <c r="D3856" s="1407">
        <v>880.46752021563304</v>
      </c>
      <c r="E3856" s="1406" t="s">
        <v>604</v>
      </c>
      <c r="F3856" s="1408" t="s">
        <v>603</v>
      </c>
      <c r="O3856" s="1383" t="s">
        <v>604</v>
      </c>
      <c r="Q3856" s="1383" t="s">
        <v>54</v>
      </c>
    </row>
    <row r="3857" spans="1:17" x14ac:dyDescent="0.3">
      <c r="A3857" s="1405">
        <v>2015</v>
      </c>
      <c r="B3857" s="1406" t="s">
        <v>521</v>
      </c>
      <c r="C3857" s="1406" t="s">
        <v>848</v>
      </c>
      <c r="D3857" s="1407">
        <v>871.67840754717008</v>
      </c>
      <c r="E3857" s="1406" t="s">
        <v>604</v>
      </c>
      <c r="F3857" s="1408" t="s">
        <v>603</v>
      </c>
      <c r="O3857" s="1383" t="s">
        <v>604</v>
      </c>
      <c r="Q3857" s="1383" t="s">
        <v>54</v>
      </c>
    </row>
    <row r="3858" spans="1:17" x14ac:dyDescent="0.3">
      <c r="A3858" s="1405">
        <v>2015</v>
      </c>
      <c r="B3858" s="1406" t="s">
        <v>521</v>
      </c>
      <c r="C3858" s="1406" t="s">
        <v>849</v>
      </c>
      <c r="D3858" s="1407">
        <v>790.97802597402608</v>
      </c>
      <c r="E3858" s="1406" t="s">
        <v>604</v>
      </c>
      <c r="F3858" s="1408" t="s">
        <v>603</v>
      </c>
      <c r="O3858" s="1383" t="s">
        <v>604</v>
      </c>
      <c r="Q3858" s="1383" t="s">
        <v>54</v>
      </c>
    </row>
    <row r="3859" spans="1:17" x14ac:dyDescent="0.3">
      <c r="A3859" s="1405">
        <v>2015</v>
      </c>
      <c r="B3859" s="1406" t="s">
        <v>521</v>
      </c>
      <c r="C3859" s="1406" t="s">
        <v>850</v>
      </c>
      <c r="D3859" s="1407">
        <v>863.47517281780904</v>
      </c>
      <c r="E3859" s="1406" t="s">
        <v>604</v>
      </c>
      <c r="F3859" s="1408" t="s">
        <v>603</v>
      </c>
      <c r="O3859" s="1383" t="s">
        <v>604</v>
      </c>
      <c r="Q3859" s="1383" t="s">
        <v>54</v>
      </c>
    </row>
    <row r="3860" spans="1:17" x14ac:dyDescent="0.3">
      <c r="A3860" s="1405">
        <v>2015</v>
      </c>
      <c r="B3860" s="1406" t="s">
        <v>521</v>
      </c>
      <c r="C3860" s="1406" t="s">
        <v>851</v>
      </c>
      <c r="D3860" s="1407">
        <v>777.7284112149531</v>
      </c>
      <c r="E3860" s="1406" t="s">
        <v>604</v>
      </c>
      <c r="F3860" s="1408" t="s">
        <v>603</v>
      </c>
      <c r="O3860" s="1383" t="s">
        <v>604</v>
      </c>
      <c r="Q3860" s="1383" t="s">
        <v>54</v>
      </c>
    </row>
    <row r="3861" spans="1:17" x14ac:dyDescent="0.3">
      <c r="A3861" s="1405">
        <v>2015</v>
      </c>
      <c r="B3861" s="1406" t="s">
        <v>521</v>
      </c>
      <c r="C3861" s="1406" t="s">
        <v>852</v>
      </c>
      <c r="D3861" s="1407">
        <v>817.13605108055003</v>
      </c>
      <c r="E3861" s="1406" t="s">
        <v>604</v>
      </c>
      <c r="F3861" s="1408" t="s">
        <v>603</v>
      </c>
      <c r="O3861" s="1383" t="s">
        <v>604</v>
      </c>
      <c r="Q3861" s="1383" t="s">
        <v>54</v>
      </c>
    </row>
    <row r="3862" spans="1:17" x14ac:dyDescent="0.3">
      <c r="A3862" s="1405">
        <v>2015</v>
      </c>
      <c r="B3862" s="1406" t="s">
        <v>521</v>
      </c>
      <c r="C3862" s="1406" t="s">
        <v>853</v>
      </c>
      <c r="D3862" s="1407">
        <v>862.42203278688498</v>
      </c>
      <c r="E3862" s="1406" t="s">
        <v>604</v>
      </c>
      <c r="F3862" s="1408" t="s">
        <v>603</v>
      </c>
      <c r="O3862" s="1383" t="s">
        <v>604</v>
      </c>
      <c r="Q3862" s="1383" t="s">
        <v>54</v>
      </c>
    </row>
    <row r="3863" spans="1:17" x14ac:dyDescent="0.3">
      <c r="A3863" s="1405">
        <v>2015</v>
      </c>
      <c r="B3863" s="1406" t="s">
        <v>521</v>
      </c>
      <c r="C3863" s="1406" t="s">
        <v>529</v>
      </c>
      <c r="D3863" s="1407">
        <v>1121.1141092176599</v>
      </c>
      <c r="E3863" s="1406" t="s">
        <v>519</v>
      </c>
      <c r="F3863" s="1408" t="s">
        <v>628</v>
      </c>
      <c r="O3863" s="1383" t="s">
        <v>519</v>
      </c>
      <c r="Q3863" s="1383" t="s">
        <v>58</v>
      </c>
    </row>
    <row r="3864" spans="1:17" x14ac:dyDescent="0.3">
      <c r="A3864" s="1405">
        <v>2015</v>
      </c>
      <c r="B3864" s="1406" t="s">
        <v>521</v>
      </c>
      <c r="C3864" s="1406" t="s">
        <v>854</v>
      </c>
      <c r="D3864" s="1407">
        <v>903.70474963181096</v>
      </c>
      <c r="E3864" s="1406" t="s">
        <v>635</v>
      </c>
      <c r="F3864" s="1408" t="s">
        <v>634</v>
      </c>
      <c r="O3864" s="1383" t="s">
        <v>635</v>
      </c>
      <c r="Q3864" s="1383" t="s">
        <v>78</v>
      </c>
    </row>
    <row r="3865" spans="1:17" x14ac:dyDescent="0.3">
      <c r="A3865" s="1405">
        <v>2015</v>
      </c>
      <c r="B3865" s="1406" t="s">
        <v>521</v>
      </c>
      <c r="C3865" s="1406" t="s">
        <v>855</v>
      </c>
      <c r="D3865" s="1407">
        <v>882.15881745120612</v>
      </c>
      <c r="E3865" s="1406" t="s">
        <v>635</v>
      </c>
      <c r="F3865" s="1408" t="s">
        <v>634</v>
      </c>
      <c r="O3865" s="1383" t="s">
        <v>635</v>
      </c>
      <c r="Q3865" s="1383" t="s">
        <v>78</v>
      </c>
    </row>
    <row r="3866" spans="1:17" x14ac:dyDescent="0.3">
      <c r="A3866" s="1405">
        <v>2015</v>
      </c>
      <c r="B3866" s="1406" t="s">
        <v>521</v>
      </c>
      <c r="C3866" s="1406" t="s">
        <v>856</v>
      </c>
      <c r="D3866" s="1407">
        <v>1025.0782572324902</v>
      </c>
      <c r="E3866" s="1406" t="s">
        <v>635</v>
      </c>
      <c r="F3866" s="1408" t="s">
        <v>634</v>
      </c>
      <c r="O3866" s="1383" t="s">
        <v>635</v>
      </c>
      <c r="Q3866" s="1383" t="s">
        <v>78</v>
      </c>
    </row>
    <row r="3867" spans="1:17" x14ac:dyDescent="0.3">
      <c r="A3867" s="1405">
        <v>2015</v>
      </c>
      <c r="B3867" s="1406" t="s">
        <v>521</v>
      </c>
      <c r="C3867" s="1406" t="s">
        <v>857</v>
      </c>
      <c r="D3867" s="1407">
        <v>934.21806178742213</v>
      </c>
      <c r="E3867" s="1406" t="s">
        <v>635</v>
      </c>
      <c r="F3867" s="1408" t="s">
        <v>634</v>
      </c>
      <c r="O3867" s="1383" t="s">
        <v>635</v>
      </c>
      <c r="Q3867" s="1383" t="s">
        <v>78</v>
      </c>
    </row>
    <row r="3868" spans="1:17" x14ac:dyDescent="0.3">
      <c r="A3868" s="1405">
        <v>2015</v>
      </c>
      <c r="B3868" s="1406" t="s">
        <v>521</v>
      </c>
      <c r="C3868" s="1406" t="s">
        <v>858</v>
      </c>
      <c r="D3868" s="1407">
        <v>876.57186261558809</v>
      </c>
      <c r="E3868" s="1406" t="s">
        <v>635</v>
      </c>
      <c r="F3868" s="1408" t="s">
        <v>634</v>
      </c>
      <c r="O3868" s="1383" t="s">
        <v>635</v>
      </c>
      <c r="Q3868" s="1383" t="s">
        <v>78</v>
      </c>
    </row>
    <row r="3869" spans="1:17" x14ac:dyDescent="0.3">
      <c r="A3869" s="1405">
        <v>2015</v>
      </c>
      <c r="B3869" s="1406" t="s">
        <v>521</v>
      </c>
      <c r="C3869" s="1406" t="s">
        <v>859</v>
      </c>
      <c r="D3869" s="1407">
        <v>983.32017190929002</v>
      </c>
      <c r="E3869" s="1406" t="s">
        <v>635</v>
      </c>
      <c r="F3869" s="1408" t="s">
        <v>634</v>
      </c>
      <c r="O3869" s="1383" t="s">
        <v>635</v>
      </c>
      <c r="Q3869" s="1383" t="s">
        <v>78</v>
      </c>
    </row>
    <row r="3870" spans="1:17" x14ac:dyDescent="0.3">
      <c r="A3870" s="1405">
        <v>2015</v>
      </c>
      <c r="B3870" s="1406" t="s">
        <v>521</v>
      </c>
      <c r="C3870" s="1406" t="s">
        <v>860</v>
      </c>
      <c r="D3870" s="1407">
        <v>819.28296875000001</v>
      </c>
      <c r="E3870" s="1406" t="s">
        <v>635</v>
      </c>
      <c r="F3870" s="1408" t="s">
        <v>634</v>
      </c>
      <c r="O3870" s="1383" t="s">
        <v>635</v>
      </c>
      <c r="Q3870" s="1383" t="s">
        <v>78</v>
      </c>
    </row>
    <row r="3871" spans="1:17" x14ac:dyDescent="0.3">
      <c r="A3871" s="1405">
        <v>2015</v>
      </c>
      <c r="B3871" s="1406" t="s">
        <v>521</v>
      </c>
      <c r="C3871" s="1406" t="s">
        <v>861</v>
      </c>
      <c r="D3871" s="1407">
        <v>923.97042919495607</v>
      </c>
      <c r="E3871" s="1406" t="s">
        <v>635</v>
      </c>
      <c r="F3871" s="1408" t="s">
        <v>634</v>
      </c>
      <c r="O3871" s="1383" t="s">
        <v>635</v>
      </c>
      <c r="Q3871" s="1383" t="s">
        <v>78</v>
      </c>
    </row>
    <row r="3872" spans="1:17" x14ac:dyDescent="0.3">
      <c r="A3872" s="1405">
        <v>2015</v>
      </c>
      <c r="B3872" s="1406" t="s">
        <v>521</v>
      </c>
      <c r="C3872" s="1406" t="s">
        <v>862</v>
      </c>
      <c r="D3872" s="1407">
        <v>879.883901198692</v>
      </c>
      <c r="E3872" s="1406" t="s">
        <v>635</v>
      </c>
      <c r="F3872" s="1408" t="s">
        <v>634</v>
      </c>
      <c r="O3872" s="1383" t="s">
        <v>635</v>
      </c>
      <c r="Q3872" s="1383" t="s">
        <v>78</v>
      </c>
    </row>
    <row r="3873" spans="1:17" x14ac:dyDescent="0.3">
      <c r="A3873" s="1405">
        <v>2015</v>
      </c>
      <c r="B3873" s="1406" t="s">
        <v>521</v>
      </c>
      <c r="C3873" s="1406" t="s">
        <v>863</v>
      </c>
      <c r="D3873" s="1407">
        <v>992.81576802804898</v>
      </c>
      <c r="E3873" s="1406" t="s">
        <v>635</v>
      </c>
      <c r="F3873" s="1408" t="s">
        <v>634</v>
      </c>
      <c r="O3873" s="1383" t="s">
        <v>635</v>
      </c>
      <c r="Q3873" s="1383" t="s">
        <v>78</v>
      </c>
    </row>
    <row r="3874" spans="1:17" x14ac:dyDescent="0.3">
      <c r="A3874" s="1405">
        <v>2015</v>
      </c>
      <c r="B3874" s="1406" t="s">
        <v>521</v>
      </c>
      <c r="C3874" s="1406" t="s">
        <v>813</v>
      </c>
      <c r="D3874" s="1407">
        <v>813.92932160804003</v>
      </c>
      <c r="E3874" s="1406" t="s">
        <v>631</v>
      </c>
      <c r="F3874" s="1408" t="s">
        <v>630</v>
      </c>
      <c r="O3874" s="1383" t="s">
        <v>631</v>
      </c>
      <c r="Q3874" s="1383" t="s">
        <v>56</v>
      </c>
    </row>
    <row r="3875" spans="1:17" x14ac:dyDescent="0.3">
      <c r="A3875" s="1405">
        <v>2015</v>
      </c>
      <c r="B3875" s="1406" t="s">
        <v>521</v>
      </c>
      <c r="C3875" s="1406" t="s">
        <v>814</v>
      </c>
      <c r="D3875" s="1407">
        <v>796.16205513784507</v>
      </c>
      <c r="E3875" s="1406" t="s">
        <v>631</v>
      </c>
      <c r="F3875" s="1408" t="s">
        <v>630</v>
      </c>
      <c r="O3875" s="1383" t="s">
        <v>631</v>
      </c>
      <c r="Q3875" s="1383" t="s">
        <v>56</v>
      </c>
    </row>
    <row r="3876" spans="1:17" x14ac:dyDescent="0.3">
      <c r="A3876" s="1405">
        <v>2015</v>
      </c>
      <c r="B3876" s="1406" t="s">
        <v>521</v>
      </c>
      <c r="C3876" s="1406" t="s">
        <v>815</v>
      </c>
      <c r="D3876" s="1407">
        <v>840.75404915911997</v>
      </c>
      <c r="E3876" s="1406" t="s">
        <v>631</v>
      </c>
      <c r="F3876" s="1408" t="s">
        <v>630</v>
      </c>
      <c r="O3876" s="1383" t="s">
        <v>631</v>
      </c>
      <c r="Q3876" s="1383" t="s">
        <v>56</v>
      </c>
    </row>
    <row r="3877" spans="1:17" x14ac:dyDescent="0.3">
      <c r="A3877" s="1405">
        <v>2015</v>
      </c>
      <c r="B3877" s="1406" t="s">
        <v>521</v>
      </c>
      <c r="C3877" s="1406" t="s">
        <v>816</v>
      </c>
      <c r="D3877" s="1407">
        <v>1185.2983581373003</v>
      </c>
      <c r="E3877" s="1406" t="s">
        <v>631</v>
      </c>
      <c r="F3877" s="1408" t="s">
        <v>630</v>
      </c>
      <c r="O3877" s="1383" t="s">
        <v>631</v>
      </c>
      <c r="Q3877" s="1383" t="s">
        <v>56</v>
      </c>
    </row>
    <row r="3878" spans="1:17" x14ac:dyDescent="0.3">
      <c r="A3878" s="1405">
        <v>2015</v>
      </c>
      <c r="B3878" s="1406" t="s">
        <v>521</v>
      </c>
      <c r="C3878" s="1406" t="s">
        <v>817</v>
      </c>
      <c r="D3878" s="1407">
        <v>795.14828375286004</v>
      </c>
      <c r="E3878" s="1406" t="s">
        <v>631</v>
      </c>
      <c r="F3878" s="1408" t="s">
        <v>630</v>
      </c>
      <c r="O3878" s="1383" t="s">
        <v>631</v>
      </c>
      <c r="Q3878" s="1383" t="s">
        <v>56</v>
      </c>
    </row>
    <row r="3879" spans="1:17" x14ac:dyDescent="0.3">
      <c r="A3879" s="1405">
        <v>2015</v>
      </c>
      <c r="B3879" s="1406" t="s">
        <v>521</v>
      </c>
      <c r="C3879" s="1406" t="s">
        <v>818</v>
      </c>
      <c r="D3879" s="1407">
        <v>714.98630588235301</v>
      </c>
      <c r="E3879" s="1406" t="s">
        <v>631</v>
      </c>
      <c r="F3879" s="1408" t="s">
        <v>630</v>
      </c>
      <c r="O3879" s="1383" t="s">
        <v>631</v>
      </c>
      <c r="Q3879" s="1383" t="s">
        <v>56</v>
      </c>
    </row>
    <row r="3880" spans="1:17" x14ac:dyDescent="0.3">
      <c r="A3880" s="1405">
        <v>2015</v>
      </c>
      <c r="B3880" s="1406" t="s">
        <v>521</v>
      </c>
      <c r="C3880" s="1406" t="s">
        <v>819</v>
      </c>
      <c r="D3880" s="1407">
        <v>852.68175056348605</v>
      </c>
      <c r="E3880" s="1406" t="s">
        <v>631</v>
      </c>
      <c r="F3880" s="1408" t="s">
        <v>630</v>
      </c>
      <c r="O3880" s="1383" t="s">
        <v>631</v>
      </c>
      <c r="Q3880" s="1383" t="s">
        <v>56</v>
      </c>
    </row>
    <row r="3881" spans="1:17" x14ac:dyDescent="0.3">
      <c r="A3881" s="1405">
        <v>2015</v>
      </c>
      <c r="B3881" s="1406" t="s">
        <v>521</v>
      </c>
      <c r="C3881" s="1406" t="s">
        <v>820</v>
      </c>
      <c r="D3881" s="1407">
        <v>820.06899297423899</v>
      </c>
      <c r="E3881" s="1406" t="s">
        <v>631</v>
      </c>
      <c r="F3881" s="1408" t="s">
        <v>630</v>
      </c>
      <c r="O3881" s="1383" t="s">
        <v>631</v>
      </c>
      <c r="Q3881" s="1383" t="s">
        <v>56</v>
      </c>
    </row>
    <row r="3882" spans="1:17" x14ac:dyDescent="0.3">
      <c r="A3882" s="1405">
        <v>2015</v>
      </c>
      <c r="B3882" s="1406" t="s">
        <v>521</v>
      </c>
      <c r="C3882" s="1406" t="s">
        <v>821</v>
      </c>
      <c r="D3882" s="1407">
        <v>765.36772727272705</v>
      </c>
      <c r="E3882" s="1406" t="s">
        <v>631</v>
      </c>
      <c r="F3882" s="1408" t="s">
        <v>630</v>
      </c>
      <c r="O3882" s="1383" t="s">
        <v>631</v>
      </c>
      <c r="Q3882" s="1383" t="s">
        <v>56</v>
      </c>
    </row>
    <row r="3883" spans="1:17" x14ac:dyDescent="0.3">
      <c r="A3883" s="1405">
        <v>2015</v>
      </c>
      <c r="B3883" s="1406" t="s">
        <v>521</v>
      </c>
      <c r="C3883" s="1406" t="s">
        <v>822</v>
      </c>
      <c r="D3883" s="1407">
        <v>727.38292592592609</v>
      </c>
      <c r="E3883" s="1406" t="s">
        <v>631</v>
      </c>
      <c r="F3883" s="1408" t="s">
        <v>630</v>
      </c>
      <c r="O3883" s="1383" t="s">
        <v>631</v>
      </c>
      <c r="Q3883" s="1383" t="s">
        <v>56</v>
      </c>
    </row>
    <row r="3884" spans="1:17" x14ac:dyDescent="0.3">
      <c r="A3884" s="1405">
        <v>2015</v>
      </c>
      <c r="B3884" s="1406" t="s">
        <v>521</v>
      </c>
      <c r="C3884" s="1406" t="s">
        <v>823</v>
      </c>
      <c r="D3884" s="1407">
        <v>944.91647450110906</v>
      </c>
      <c r="E3884" s="1406" t="s">
        <v>631</v>
      </c>
      <c r="F3884" s="1408" t="s">
        <v>630</v>
      </c>
      <c r="O3884" s="1383" t="s">
        <v>631</v>
      </c>
      <c r="Q3884" s="1383" t="s">
        <v>56</v>
      </c>
    </row>
    <row r="3885" spans="1:17" x14ac:dyDescent="0.3">
      <c r="A3885" s="1405">
        <v>2015</v>
      </c>
      <c r="B3885" s="1406" t="s">
        <v>521</v>
      </c>
      <c r="C3885" s="1406" t="s">
        <v>824</v>
      </c>
      <c r="D3885" s="1407">
        <v>769.22592375366605</v>
      </c>
      <c r="E3885" s="1406" t="s">
        <v>631</v>
      </c>
      <c r="F3885" s="1408" t="s">
        <v>630</v>
      </c>
      <c r="O3885" s="1383" t="s">
        <v>631</v>
      </c>
      <c r="Q3885" s="1383" t="s">
        <v>56</v>
      </c>
    </row>
    <row r="3886" spans="1:17" x14ac:dyDescent="0.3">
      <c r="A3886" s="1405">
        <v>2015</v>
      </c>
      <c r="B3886" s="1406" t="s">
        <v>521</v>
      </c>
      <c r="C3886" s="1406" t="s">
        <v>825</v>
      </c>
      <c r="D3886" s="1407">
        <v>866.94539310344805</v>
      </c>
      <c r="E3886" s="1406" t="s">
        <v>631</v>
      </c>
      <c r="F3886" s="1408" t="s">
        <v>630</v>
      </c>
      <c r="O3886" s="1383" t="s">
        <v>631</v>
      </c>
      <c r="Q3886" s="1383" t="s">
        <v>56</v>
      </c>
    </row>
    <row r="3887" spans="1:17" x14ac:dyDescent="0.3">
      <c r="A3887" s="1405">
        <v>2015</v>
      </c>
      <c r="B3887" s="1406" t="s">
        <v>521</v>
      </c>
      <c r="C3887" s="1406" t="s">
        <v>826</v>
      </c>
      <c r="D3887" s="1407">
        <v>943.24049701789306</v>
      </c>
      <c r="E3887" s="1406" t="s">
        <v>631</v>
      </c>
      <c r="F3887" s="1408" t="s">
        <v>630</v>
      </c>
      <c r="O3887" s="1383" t="s">
        <v>631</v>
      </c>
      <c r="Q3887" s="1383" t="s">
        <v>56</v>
      </c>
    </row>
    <row r="3888" spans="1:17" x14ac:dyDescent="0.3">
      <c r="A3888" s="1405">
        <v>2015</v>
      </c>
      <c r="B3888" s="1406" t="s">
        <v>521</v>
      </c>
      <c r="C3888" s="1406" t="s">
        <v>840</v>
      </c>
      <c r="D3888" s="1407">
        <v>778.85350515463904</v>
      </c>
      <c r="E3888" s="1406" t="s">
        <v>631</v>
      </c>
      <c r="F3888" s="1408" t="s">
        <v>630</v>
      </c>
      <c r="O3888" s="1383" t="s">
        <v>631</v>
      </c>
      <c r="Q3888" s="1383" t="s">
        <v>56</v>
      </c>
    </row>
    <row r="3889" spans="1:17" x14ac:dyDescent="0.3">
      <c r="A3889" s="1405">
        <v>2015</v>
      </c>
      <c r="B3889" s="1406" t="s">
        <v>521</v>
      </c>
      <c r="C3889" s="1406" t="s">
        <v>827</v>
      </c>
      <c r="D3889" s="1407">
        <v>827.62001703577505</v>
      </c>
      <c r="E3889" s="1406" t="s">
        <v>617</v>
      </c>
      <c r="F3889" s="1408" t="s">
        <v>616</v>
      </c>
      <c r="O3889" s="1383" t="s">
        <v>617</v>
      </c>
      <c r="Q3889" s="1383" t="s">
        <v>55</v>
      </c>
    </row>
    <row r="3890" spans="1:17" x14ac:dyDescent="0.3">
      <c r="A3890" s="1405">
        <v>2015</v>
      </c>
      <c r="B3890" s="1406" t="s">
        <v>521</v>
      </c>
      <c r="C3890" s="1406" t="s">
        <v>828</v>
      </c>
      <c r="D3890" s="1407">
        <v>870.70033497536906</v>
      </c>
      <c r="E3890" s="1406" t="s">
        <v>617</v>
      </c>
      <c r="F3890" s="1408" t="s">
        <v>616</v>
      </c>
      <c r="O3890" s="1383" t="s">
        <v>617</v>
      </c>
      <c r="Q3890" s="1383" t="s">
        <v>55</v>
      </c>
    </row>
    <row r="3891" spans="1:17" x14ac:dyDescent="0.3">
      <c r="A3891" s="1405">
        <v>2015</v>
      </c>
      <c r="B3891" s="1406" t="s">
        <v>521</v>
      </c>
      <c r="C3891" s="1406" t="s">
        <v>829</v>
      </c>
      <c r="D3891" s="1407">
        <v>889.03905432595604</v>
      </c>
      <c r="E3891" s="1406" t="s">
        <v>617</v>
      </c>
      <c r="F3891" s="1408" t="s">
        <v>616</v>
      </c>
      <c r="O3891" s="1383" t="s">
        <v>617</v>
      </c>
      <c r="Q3891" s="1383" t="s">
        <v>55</v>
      </c>
    </row>
    <row r="3892" spans="1:17" x14ac:dyDescent="0.3">
      <c r="A3892" s="1405">
        <v>2015</v>
      </c>
      <c r="B3892" s="1406" t="s">
        <v>521</v>
      </c>
      <c r="C3892" s="1406" t="s">
        <v>830</v>
      </c>
      <c r="D3892" s="1407">
        <v>870.28479300042704</v>
      </c>
      <c r="E3892" s="1406" t="s">
        <v>617</v>
      </c>
      <c r="F3892" s="1408" t="s">
        <v>616</v>
      </c>
      <c r="O3892" s="1383" t="s">
        <v>617</v>
      </c>
      <c r="Q3892" s="1383" t="s">
        <v>55</v>
      </c>
    </row>
    <row r="3893" spans="1:17" x14ac:dyDescent="0.3">
      <c r="A3893" s="1405">
        <v>2015</v>
      </c>
      <c r="B3893" s="1406" t="s">
        <v>521</v>
      </c>
      <c r="C3893" s="1406" t="s">
        <v>831</v>
      </c>
      <c r="D3893" s="1407">
        <v>1037.28556023589</v>
      </c>
      <c r="E3893" s="1406" t="s">
        <v>617</v>
      </c>
      <c r="F3893" s="1408" t="s">
        <v>616</v>
      </c>
      <c r="O3893" s="1383" t="s">
        <v>617</v>
      </c>
      <c r="Q3893" s="1383" t="s">
        <v>55</v>
      </c>
    </row>
    <row r="3894" spans="1:17" x14ac:dyDescent="0.3">
      <c r="A3894" s="1405">
        <v>2015</v>
      </c>
      <c r="B3894" s="1406" t="s">
        <v>521</v>
      </c>
      <c r="C3894" s="1406" t="s">
        <v>832</v>
      </c>
      <c r="D3894" s="1407">
        <v>896.50014857142912</v>
      </c>
      <c r="E3894" s="1406" t="s">
        <v>617</v>
      </c>
      <c r="F3894" s="1408" t="s">
        <v>616</v>
      </c>
      <c r="O3894" s="1383" t="s">
        <v>617</v>
      </c>
      <c r="Q3894" s="1383" t="s">
        <v>55</v>
      </c>
    </row>
    <row r="3895" spans="1:17" x14ac:dyDescent="0.3">
      <c r="A3895" s="1405">
        <v>2015</v>
      </c>
      <c r="B3895" s="1406" t="s">
        <v>521</v>
      </c>
      <c r="C3895" s="1406" t="s">
        <v>812</v>
      </c>
      <c r="D3895" s="1407">
        <v>819.78531506849299</v>
      </c>
      <c r="E3895" s="1406" t="s">
        <v>617</v>
      </c>
      <c r="F3895" s="1408" t="s">
        <v>616</v>
      </c>
      <c r="O3895" s="1383" t="s">
        <v>617</v>
      </c>
      <c r="Q3895" s="1383" t="s">
        <v>55</v>
      </c>
    </row>
    <row r="3896" spans="1:17" x14ac:dyDescent="0.3">
      <c r="A3896" s="1405">
        <v>2015</v>
      </c>
      <c r="B3896" s="1406" t="s">
        <v>521</v>
      </c>
      <c r="C3896" s="1406" t="s">
        <v>833</v>
      </c>
      <c r="D3896" s="1407">
        <v>791.62338164251207</v>
      </c>
      <c r="E3896" s="1406" t="s">
        <v>617</v>
      </c>
      <c r="F3896" s="1408" t="s">
        <v>616</v>
      </c>
      <c r="O3896" s="1383" t="s">
        <v>617</v>
      </c>
      <c r="Q3896" s="1383" t="s">
        <v>55</v>
      </c>
    </row>
    <row r="3897" spans="1:17" x14ac:dyDescent="0.3">
      <c r="A3897" s="1405">
        <v>2015</v>
      </c>
      <c r="B3897" s="1406" t="s">
        <v>521</v>
      </c>
      <c r="C3897" s="1406" t="s">
        <v>834</v>
      </c>
      <c r="D3897" s="1407">
        <v>846.92384879725103</v>
      </c>
      <c r="E3897" s="1406" t="s">
        <v>617</v>
      </c>
      <c r="F3897" s="1408" t="s">
        <v>616</v>
      </c>
      <c r="O3897" s="1383" t="s">
        <v>617</v>
      </c>
      <c r="Q3897" s="1383" t="s">
        <v>55</v>
      </c>
    </row>
    <row r="3898" spans="1:17" x14ac:dyDescent="0.3">
      <c r="A3898" s="1405">
        <v>2015</v>
      </c>
      <c r="B3898" s="1406" t="s">
        <v>521</v>
      </c>
      <c r="C3898" s="1406" t="s">
        <v>835</v>
      </c>
      <c r="D3898" s="1407">
        <v>844.22310259579706</v>
      </c>
      <c r="E3898" s="1406" t="s">
        <v>617</v>
      </c>
      <c r="F3898" s="1408" t="s">
        <v>616</v>
      </c>
      <c r="O3898" s="1383" t="s">
        <v>617</v>
      </c>
      <c r="Q3898" s="1383" t="s">
        <v>55</v>
      </c>
    </row>
    <row r="3899" spans="1:17" x14ac:dyDescent="0.3">
      <c r="A3899" s="1405">
        <v>2015</v>
      </c>
      <c r="B3899" s="1406" t="s">
        <v>521</v>
      </c>
      <c r="C3899" s="1406" t="s">
        <v>836</v>
      </c>
      <c r="D3899" s="1407">
        <v>854.91532200990798</v>
      </c>
      <c r="E3899" s="1406" t="s">
        <v>617</v>
      </c>
      <c r="F3899" s="1408" t="s">
        <v>616</v>
      </c>
      <c r="O3899" s="1383" t="s">
        <v>617</v>
      </c>
      <c r="Q3899" s="1383" t="s">
        <v>55</v>
      </c>
    </row>
    <row r="3900" spans="1:17" x14ac:dyDescent="0.3">
      <c r="A3900" s="1405">
        <v>2015</v>
      </c>
      <c r="B3900" s="1406" t="s">
        <v>521</v>
      </c>
      <c r="C3900" s="1406" t="s">
        <v>837</v>
      </c>
      <c r="D3900" s="1407">
        <v>1004.0458718330801</v>
      </c>
      <c r="E3900" s="1406" t="s">
        <v>617</v>
      </c>
      <c r="F3900" s="1408" t="s">
        <v>616</v>
      </c>
      <c r="O3900" s="1383" t="s">
        <v>617</v>
      </c>
      <c r="Q3900" s="1383" t="s">
        <v>55</v>
      </c>
    </row>
    <row r="3901" spans="1:17" x14ac:dyDescent="0.3">
      <c r="A3901" s="1405">
        <v>2015</v>
      </c>
      <c r="B3901" s="1406" t="s">
        <v>521</v>
      </c>
      <c r="C3901" s="1406" t="s">
        <v>838</v>
      </c>
      <c r="D3901" s="1407">
        <v>812.05274766355103</v>
      </c>
      <c r="E3901" s="1406" t="s">
        <v>617</v>
      </c>
      <c r="F3901" s="1408" t="s">
        <v>616</v>
      </c>
      <c r="O3901" s="1383" t="s">
        <v>617</v>
      </c>
      <c r="Q3901" s="1383" t="s">
        <v>55</v>
      </c>
    </row>
    <row r="3902" spans="1:17" x14ac:dyDescent="0.3">
      <c r="A3902" s="1405">
        <v>2015</v>
      </c>
      <c r="B3902" s="1406" t="s">
        <v>521</v>
      </c>
      <c r="C3902" s="1406" t="s">
        <v>839</v>
      </c>
      <c r="D3902" s="1407">
        <v>979.15380632145309</v>
      </c>
      <c r="E3902" s="1406" t="s">
        <v>617</v>
      </c>
      <c r="F3902" s="1408" t="s">
        <v>616</v>
      </c>
      <c r="O3902" s="1383" t="s">
        <v>617</v>
      </c>
      <c r="Q3902" s="1383" t="s">
        <v>55</v>
      </c>
    </row>
    <row r="3903" spans="1:17" x14ac:dyDescent="0.3">
      <c r="A3903" s="1405">
        <v>2016</v>
      </c>
      <c r="B3903" s="1406" t="s">
        <v>521</v>
      </c>
      <c r="C3903" s="1406" t="s">
        <v>650</v>
      </c>
      <c r="D3903" s="1407">
        <v>814.43826401446711</v>
      </c>
      <c r="E3903" s="1406" t="s">
        <v>598</v>
      </c>
      <c r="F3903" s="1408" t="s">
        <v>599</v>
      </c>
      <c r="O3903" s="1383" t="s">
        <v>598</v>
      </c>
      <c r="Q3903" s="1383" t="s">
        <v>61</v>
      </c>
    </row>
    <row r="3904" spans="1:17" x14ac:dyDescent="0.3">
      <c r="A3904" s="1405">
        <v>2016</v>
      </c>
      <c r="B3904" s="1406" t="s">
        <v>521</v>
      </c>
      <c r="C3904" s="1406" t="s">
        <v>597</v>
      </c>
      <c r="D3904" s="1407">
        <v>910.60898634076204</v>
      </c>
      <c r="E3904" s="1406" t="s">
        <v>598</v>
      </c>
      <c r="F3904" s="1408" t="s">
        <v>599</v>
      </c>
      <c r="O3904" s="1383" t="s">
        <v>598</v>
      </c>
      <c r="Q3904" s="1383" t="s">
        <v>61</v>
      </c>
    </row>
    <row r="3905" spans="1:17" x14ac:dyDescent="0.3">
      <c r="A3905" s="1405">
        <v>2016</v>
      </c>
      <c r="B3905" s="1406" t="s">
        <v>521</v>
      </c>
      <c r="C3905" s="1406" t="s">
        <v>651</v>
      </c>
      <c r="D3905" s="1407">
        <v>994.85934671005111</v>
      </c>
      <c r="E3905" s="1406" t="s">
        <v>598</v>
      </c>
      <c r="F3905" s="1408" t="s">
        <v>599</v>
      </c>
      <c r="O3905" s="1383" t="s">
        <v>598</v>
      </c>
      <c r="Q3905" s="1383" t="s">
        <v>61</v>
      </c>
    </row>
    <row r="3906" spans="1:17" x14ac:dyDescent="0.3">
      <c r="A3906" s="1405">
        <v>2016</v>
      </c>
      <c r="B3906" s="1406" t="s">
        <v>521</v>
      </c>
      <c r="C3906" s="1406" t="s">
        <v>652</v>
      </c>
      <c r="D3906" s="1407">
        <v>1019.6209236683101</v>
      </c>
      <c r="E3906" s="1406" t="s">
        <v>598</v>
      </c>
      <c r="F3906" s="1408" t="s">
        <v>599</v>
      </c>
      <c r="O3906" s="1383" t="s">
        <v>598</v>
      </c>
      <c r="Q3906" s="1383" t="s">
        <v>61</v>
      </c>
    </row>
    <row r="3907" spans="1:17" x14ac:dyDescent="0.3">
      <c r="A3907" s="1405">
        <v>2016</v>
      </c>
      <c r="B3907" s="1406" t="s">
        <v>521</v>
      </c>
      <c r="C3907" s="1406" t="s">
        <v>653</v>
      </c>
      <c r="D3907" s="1407">
        <v>987.40932547864497</v>
      </c>
      <c r="E3907" s="1406" t="s">
        <v>598</v>
      </c>
      <c r="F3907" s="1408" t="s">
        <v>599</v>
      </c>
      <c r="O3907" s="1383" t="s">
        <v>598</v>
      </c>
      <c r="Q3907" s="1383" t="s">
        <v>61</v>
      </c>
    </row>
    <row r="3908" spans="1:17" x14ac:dyDescent="0.3">
      <c r="A3908" s="1405">
        <v>2016</v>
      </c>
      <c r="B3908" s="1406" t="s">
        <v>521</v>
      </c>
      <c r="C3908" s="1406" t="s">
        <v>654</v>
      </c>
      <c r="D3908" s="1407">
        <v>1052.79424591258</v>
      </c>
      <c r="E3908" s="1406" t="s">
        <v>598</v>
      </c>
      <c r="F3908" s="1408" t="s">
        <v>599</v>
      </c>
      <c r="O3908" s="1383" t="s">
        <v>598</v>
      </c>
      <c r="Q3908" s="1383" t="s">
        <v>61</v>
      </c>
    </row>
    <row r="3909" spans="1:17" x14ac:dyDescent="0.3">
      <c r="A3909" s="1405">
        <v>2016</v>
      </c>
      <c r="B3909" s="1406" t="s">
        <v>521</v>
      </c>
      <c r="C3909" s="1406" t="s">
        <v>600</v>
      </c>
      <c r="D3909" s="1407">
        <v>909.00478589263412</v>
      </c>
      <c r="E3909" s="1406" t="s">
        <v>594</v>
      </c>
      <c r="F3909" s="1408" t="s">
        <v>595</v>
      </c>
      <c r="O3909" s="1383" t="s">
        <v>594</v>
      </c>
      <c r="Q3909" s="1383" t="s">
        <v>62</v>
      </c>
    </row>
    <row r="3910" spans="1:17" x14ac:dyDescent="0.3">
      <c r="A3910" s="1405">
        <v>2016</v>
      </c>
      <c r="B3910" s="1406" t="s">
        <v>521</v>
      </c>
      <c r="C3910" s="1406" t="s">
        <v>601</v>
      </c>
      <c r="D3910" s="1407">
        <v>1142.6768005712001</v>
      </c>
      <c r="E3910" s="1406" t="s">
        <v>594</v>
      </c>
      <c r="F3910" s="1408" t="s">
        <v>595</v>
      </c>
      <c r="O3910" s="1383" t="s">
        <v>594</v>
      </c>
      <c r="Q3910" s="1383" t="s">
        <v>62</v>
      </c>
    </row>
    <row r="3911" spans="1:17" x14ac:dyDescent="0.3">
      <c r="A3911" s="1405">
        <v>2016</v>
      </c>
      <c r="B3911" s="1406" t="s">
        <v>521</v>
      </c>
      <c r="C3911" s="1406" t="s">
        <v>602</v>
      </c>
      <c r="D3911" s="1407">
        <v>1191.62220738677</v>
      </c>
      <c r="E3911" s="1406" t="s">
        <v>594</v>
      </c>
      <c r="F3911" s="1408" t="s">
        <v>595</v>
      </c>
      <c r="O3911" s="1383" t="s">
        <v>594</v>
      </c>
      <c r="Q3911" s="1383" t="s">
        <v>62</v>
      </c>
    </row>
    <row r="3912" spans="1:17" x14ac:dyDescent="0.3">
      <c r="A3912" s="1405">
        <v>2016</v>
      </c>
      <c r="B3912" s="1406" t="s">
        <v>521</v>
      </c>
      <c r="C3912" s="1406" t="s">
        <v>640</v>
      </c>
      <c r="D3912" s="1407">
        <v>817.25489131875406</v>
      </c>
      <c r="E3912" s="1406" t="s">
        <v>594</v>
      </c>
      <c r="F3912" s="1408" t="s">
        <v>595</v>
      </c>
      <c r="O3912" s="1383" t="s">
        <v>594</v>
      </c>
      <c r="Q3912" s="1383" t="s">
        <v>62</v>
      </c>
    </row>
    <row r="3913" spans="1:17" x14ac:dyDescent="0.3">
      <c r="A3913" s="1405">
        <v>2016</v>
      </c>
      <c r="B3913" s="1406" t="s">
        <v>521</v>
      </c>
      <c r="C3913" s="1406" t="s">
        <v>605</v>
      </c>
      <c r="D3913" s="1407">
        <v>1318.65453089324</v>
      </c>
      <c r="E3913" s="1406" t="s">
        <v>594</v>
      </c>
      <c r="F3913" s="1408" t="s">
        <v>595</v>
      </c>
      <c r="O3913" s="1383" t="s">
        <v>594</v>
      </c>
      <c r="Q3913" s="1383" t="s">
        <v>62</v>
      </c>
    </row>
    <row r="3914" spans="1:17" x14ac:dyDescent="0.3">
      <c r="A3914" s="1405">
        <v>2016</v>
      </c>
      <c r="B3914" s="1406" t="s">
        <v>521</v>
      </c>
      <c r="C3914" s="1406" t="s">
        <v>606</v>
      </c>
      <c r="D3914" s="1407">
        <v>898.83224569004403</v>
      </c>
      <c r="E3914" s="1406" t="s">
        <v>594</v>
      </c>
      <c r="F3914" s="1408" t="s">
        <v>595</v>
      </c>
      <c r="O3914" s="1383" t="s">
        <v>594</v>
      </c>
      <c r="Q3914" s="1383" t="s">
        <v>62</v>
      </c>
    </row>
    <row r="3915" spans="1:17" x14ac:dyDescent="0.3">
      <c r="A3915" s="1405">
        <v>2016</v>
      </c>
      <c r="B3915" s="1406" t="s">
        <v>521</v>
      </c>
      <c r="C3915" s="1406" t="s">
        <v>593</v>
      </c>
      <c r="D3915" s="1407">
        <v>899.24438446969714</v>
      </c>
      <c r="E3915" s="1406" t="s">
        <v>594</v>
      </c>
      <c r="F3915" s="1408" t="s">
        <v>595</v>
      </c>
      <c r="O3915" s="1383" t="s">
        <v>594</v>
      </c>
      <c r="Q3915" s="1383" t="s">
        <v>62</v>
      </c>
    </row>
    <row r="3916" spans="1:17" x14ac:dyDescent="0.3">
      <c r="A3916" s="1405">
        <v>2016</v>
      </c>
      <c r="B3916" s="1406" t="s">
        <v>521</v>
      </c>
      <c r="C3916" s="1406" t="s">
        <v>609</v>
      </c>
      <c r="D3916" s="1407">
        <v>963.26434209407205</v>
      </c>
      <c r="E3916" s="1406" t="s">
        <v>594</v>
      </c>
      <c r="F3916" s="1408" t="s">
        <v>595</v>
      </c>
      <c r="O3916" s="1383" t="s">
        <v>594</v>
      </c>
      <c r="Q3916" s="1383" t="s">
        <v>62</v>
      </c>
    </row>
    <row r="3917" spans="1:17" x14ac:dyDescent="0.3">
      <c r="A3917" s="1405">
        <v>2016</v>
      </c>
      <c r="B3917" s="1406" t="s">
        <v>521</v>
      </c>
      <c r="C3917" s="1406" t="s">
        <v>612</v>
      </c>
      <c r="D3917" s="1407">
        <v>1028.3120418271901</v>
      </c>
      <c r="E3917" s="1406" t="s">
        <v>594</v>
      </c>
      <c r="F3917" s="1408" t="s">
        <v>595</v>
      </c>
      <c r="O3917" s="1383" t="s">
        <v>594</v>
      </c>
      <c r="Q3917" s="1383" t="s">
        <v>62</v>
      </c>
    </row>
    <row r="3918" spans="1:17" x14ac:dyDescent="0.3">
      <c r="A3918" s="1405">
        <v>2016</v>
      </c>
      <c r="B3918" s="1406" t="s">
        <v>521</v>
      </c>
      <c r="C3918" s="1406" t="s">
        <v>615</v>
      </c>
      <c r="D3918" s="1407">
        <v>1059.5966749161403</v>
      </c>
      <c r="E3918" s="1406" t="s">
        <v>594</v>
      </c>
      <c r="F3918" s="1408" t="s">
        <v>595</v>
      </c>
      <c r="O3918" s="1383" t="s">
        <v>594</v>
      </c>
      <c r="Q3918" s="1383" t="s">
        <v>62</v>
      </c>
    </row>
    <row r="3919" spans="1:17" x14ac:dyDescent="0.3">
      <c r="A3919" s="1405">
        <v>2016</v>
      </c>
      <c r="B3919" s="1406" t="s">
        <v>521</v>
      </c>
      <c r="C3919" s="1406" t="s">
        <v>596</v>
      </c>
      <c r="D3919" s="1407">
        <v>998.20459531653512</v>
      </c>
      <c r="E3919" s="1406" t="s">
        <v>594</v>
      </c>
      <c r="F3919" s="1408" t="s">
        <v>595</v>
      </c>
      <c r="O3919" s="1383" t="s">
        <v>594</v>
      </c>
      <c r="Q3919" s="1383" t="s">
        <v>62</v>
      </c>
    </row>
    <row r="3920" spans="1:17" x14ac:dyDescent="0.3">
      <c r="A3920" s="1405">
        <v>2016</v>
      </c>
      <c r="B3920" s="1406" t="s">
        <v>521</v>
      </c>
      <c r="C3920" s="1406" t="s">
        <v>682</v>
      </c>
      <c r="D3920" s="1407">
        <v>763.91967236467201</v>
      </c>
      <c r="E3920" s="1406" t="s">
        <v>642</v>
      </c>
      <c r="F3920" s="1408" t="s">
        <v>641</v>
      </c>
      <c r="O3920" s="1383" t="s">
        <v>642</v>
      </c>
      <c r="Q3920" s="1383" t="s">
        <v>66</v>
      </c>
    </row>
    <row r="3921" spans="1:17" x14ac:dyDescent="0.3">
      <c r="A3921" s="1405">
        <v>2016</v>
      </c>
      <c r="B3921" s="1406" t="s">
        <v>521</v>
      </c>
      <c r="C3921" s="1406" t="s">
        <v>683</v>
      </c>
      <c r="D3921" s="1407">
        <v>882.93974851485098</v>
      </c>
      <c r="E3921" s="1406" t="s">
        <v>642</v>
      </c>
      <c r="F3921" s="1408" t="s">
        <v>641</v>
      </c>
      <c r="O3921" s="1383" t="s">
        <v>642</v>
      </c>
      <c r="Q3921" s="1383" t="s">
        <v>66</v>
      </c>
    </row>
    <row r="3922" spans="1:17" x14ac:dyDescent="0.3">
      <c r="A3922" s="1405">
        <v>2016</v>
      </c>
      <c r="B3922" s="1406" t="s">
        <v>521</v>
      </c>
      <c r="C3922" s="1406" t="s">
        <v>684</v>
      </c>
      <c r="D3922" s="1407">
        <v>811.31605482717498</v>
      </c>
      <c r="E3922" s="1406" t="s">
        <v>642</v>
      </c>
      <c r="F3922" s="1408" t="s">
        <v>641</v>
      </c>
      <c r="O3922" s="1383" t="s">
        <v>642</v>
      </c>
      <c r="Q3922" s="1383" t="s">
        <v>66</v>
      </c>
    </row>
    <row r="3923" spans="1:17" x14ac:dyDescent="0.3">
      <c r="A3923" s="1405">
        <v>2016</v>
      </c>
      <c r="B3923" s="1406" t="s">
        <v>521</v>
      </c>
      <c r="C3923" s="1406" t="s">
        <v>647</v>
      </c>
      <c r="D3923" s="1407">
        <v>891.95488529014813</v>
      </c>
      <c r="E3923" s="1406" t="s">
        <v>642</v>
      </c>
      <c r="F3923" s="1408" t="s">
        <v>641</v>
      </c>
      <c r="O3923" s="1383" t="s">
        <v>642</v>
      </c>
      <c r="Q3923" s="1383" t="s">
        <v>66</v>
      </c>
    </row>
    <row r="3924" spans="1:17" x14ac:dyDescent="0.3">
      <c r="A3924" s="1405">
        <v>2016</v>
      </c>
      <c r="B3924" s="1406" t="s">
        <v>521</v>
      </c>
      <c r="C3924" s="1406" t="s">
        <v>686</v>
      </c>
      <c r="D3924" s="1407">
        <v>763.74554272517298</v>
      </c>
      <c r="E3924" s="1406" t="s">
        <v>642</v>
      </c>
      <c r="F3924" s="1408" t="s">
        <v>641</v>
      </c>
      <c r="O3924" s="1383" t="s">
        <v>642</v>
      </c>
      <c r="Q3924" s="1383" t="s">
        <v>66</v>
      </c>
    </row>
    <row r="3925" spans="1:17" x14ac:dyDescent="0.3">
      <c r="A3925" s="1405">
        <v>2016</v>
      </c>
      <c r="B3925" s="1406" t="s">
        <v>521</v>
      </c>
      <c r="C3925" s="1406" t="s">
        <v>687</v>
      </c>
      <c r="D3925" s="1407">
        <v>810.65490755007704</v>
      </c>
      <c r="E3925" s="1406" t="s">
        <v>642</v>
      </c>
      <c r="F3925" s="1408" t="s">
        <v>641</v>
      </c>
      <c r="O3925" s="1383" t="s">
        <v>642</v>
      </c>
      <c r="Q3925" s="1383" t="s">
        <v>66</v>
      </c>
    </row>
    <row r="3926" spans="1:17" x14ac:dyDescent="0.3">
      <c r="A3926" s="1405">
        <v>2016</v>
      </c>
      <c r="B3926" s="1406" t="s">
        <v>521</v>
      </c>
      <c r="C3926" s="1406" t="s">
        <v>618</v>
      </c>
      <c r="D3926" s="1407">
        <v>749.78565044247807</v>
      </c>
      <c r="E3926" s="1406" t="s">
        <v>598</v>
      </c>
      <c r="F3926" s="1408" t="s">
        <v>599</v>
      </c>
      <c r="O3926" s="1383" t="s">
        <v>598</v>
      </c>
      <c r="Q3926" s="1383" t="s">
        <v>61</v>
      </c>
    </row>
    <row r="3927" spans="1:17" x14ac:dyDescent="0.3">
      <c r="A3927" s="1405">
        <v>2016</v>
      </c>
      <c r="B3927" s="1406" t="s">
        <v>521</v>
      </c>
      <c r="C3927" s="1406" t="s">
        <v>624</v>
      </c>
      <c r="D3927" s="1407">
        <v>709.03823049464609</v>
      </c>
      <c r="E3927" s="1406" t="s">
        <v>578</v>
      </c>
      <c r="F3927" s="1408" t="s">
        <v>579</v>
      </c>
      <c r="O3927" s="1383" t="s">
        <v>578</v>
      </c>
      <c r="Q3927" s="1383" t="s">
        <v>63</v>
      </c>
    </row>
    <row r="3928" spans="1:17" x14ac:dyDescent="0.3">
      <c r="A3928" s="1405">
        <v>2016</v>
      </c>
      <c r="B3928" s="1406" t="s">
        <v>521</v>
      </c>
      <c r="C3928" s="1406" t="s">
        <v>627</v>
      </c>
      <c r="D3928" s="1407">
        <v>828.810967659791</v>
      </c>
      <c r="E3928" s="1406" t="s">
        <v>594</v>
      </c>
      <c r="F3928" s="1408" t="s">
        <v>595</v>
      </c>
      <c r="O3928" s="1383" t="s">
        <v>594</v>
      </c>
      <c r="Q3928" s="1383" t="s">
        <v>62</v>
      </c>
    </row>
    <row r="3929" spans="1:17" x14ac:dyDescent="0.3">
      <c r="A3929" s="1405">
        <v>2016</v>
      </c>
      <c r="B3929" s="1406" t="s">
        <v>521</v>
      </c>
      <c r="C3929" s="1406" t="s">
        <v>629</v>
      </c>
      <c r="D3929" s="1407">
        <v>739.77213900862102</v>
      </c>
      <c r="E3929" s="1406" t="s">
        <v>594</v>
      </c>
      <c r="F3929" s="1408" t="s">
        <v>595</v>
      </c>
      <c r="O3929" s="1383" t="s">
        <v>594</v>
      </c>
      <c r="Q3929" s="1383" t="s">
        <v>62</v>
      </c>
    </row>
    <row r="3930" spans="1:17" x14ac:dyDescent="0.3">
      <c r="A3930" s="1405">
        <v>2016</v>
      </c>
      <c r="B3930" s="1406" t="s">
        <v>521</v>
      </c>
      <c r="C3930" s="1406" t="s">
        <v>632</v>
      </c>
      <c r="D3930" s="1407">
        <v>783.81165034228502</v>
      </c>
      <c r="E3930" s="1406" t="s">
        <v>594</v>
      </c>
      <c r="F3930" s="1408" t="s">
        <v>595</v>
      </c>
      <c r="O3930" s="1383" t="s">
        <v>594</v>
      </c>
      <c r="Q3930" s="1383" t="s">
        <v>62</v>
      </c>
    </row>
    <row r="3931" spans="1:17" x14ac:dyDescent="0.3">
      <c r="A3931" s="1405">
        <v>2016</v>
      </c>
      <c r="B3931" s="1406" t="s">
        <v>521</v>
      </c>
      <c r="C3931" s="1406" t="s">
        <v>633</v>
      </c>
      <c r="D3931" s="1407">
        <v>734.07137323591212</v>
      </c>
      <c r="E3931" s="1406" t="s">
        <v>594</v>
      </c>
      <c r="F3931" s="1408" t="s">
        <v>595</v>
      </c>
      <c r="O3931" s="1383" t="s">
        <v>594</v>
      </c>
      <c r="Q3931" s="1383" t="s">
        <v>62</v>
      </c>
    </row>
    <row r="3932" spans="1:17" x14ac:dyDescent="0.3">
      <c r="A3932" s="1405">
        <v>2016</v>
      </c>
      <c r="B3932" s="1406" t="s">
        <v>521</v>
      </c>
      <c r="C3932" s="1406" t="s">
        <v>636</v>
      </c>
      <c r="D3932" s="1407">
        <v>841.06923715743301</v>
      </c>
      <c r="E3932" s="1406" t="s">
        <v>594</v>
      </c>
      <c r="F3932" s="1408" t="s">
        <v>595</v>
      </c>
      <c r="O3932" s="1383" t="s">
        <v>594</v>
      </c>
      <c r="Q3932" s="1383" t="s">
        <v>62</v>
      </c>
    </row>
    <row r="3933" spans="1:17" x14ac:dyDescent="0.3">
      <c r="A3933" s="1405">
        <v>2016</v>
      </c>
      <c r="B3933" s="1406" t="s">
        <v>521</v>
      </c>
      <c r="C3933" s="1406" t="s">
        <v>639</v>
      </c>
      <c r="D3933" s="1407">
        <v>779.33868789716905</v>
      </c>
      <c r="E3933" s="1406" t="s">
        <v>594</v>
      </c>
      <c r="F3933" s="1408" t="s">
        <v>595</v>
      </c>
      <c r="O3933" s="1383" t="s">
        <v>594</v>
      </c>
      <c r="Q3933" s="1383" t="s">
        <v>62</v>
      </c>
    </row>
    <row r="3934" spans="1:17" x14ac:dyDescent="0.3">
      <c r="A3934" s="1405">
        <v>2016</v>
      </c>
      <c r="B3934" s="1406" t="s">
        <v>521</v>
      </c>
      <c r="C3934" s="1406" t="s">
        <v>643</v>
      </c>
      <c r="D3934" s="1407">
        <v>866.78386922615505</v>
      </c>
      <c r="E3934" s="1406" t="s">
        <v>594</v>
      </c>
      <c r="F3934" s="1408" t="s">
        <v>595</v>
      </c>
      <c r="O3934" s="1383" t="s">
        <v>594</v>
      </c>
      <c r="Q3934" s="1383" t="s">
        <v>62</v>
      </c>
    </row>
    <row r="3935" spans="1:17" x14ac:dyDescent="0.3">
      <c r="A3935" s="1405">
        <v>2016</v>
      </c>
      <c r="B3935" s="1406" t="s">
        <v>521</v>
      </c>
      <c r="C3935" s="1406" t="s">
        <v>648</v>
      </c>
      <c r="D3935" s="1407">
        <v>782.60632250579999</v>
      </c>
      <c r="E3935" s="1406" t="s">
        <v>645</v>
      </c>
      <c r="F3935" s="1408" t="s">
        <v>644</v>
      </c>
      <c r="O3935" s="1383" t="s">
        <v>645</v>
      </c>
      <c r="Q3935" s="1383" t="s">
        <v>76</v>
      </c>
    </row>
    <row r="3936" spans="1:17" x14ac:dyDescent="0.3">
      <c r="A3936" s="1405">
        <v>2016</v>
      </c>
      <c r="B3936" s="1406" t="s">
        <v>521</v>
      </c>
      <c r="C3936" s="1406" t="s">
        <v>649</v>
      </c>
      <c r="D3936" s="1407">
        <v>753.93937413073695</v>
      </c>
      <c r="E3936" s="1406" t="s">
        <v>645</v>
      </c>
      <c r="F3936" s="1408" t="s">
        <v>644</v>
      </c>
      <c r="O3936" s="1383" t="s">
        <v>645</v>
      </c>
      <c r="Q3936" s="1383" t="s">
        <v>76</v>
      </c>
    </row>
    <row r="3937" spans="1:17" x14ac:dyDescent="0.3">
      <c r="A3937" s="1405">
        <v>2016</v>
      </c>
      <c r="B3937" s="1406" t="s">
        <v>521</v>
      </c>
      <c r="C3937" s="1406" t="s">
        <v>655</v>
      </c>
      <c r="D3937" s="1407">
        <v>764.16653620352304</v>
      </c>
      <c r="E3937" s="1406" t="s">
        <v>608</v>
      </c>
      <c r="F3937" s="1408" t="s">
        <v>607</v>
      </c>
      <c r="O3937" s="1383" t="s">
        <v>608</v>
      </c>
      <c r="Q3937" s="1383" t="s">
        <v>65</v>
      </c>
    </row>
    <row r="3938" spans="1:17" x14ac:dyDescent="0.3">
      <c r="A3938" s="1405">
        <v>2016</v>
      </c>
      <c r="B3938" s="1406" t="s">
        <v>521</v>
      </c>
      <c r="C3938" s="1406" t="s">
        <v>656</v>
      </c>
      <c r="D3938" s="1407">
        <v>775.32437172774905</v>
      </c>
      <c r="E3938" s="1406" t="s">
        <v>608</v>
      </c>
      <c r="F3938" s="1408" t="s">
        <v>607</v>
      </c>
      <c r="O3938" s="1383" t="s">
        <v>608</v>
      </c>
      <c r="Q3938" s="1383" t="s">
        <v>65</v>
      </c>
    </row>
    <row r="3939" spans="1:17" x14ac:dyDescent="0.3">
      <c r="A3939" s="1405">
        <v>2016</v>
      </c>
      <c r="B3939" s="1406" t="s">
        <v>521</v>
      </c>
      <c r="C3939" s="1406" t="s">
        <v>657</v>
      </c>
      <c r="D3939" s="1407">
        <v>789.99968295904898</v>
      </c>
      <c r="E3939" s="1406" t="s">
        <v>608</v>
      </c>
      <c r="F3939" s="1408" t="s">
        <v>607</v>
      </c>
      <c r="O3939" s="1383" t="s">
        <v>608</v>
      </c>
      <c r="Q3939" s="1383" t="s">
        <v>65</v>
      </c>
    </row>
    <row r="3940" spans="1:17" x14ac:dyDescent="0.3">
      <c r="A3940" s="1405">
        <v>2016</v>
      </c>
      <c r="B3940" s="1406" t="s">
        <v>521</v>
      </c>
      <c r="C3940" s="1406" t="s">
        <v>659</v>
      </c>
      <c r="D3940" s="1407">
        <v>854.94904761904809</v>
      </c>
      <c r="E3940" s="1406" t="s">
        <v>623</v>
      </c>
      <c r="F3940" s="1408" t="s">
        <v>622</v>
      </c>
      <c r="O3940" s="1383" t="s">
        <v>623</v>
      </c>
      <c r="Q3940" s="1383" t="s">
        <v>75</v>
      </c>
    </row>
    <row r="3941" spans="1:17" x14ac:dyDescent="0.3">
      <c r="A3941" s="1405">
        <v>2016</v>
      </c>
      <c r="B3941" s="1406" t="s">
        <v>521</v>
      </c>
      <c r="C3941" s="1406" t="s">
        <v>660</v>
      </c>
      <c r="D3941" s="1407">
        <v>905.29106649111304</v>
      </c>
      <c r="E3941" s="1406" t="s">
        <v>642</v>
      </c>
      <c r="F3941" s="1408" t="s">
        <v>641</v>
      </c>
      <c r="O3941" s="1383" t="s">
        <v>642</v>
      </c>
      <c r="Q3941" s="1383" t="s">
        <v>66</v>
      </c>
    </row>
    <row r="3942" spans="1:17" x14ac:dyDescent="0.3">
      <c r="A3942" s="1405">
        <v>2016</v>
      </c>
      <c r="B3942" s="1406" t="s">
        <v>521</v>
      </c>
      <c r="C3942" s="1406" t="s">
        <v>661</v>
      </c>
      <c r="D3942" s="1407">
        <v>767.53342105263209</v>
      </c>
      <c r="E3942" s="1406" t="s">
        <v>642</v>
      </c>
      <c r="F3942" s="1408" t="s">
        <v>641</v>
      </c>
      <c r="O3942" s="1383" t="s">
        <v>642</v>
      </c>
      <c r="Q3942" s="1383" t="s">
        <v>66</v>
      </c>
    </row>
    <row r="3943" spans="1:17" x14ac:dyDescent="0.3">
      <c r="A3943" s="1405">
        <v>2016</v>
      </c>
      <c r="B3943" s="1406" t="s">
        <v>521</v>
      </c>
      <c r="C3943" s="1406" t="s">
        <v>685</v>
      </c>
      <c r="D3943" s="1407">
        <v>836.82051282051304</v>
      </c>
      <c r="E3943" s="1406" t="s">
        <v>642</v>
      </c>
      <c r="F3943" s="1408" t="s">
        <v>641</v>
      </c>
      <c r="O3943" s="1383" t="s">
        <v>642</v>
      </c>
      <c r="Q3943" s="1383" t="s">
        <v>66</v>
      </c>
    </row>
    <row r="3944" spans="1:17" x14ac:dyDescent="0.3">
      <c r="A3944" s="1405">
        <v>2016</v>
      </c>
      <c r="B3944" s="1406" t="s">
        <v>521</v>
      </c>
      <c r="C3944" s="1406" t="s">
        <v>662</v>
      </c>
      <c r="D3944" s="1407">
        <v>934.80175128085705</v>
      </c>
      <c r="E3944" s="1406" t="s">
        <v>642</v>
      </c>
      <c r="F3944" s="1408" t="s">
        <v>641</v>
      </c>
      <c r="O3944" s="1383" t="s">
        <v>642</v>
      </c>
      <c r="Q3944" s="1383" t="s">
        <v>66</v>
      </c>
    </row>
    <row r="3945" spans="1:17" x14ac:dyDescent="0.3">
      <c r="A3945" s="1405">
        <v>2016</v>
      </c>
      <c r="B3945" s="1406" t="s">
        <v>521</v>
      </c>
      <c r="C3945" s="1406" t="s">
        <v>663</v>
      </c>
      <c r="D3945" s="1407">
        <v>865.14859060402705</v>
      </c>
      <c r="E3945" s="1406" t="s">
        <v>642</v>
      </c>
      <c r="F3945" s="1408" t="s">
        <v>641</v>
      </c>
      <c r="O3945" s="1383" t="s">
        <v>642</v>
      </c>
      <c r="Q3945" s="1383" t="s">
        <v>66</v>
      </c>
    </row>
    <row r="3946" spans="1:17" x14ac:dyDescent="0.3">
      <c r="A3946" s="1405">
        <v>2016</v>
      </c>
      <c r="B3946" s="1406" t="s">
        <v>521</v>
      </c>
      <c r="C3946" s="1406" t="s">
        <v>664</v>
      </c>
      <c r="D3946" s="1407">
        <v>783.24505910165499</v>
      </c>
      <c r="E3946" s="1406" t="s">
        <v>642</v>
      </c>
      <c r="F3946" s="1408" t="s">
        <v>641</v>
      </c>
      <c r="O3946" s="1383" t="s">
        <v>642</v>
      </c>
      <c r="Q3946" s="1383" t="s">
        <v>66</v>
      </c>
    </row>
    <row r="3947" spans="1:17" x14ac:dyDescent="0.3">
      <c r="A3947" s="1405">
        <v>2016</v>
      </c>
      <c r="B3947" s="1406" t="s">
        <v>521</v>
      </c>
      <c r="C3947" s="1406" t="s">
        <v>665</v>
      </c>
      <c r="D3947" s="1407">
        <v>984.18203941513002</v>
      </c>
      <c r="E3947" s="1406" t="s">
        <v>642</v>
      </c>
      <c r="F3947" s="1408" t="s">
        <v>641</v>
      </c>
      <c r="O3947" s="1383" t="s">
        <v>642</v>
      </c>
      <c r="Q3947" s="1383" t="s">
        <v>66</v>
      </c>
    </row>
    <row r="3948" spans="1:17" x14ac:dyDescent="0.3">
      <c r="A3948" s="1405">
        <v>2016</v>
      </c>
      <c r="B3948" s="1406" t="s">
        <v>521</v>
      </c>
      <c r="C3948" s="1406" t="s">
        <v>666</v>
      </c>
      <c r="D3948" s="1407">
        <v>784.30080620155002</v>
      </c>
      <c r="E3948" s="1406" t="s">
        <v>645</v>
      </c>
      <c r="F3948" s="1408" t="s">
        <v>644</v>
      </c>
      <c r="O3948" s="1383" t="s">
        <v>645</v>
      </c>
      <c r="Q3948" s="1383" t="s">
        <v>76</v>
      </c>
    </row>
    <row r="3949" spans="1:17" x14ac:dyDescent="0.3">
      <c r="A3949" s="1405">
        <v>2016</v>
      </c>
      <c r="B3949" s="1406" t="s">
        <v>521</v>
      </c>
      <c r="C3949" s="1406" t="s">
        <v>667</v>
      </c>
      <c r="D3949" s="1407">
        <v>839.0560956057011</v>
      </c>
      <c r="E3949" s="1406" t="s">
        <v>645</v>
      </c>
      <c r="F3949" s="1408" t="s">
        <v>644</v>
      </c>
      <c r="O3949" s="1383" t="s">
        <v>645</v>
      </c>
      <c r="Q3949" s="1383" t="s">
        <v>76</v>
      </c>
    </row>
    <row r="3950" spans="1:17" x14ac:dyDescent="0.3">
      <c r="A3950" s="1405">
        <v>2016</v>
      </c>
      <c r="B3950" s="1406" t="s">
        <v>521</v>
      </c>
      <c r="C3950" s="1406" t="s">
        <v>668</v>
      </c>
      <c r="D3950" s="1407">
        <v>742.50508692365804</v>
      </c>
      <c r="E3950" s="1406" t="s">
        <v>645</v>
      </c>
      <c r="F3950" s="1408" t="s">
        <v>644</v>
      </c>
      <c r="O3950" s="1383" t="s">
        <v>645</v>
      </c>
      <c r="Q3950" s="1383" t="s">
        <v>76</v>
      </c>
    </row>
    <row r="3951" spans="1:17" x14ac:dyDescent="0.3">
      <c r="A3951" s="1405">
        <v>2016</v>
      </c>
      <c r="B3951" s="1406" t="s">
        <v>521</v>
      </c>
      <c r="C3951" s="1406" t="s">
        <v>669</v>
      </c>
      <c r="D3951" s="1407">
        <v>726.61355102040807</v>
      </c>
      <c r="E3951" s="1406" t="s">
        <v>645</v>
      </c>
      <c r="F3951" s="1408" t="s">
        <v>644</v>
      </c>
      <c r="O3951" s="1383" t="s">
        <v>645</v>
      </c>
      <c r="Q3951" s="1383" t="s">
        <v>76</v>
      </c>
    </row>
    <row r="3952" spans="1:17" x14ac:dyDescent="0.3">
      <c r="A3952" s="1405">
        <v>2016</v>
      </c>
      <c r="B3952" s="1406" t="s">
        <v>521</v>
      </c>
      <c r="C3952" s="1406" t="s">
        <v>670</v>
      </c>
      <c r="D3952" s="1407">
        <v>857.14757246376803</v>
      </c>
      <c r="E3952" s="1406" t="s">
        <v>645</v>
      </c>
      <c r="F3952" s="1408" t="s">
        <v>644</v>
      </c>
      <c r="O3952" s="1383" t="s">
        <v>645</v>
      </c>
      <c r="Q3952" s="1383" t="s">
        <v>76</v>
      </c>
    </row>
    <row r="3953" spans="1:17" x14ac:dyDescent="0.3">
      <c r="A3953" s="1405">
        <v>2016</v>
      </c>
      <c r="B3953" s="1406" t="s">
        <v>521</v>
      </c>
      <c r="C3953" s="1406" t="s">
        <v>671</v>
      </c>
      <c r="D3953" s="1407">
        <v>706.06016736401705</v>
      </c>
      <c r="E3953" s="1406" t="s">
        <v>645</v>
      </c>
      <c r="F3953" s="1408" t="s">
        <v>644</v>
      </c>
      <c r="O3953" s="1383" t="s">
        <v>645</v>
      </c>
      <c r="Q3953" s="1383" t="s">
        <v>76</v>
      </c>
    </row>
    <row r="3954" spans="1:17" x14ac:dyDescent="0.3">
      <c r="A3954" s="1405">
        <v>2016</v>
      </c>
      <c r="B3954" s="1406" t="s">
        <v>521</v>
      </c>
      <c r="C3954" s="1406" t="s">
        <v>672</v>
      </c>
      <c r="D3954" s="1407">
        <v>902.11972850678706</v>
      </c>
      <c r="E3954" s="1406" t="s">
        <v>645</v>
      </c>
      <c r="F3954" s="1408" t="s">
        <v>644</v>
      </c>
      <c r="O3954" s="1383" t="s">
        <v>645</v>
      </c>
      <c r="Q3954" s="1383" t="s">
        <v>76</v>
      </c>
    </row>
    <row r="3955" spans="1:17" x14ac:dyDescent="0.3">
      <c r="A3955" s="1405">
        <v>2016</v>
      </c>
      <c r="B3955" s="1406" t="s">
        <v>521</v>
      </c>
      <c r="C3955" s="1406" t="s">
        <v>673</v>
      </c>
      <c r="D3955" s="1407">
        <v>799.37353293413207</v>
      </c>
      <c r="E3955" s="1406" t="s">
        <v>645</v>
      </c>
      <c r="F3955" s="1408" t="s">
        <v>644</v>
      </c>
      <c r="O3955" s="1383" t="s">
        <v>645</v>
      </c>
      <c r="Q3955" s="1383" t="s">
        <v>76</v>
      </c>
    </row>
    <row r="3956" spans="1:17" x14ac:dyDescent="0.3">
      <c r="A3956" s="1405">
        <v>2016</v>
      </c>
      <c r="B3956" s="1406" t="s">
        <v>521</v>
      </c>
      <c r="C3956" s="1406" t="s">
        <v>674</v>
      </c>
      <c r="D3956" s="1407">
        <v>753.03727272727303</v>
      </c>
      <c r="E3956" s="1406" t="s">
        <v>608</v>
      </c>
      <c r="F3956" s="1408" t="s">
        <v>607</v>
      </c>
      <c r="O3956" s="1383" t="s">
        <v>608</v>
      </c>
      <c r="Q3956" s="1383" t="s">
        <v>65</v>
      </c>
    </row>
    <row r="3957" spans="1:17" x14ac:dyDescent="0.3">
      <c r="A3957" s="1405">
        <v>2016</v>
      </c>
      <c r="B3957" s="1406" t="s">
        <v>521</v>
      </c>
      <c r="C3957" s="1406" t="s">
        <v>675</v>
      </c>
      <c r="D3957" s="1407">
        <v>922.71480189885006</v>
      </c>
      <c r="E3957" s="1406" t="s">
        <v>608</v>
      </c>
      <c r="F3957" s="1408" t="s">
        <v>607</v>
      </c>
      <c r="O3957" s="1383" t="s">
        <v>608</v>
      </c>
      <c r="Q3957" s="1383" t="s">
        <v>65</v>
      </c>
    </row>
    <row r="3958" spans="1:17" x14ac:dyDescent="0.3">
      <c r="A3958" s="1405">
        <v>2016</v>
      </c>
      <c r="B3958" s="1406" t="s">
        <v>521</v>
      </c>
      <c r="C3958" s="1406" t="s">
        <v>676</v>
      </c>
      <c r="D3958" s="1407">
        <v>813.00046341463405</v>
      </c>
      <c r="E3958" s="1406" t="s">
        <v>608</v>
      </c>
      <c r="F3958" s="1408" t="s">
        <v>607</v>
      </c>
      <c r="O3958" s="1383" t="s">
        <v>608</v>
      </c>
      <c r="Q3958" s="1383" t="s">
        <v>65</v>
      </c>
    </row>
    <row r="3959" spans="1:17" x14ac:dyDescent="0.3">
      <c r="A3959" s="1405">
        <v>2016</v>
      </c>
      <c r="B3959" s="1406" t="s">
        <v>521</v>
      </c>
      <c r="C3959" s="1406" t="s">
        <v>677</v>
      </c>
      <c r="D3959" s="1407">
        <v>851.76029572836808</v>
      </c>
      <c r="E3959" s="1406" t="s">
        <v>608</v>
      </c>
      <c r="F3959" s="1408" t="s">
        <v>607</v>
      </c>
      <c r="O3959" s="1383" t="s">
        <v>608</v>
      </c>
      <c r="Q3959" s="1383" t="s">
        <v>65</v>
      </c>
    </row>
    <row r="3960" spans="1:17" x14ac:dyDescent="0.3">
      <c r="A3960" s="1405">
        <v>2016</v>
      </c>
      <c r="B3960" s="1406" t="s">
        <v>521</v>
      </c>
      <c r="C3960" s="1406" t="s">
        <v>678</v>
      </c>
      <c r="D3960" s="1407">
        <v>873.12009668063206</v>
      </c>
      <c r="E3960" s="1406" t="s">
        <v>608</v>
      </c>
      <c r="F3960" s="1408" t="s">
        <v>607</v>
      </c>
      <c r="O3960" s="1383" t="s">
        <v>608</v>
      </c>
      <c r="Q3960" s="1383" t="s">
        <v>65</v>
      </c>
    </row>
    <row r="3961" spans="1:17" x14ac:dyDescent="0.3">
      <c r="A3961" s="1405">
        <v>2016</v>
      </c>
      <c r="B3961" s="1406" t="s">
        <v>521</v>
      </c>
      <c r="C3961" s="1406" t="s">
        <v>679</v>
      </c>
      <c r="D3961" s="1407">
        <v>810.81055045871608</v>
      </c>
      <c r="E3961" s="1406" t="s">
        <v>608</v>
      </c>
      <c r="F3961" s="1408" t="s">
        <v>607</v>
      </c>
      <c r="O3961" s="1383" t="s">
        <v>608</v>
      </c>
      <c r="Q3961" s="1383" t="s">
        <v>65</v>
      </c>
    </row>
    <row r="3962" spans="1:17" x14ac:dyDescent="0.3">
      <c r="A3962" s="1405">
        <v>2016</v>
      </c>
      <c r="B3962" s="1406" t="s">
        <v>521</v>
      </c>
      <c r="C3962" s="1406" t="s">
        <v>658</v>
      </c>
      <c r="D3962" s="1407">
        <v>817.54681303116104</v>
      </c>
      <c r="E3962" s="1406" t="s">
        <v>608</v>
      </c>
      <c r="F3962" s="1408" t="s">
        <v>607</v>
      </c>
      <c r="O3962" s="1383" t="s">
        <v>608</v>
      </c>
      <c r="Q3962" s="1383" t="s">
        <v>65</v>
      </c>
    </row>
    <row r="3963" spans="1:17" x14ac:dyDescent="0.3">
      <c r="A3963" s="1405">
        <v>2016</v>
      </c>
      <c r="B3963" s="1406" t="s">
        <v>521</v>
      </c>
      <c r="C3963" s="1406" t="s">
        <v>680</v>
      </c>
      <c r="D3963" s="1407">
        <v>789.09709134615412</v>
      </c>
      <c r="E3963" s="1406" t="s">
        <v>608</v>
      </c>
      <c r="F3963" s="1408" t="s">
        <v>607</v>
      </c>
      <c r="O3963" s="1383" t="s">
        <v>608</v>
      </c>
      <c r="Q3963" s="1383" t="s">
        <v>65</v>
      </c>
    </row>
    <row r="3964" spans="1:17" x14ac:dyDescent="0.3">
      <c r="A3964" s="1405">
        <v>2016</v>
      </c>
      <c r="B3964" s="1406" t="s">
        <v>521</v>
      </c>
      <c r="C3964" s="1406" t="s">
        <v>681</v>
      </c>
      <c r="D3964" s="1407">
        <v>773.05593220339006</v>
      </c>
      <c r="E3964" s="1406" t="s">
        <v>608</v>
      </c>
      <c r="F3964" s="1408" t="s">
        <v>607</v>
      </c>
      <c r="O3964" s="1383" t="s">
        <v>608</v>
      </c>
      <c r="Q3964" s="1383" t="s">
        <v>65</v>
      </c>
    </row>
    <row r="3965" spans="1:17" x14ac:dyDescent="0.3">
      <c r="A3965" s="1405">
        <v>2016</v>
      </c>
      <c r="B3965" s="1406" t="s">
        <v>521</v>
      </c>
      <c r="C3965" s="1406" t="s">
        <v>560</v>
      </c>
      <c r="D3965" s="1407">
        <v>815.77733840304211</v>
      </c>
      <c r="E3965" s="1406" t="s">
        <v>561</v>
      </c>
      <c r="F3965" s="1408" t="s">
        <v>562</v>
      </c>
      <c r="O3965" s="1383" t="s">
        <v>561</v>
      </c>
      <c r="Q3965" s="1383" t="s">
        <v>64</v>
      </c>
    </row>
    <row r="3966" spans="1:17" x14ac:dyDescent="0.3">
      <c r="A3966" s="1405">
        <v>2016</v>
      </c>
      <c r="B3966" s="1406" t="s">
        <v>521</v>
      </c>
      <c r="C3966" s="1406" t="s">
        <v>567</v>
      </c>
      <c r="D3966" s="1407">
        <v>816.77252028123303</v>
      </c>
      <c r="E3966" s="1406" t="s">
        <v>561</v>
      </c>
      <c r="F3966" s="1408" t="s">
        <v>562</v>
      </c>
      <c r="O3966" s="1383" t="s">
        <v>561</v>
      </c>
      <c r="Q3966" s="1383" t="s">
        <v>64</v>
      </c>
    </row>
    <row r="3967" spans="1:17" x14ac:dyDescent="0.3">
      <c r="A3967" s="1405">
        <v>2016</v>
      </c>
      <c r="B3967" s="1406" t="s">
        <v>521</v>
      </c>
      <c r="C3967" s="1406" t="s">
        <v>568</v>
      </c>
      <c r="D3967" s="1407">
        <v>792.27855608591904</v>
      </c>
      <c r="E3967" s="1406" t="s">
        <v>561</v>
      </c>
      <c r="F3967" s="1408" t="s">
        <v>562</v>
      </c>
      <c r="O3967" s="1383" t="s">
        <v>561</v>
      </c>
      <c r="Q3967" s="1383" t="s">
        <v>64</v>
      </c>
    </row>
    <row r="3968" spans="1:17" x14ac:dyDescent="0.3">
      <c r="A3968" s="1405">
        <v>2016</v>
      </c>
      <c r="B3968" s="1406" t="s">
        <v>521</v>
      </c>
      <c r="C3968" s="1406" t="s">
        <v>569</v>
      </c>
      <c r="D3968" s="1407">
        <v>812.84494391025601</v>
      </c>
      <c r="E3968" s="1406" t="s">
        <v>561</v>
      </c>
      <c r="F3968" s="1408" t="s">
        <v>562</v>
      </c>
      <c r="O3968" s="1383" t="s">
        <v>561</v>
      </c>
      <c r="Q3968" s="1383" t="s">
        <v>64</v>
      </c>
    </row>
    <row r="3969" spans="1:17" x14ac:dyDescent="0.3">
      <c r="A3969" s="1405">
        <v>2016</v>
      </c>
      <c r="B3969" s="1406" t="s">
        <v>521</v>
      </c>
      <c r="C3969" s="1406" t="s">
        <v>570</v>
      </c>
      <c r="D3969" s="1407">
        <v>783.49419839679399</v>
      </c>
      <c r="E3969" s="1406" t="s">
        <v>561</v>
      </c>
      <c r="F3969" s="1408" t="s">
        <v>562</v>
      </c>
      <c r="O3969" s="1383" t="s">
        <v>561</v>
      </c>
      <c r="Q3969" s="1383" t="s">
        <v>64</v>
      </c>
    </row>
    <row r="3970" spans="1:17" x14ac:dyDescent="0.3">
      <c r="A3970" s="1405">
        <v>2016</v>
      </c>
      <c r="B3970" s="1406" t="s">
        <v>521</v>
      </c>
      <c r="C3970" s="1406" t="s">
        <v>571</v>
      </c>
      <c r="D3970" s="1407">
        <v>806.910369458128</v>
      </c>
      <c r="E3970" s="1406" t="s">
        <v>561</v>
      </c>
      <c r="F3970" s="1408" t="s">
        <v>562</v>
      </c>
      <c r="O3970" s="1383" t="s">
        <v>561</v>
      </c>
      <c r="Q3970" s="1383" t="s">
        <v>64</v>
      </c>
    </row>
    <row r="3971" spans="1:17" x14ac:dyDescent="0.3">
      <c r="A3971" s="1405">
        <v>2016</v>
      </c>
      <c r="B3971" s="1406" t="s">
        <v>521</v>
      </c>
      <c r="C3971" s="1406" t="s">
        <v>572</v>
      </c>
      <c r="D3971" s="1407">
        <v>810.39900612763404</v>
      </c>
      <c r="E3971" s="1406" t="s">
        <v>561</v>
      </c>
      <c r="F3971" s="1408" t="s">
        <v>562</v>
      </c>
      <c r="O3971" s="1383" t="s">
        <v>561</v>
      </c>
      <c r="Q3971" s="1383" t="s">
        <v>64</v>
      </c>
    </row>
    <row r="3972" spans="1:17" x14ac:dyDescent="0.3">
      <c r="A3972" s="1405">
        <v>2016</v>
      </c>
      <c r="B3972" s="1406" t="s">
        <v>521</v>
      </c>
      <c r="C3972" s="1406" t="s">
        <v>574</v>
      </c>
      <c r="D3972" s="1407">
        <v>877.44947222222208</v>
      </c>
      <c r="E3972" s="1406" t="s">
        <v>561</v>
      </c>
      <c r="F3972" s="1408" t="s">
        <v>562</v>
      </c>
      <c r="O3972" s="1383" t="s">
        <v>561</v>
      </c>
      <c r="Q3972" s="1383" t="s">
        <v>64</v>
      </c>
    </row>
    <row r="3973" spans="1:17" x14ac:dyDescent="0.3">
      <c r="A3973" s="1405">
        <v>2016</v>
      </c>
      <c r="B3973" s="1406" t="s">
        <v>521</v>
      </c>
      <c r="C3973" s="1406" t="s">
        <v>575</v>
      </c>
      <c r="D3973" s="1407">
        <v>978.40793651701506</v>
      </c>
      <c r="E3973" s="1406" t="s">
        <v>561</v>
      </c>
      <c r="F3973" s="1408" t="s">
        <v>562</v>
      </c>
      <c r="O3973" s="1383" t="s">
        <v>561</v>
      </c>
      <c r="Q3973" s="1383" t="s">
        <v>64</v>
      </c>
    </row>
    <row r="3974" spans="1:17" x14ac:dyDescent="0.3">
      <c r="A3974" s="1405">
        <v>2016</v>
      </c>
      <c r="B3974" s="1406" t="s">
        <v>521</v>
      </c>
      <c r="C3974" s="1406" t="s">
        <v>576</v>
      </c>
      <c r="D3974" s="1407">
        <v>1003.3781808510601</v>
      </c>
      <c r="E3974" s="1406" t="s">
        <v>561</v>
      </c>
      <c r="F3974" s="1408" t="s">
        <v>562</v>
      </c>
      <c r="O3974" s="1383" t="s">
        <v>561</v>
      </c>
      <c r="Q3974" s="1383" t="s">
        <v>64</v>
      </c>
    </row>
    <row r="3975" spans="1:17" x14ac:dyDescent="0.3">
      <c r="A3975" s="1405">
        <v>2016</v>
      </c>
      <c r="B3975" s="1406" t="s">
        <v>521</v>
      </c>
      <c r="C3975" s="1406" t="s">
        <v>577</v>
      </c>
      <c r="D3975" s="1407">
        <v>830.78783815480801</v>
      </c>
      <c r="E3975" s="1406" t="s">
        <v>578</v>
      </c>
      <c r="F3975" s="1408" t="s">
        <v>579</v>
      </c>
      <c r="O3975" s="1383" t="s">
        <v>578</v>
      </c>
      <c r="Q3975" s="1383" t="s">
        <v>63</v>
      </c>
    </row>
    <row r="3976" spans="1:17" x14ac:dyDescent="0.3">
      <c r="A3976" s="1405">
        <v>2016</v>
      </c>
      <c r="B3976" s="1406" t="s">
        <v>521</v>
      </c>
      <c r="C3976" s="1406" t="s">
        <v>580</v>
      </c>
      <c r="D3976" s="1407">
        <v>835.58275678426105</v>
      </c>
      <c r="E3976" s="1406" t="s">
        <v>578</v>
      </c>
      <c r="F3976" s="1408" t="s">
        <v>579</v>
      </c>
      <c r="O3976" s="1383" t="s">
        <v>578</v>
      </c>
      <c r="Q3976" s="1383" t="s">
        <v>63</v>
      </c>
    </row>
    <row r="3977" spans="1:17" x14ac:dyDescent="0.3">
      <c r="A3977" s="1405">
        <v>2016</v>
      </c>
      <c r="B3977" s="1406" t="s">
        <v>521</v>
      </c>
      <c r="C3977" s="1406" t="s">
        <v>581</v>
      </c>
      <c r="D3977" s="1407">
        <v>999.8029407749541</v>
      </c>
      <c r="E3977" s="1406" t="s">
        <v>578</v>
      </c>
      <c r="F3977" s="1408" t="s">
        <v>579</v>
      </c>
      <c r="O3977" s="1383" t="s">
        <v>578</v>
      </c>
      <c r="Q3977" s="1383" t="s">
        <v>63</v>
      </c>
    </row>
    <row r="3978" spans="1:17" x14ac:dyDescent="0.3">
      <c r="A3978" s="1405">
        <v>2016</v>
      </c>
      <c r="B3978" s="1406" t="s">
        <v>521</v>
      </c>
      <c r="C3978" s="1406" t="s">
        <v>582</v>
      </c>
      <c r="D3978" s="1407">
        <v>843.376307983591</v>
      </c>
      <c r="E3978" s="1406" t="s">
        <v>578</v>
      </c>
      <c r="F3978" s="1408" t="s">
        <v>579</v>
      </c>
      <c r="O3978" s="1383" t="s">
        <v>578</v>
      </c>
      <c r="Q3978" s="1383" t="s">
        <v>63</v>
      </c>
    </row>
    <row r="3979" spans="1:17" x14ac:dyDescent="0.3">
      <c r="A3979" s="1405">
        <v>2016</v>
      </c>
      <c r="B3979" s="1406" t="s">
        <v>521</v>
      </c>
      <c r="C3979" s="1406" t="s">
        <v>584</v>
      </c>
      <c r="D3979" s="1407">
        <v>848.21942211055307</v>
      </c>
      <c r="E3979" s="1406" t="s">
        <v>578</v>
      </c>
      <c r="F3979" s="1408" t="s">
        <v>579</v>
      </c>
      <c r="O3979" s="1383" t="s">
        <v>578</v>
      </c>
      <c r="Q3979" s="1383" t="s">
        <v>63</v>
      </c>
    </row>
    <row r="3980" spans="1:17" x14ac:dyDescent="0.3">
      <c r="A3980" s="1405">
        <v>2016</v>
      </c>
      <c r="B3980" s="1406" t="s">
        <v>521</v>
      </c>
      <c r="C3980" s="1406" t="s">
        <v>585</v>
      </c>
      <c r="D3980" s="1407">
        <v>797.10172615564704</v>
      </c>
      <c r="E3980" s="1406" t="s">
        <v>578</v>
      </c>
      <c r="F3980" s="1408" t="s">
        <v>579</v>
      </c>
      <c r="O3980" s="1383" t="s">
        <v>578</v>
      </c>
      <c r="Q3980" s="1383" t="s">
        <v>63</v>
      </c>
    </row>
    <row r="3981" spans="1:17" x14ac:dyDescent="0.3">
      <c r="A3981" s="1405">
        <v>2016</v>
      </c>
      <c r="B3981" s="1406" t="s">
        <v>521</v>
      </c>
      <c r="C3981" s="1406" t="s">
        <v>621</v>
      </c>
      <c r="D3981" s="1407">
        <v>744.58569185476006</v>
      </c>
      <c r="E3981" s="1406" t="s">
        <v>578</v>
      </c>
      <c r="F3981" s="1408" t="s">
        <v>579</v>
      </c>
      <c r="O3981" s="1383" t="s">
        <v>578</v>
      </c>
      <c r="Q3981" s="1383" t="s">
        <v>63</v>
      </c>
    </row>
    <row r="3982" spans="1:17" x14ac:dyDescent="0.3">
      <c r="A3982" s="1405">
        <v>2016</v>
      </c>
      <c r="B3982" s="1406" t="s">
        <v>521</v>
      </c>
      <c r="C3982" s="1406" t="s">
        <v>586</v>
      </c>
      <c r="D3982" s="1407">
        <v>774.86319171648211</v>
      </c>
      <c r="E3982" s="1406" t="s">
        <v>578</v>
      </c>
      <c r="F3982" s="1408" t="s">
        <v>579</v>
      </c>
      <c r="O3982" s="1383" t="s">
        <v>578</v>
      </c>
      <c r="Q3982" s="1383" t="s">
        <v>63</v>
      </c>
    </row>
    <row r="3983" spans="1:17" x14ac:dyDescent="0.3">
      <c r="A3983" s="1405">
        <v>2016</v>
      </c>
      <c r="B3983" s="1406" t="s">
        <v>521</v>
      </c>
      <c r="C3983" s="1406" t="s">
        <v>587</v>
      </c>
      <c r="D3983" s="1407">
        <v>872.02249248186808</v>
      </c>
      <c r="E3983" s="1406" t="s">
        <v>578</v>
      </c>
      <c r="F3983" s="1408" t="s">
        <v>579</v>
      </c>
      <c r="O3983" s="1383" t="s">
        <v>578</v>
      </c>
      <c r="Q3983" s="1383" t="s">
        <v>63</v>
      </c>
    </row>
    <row r="3984" spans="1:17" x14ac:dyDescent="0.3">
      <c r="A3984" s="1405">
        <v>2016</v>
      </c>
      <c r="B3984" s="1406" t="s">
        <v>521</v>
      </c>
      <c r="C3984" s="1406" t="s">
        <v>588</v>
      </c>
      <c r="D3984" s="1407">
        <v>760.86711982207407</v>
      </c>
      <c r="E3984" s="1406" t="s">
        <v>578</v>
      </c>
      <c r="F3984" s="1408" t="s">
        <v>579</v>
      </c>
      <c r="O3984" s="1383" t="s">
        <v>578</v>
      </c>
      <c r="Q3984" s="1383" t="s">
        <v>63</v>
      </c>
    </row>
    <row r="3985" spans="1:17" x14ac:dyDescent="0.3">
      <c r="A3985" s="1405">
        <v>2016</v>
      </c>
      <c r="B3985" s="1406" t="s">
        <v>521</v>
      </c>
      <c r="C3985" s="1406" t="s">
        <v>589</v>
      </c>
      <c r="D3985" s="1407">
        <v>810.92377007607809</v>
      </c>
      <c r="E3985" s="1406" t="s">
        <v>578</v>
      </c>
      <c r="F3985" s="1408" t="s">
        <v>579</v>
      </c>
      <c r="O3985" s="1383" t="s">
        <v>578</v>
      </c>
      <c r="Q3985" s="1383" t="s">
        <v>63</v>
      </c>
    </row>
    <row r="3986" spans="1:17" x14ac:dyDescent="0.3">
      <c r="A3986" s="1405">
        <v>2016</v>
      </c>
      <c r="B3986" s="1406" t="s">
        <v>521</v>
      </c>
      <c r="C3986" s="1406" t="s">
        <v>591</v>
      </c>
      <c r="D3986" s="1407">
        <v>968.81535347465012</v>
      </c>
      <c r="E3986" s="1406" t="s">
        <v>578</v>
      </c>
      <c r="F3986" s="1408" t="s">
        <v>579</v>
      </c>
      <c r="O3986" s="1383" t="s">
        <v>578</v>
      </c>
      <c r="Q3986" s="1383" t="s">
        <v>63</v>
      </c>
    </row>
    <row r="3987" spans="1:17" x14ac:dyDescent="0.3">
      <c r="A3987" s="1405">
        <v>2016</v>
      </c>
      <c r="B3987" s="1406" t="s">
        <v>521</v>
      </c>
      <c r="C3987" s="1406" t="s">
        <v>592</v>
      </c>
      <c r="D3987" s="1407">
        <v>771.15398047722306</v>
      </c>
      <c r="E3987" s="1406" t="s">
        <v>578</v>
      </c>
      <c r="F3987" s="1408" t="s">
        <v>579</v>
      </c>
      <c r="O3987" s="1383" t="s">
        <v>578</v>
      </c>
      <c r="Q3987" s="1383" t="s">
        <v>63</v>
      </c>
    </row>
    <row r="3988" spans="1:17" x14ac:dyDescent="0.3">
      <c r="A3988" s="1405">
        <v>2016</v>
      </c>
      <c r="B3988" s="1406" t="s">
        <v>521</v>
      </c>
      <c r="C3988" s="1406" t="s">
        <v>646</v>
      </c>
      <c r="D3988" s="1407">
        <v>719.92254515599302</v>
      </c>
      <c r="E3988" s="1406" t="s">
        <v>642</v>
      </c>
      <c r="F3988" s="1408" t="s">
        <v>641</v>
      </c>
      <c r="O3988" s="1383" t="s">
        <v>642</v>
      </c>
      <c r="Q3988" s="1383" t="s">
        <v>66</v>
      </c>
    </row>
    <row r="3989" spans="1:17" x14ac:dyDescent="0.3">
      <c r="A3989" s="1405">
        <v>2016</v>
      </c>
      <c r="B3989" s="1406" t="s">
        <v>521</v>
      </c>
      <c r="C3989" s="1406" t="s">
        <v>688</v>
      </c>
      <c r="D3989" s="1407">
        <v>911.3884064694081</v>
      </c>
      <c r="E3989" s="1406" t="s">
        <v>620</v>
      </c>
      <c r="F3989" s="1408" t="s">
        <v>619</v>
      </c>
      <c r="O3989" s="1383" t="s">
        <v>620</v>
      </c>
      <c r="Q3989" s="1383" t="s">
        <v>73</v>
      </c>
    </row>
    <row r="3990" spans="1:17" x14ac:dyDescent="0.3">
      <c r="A3990" s="1405">
        <v>2016</v>
      </c>
      <c r="B3990" s="1406" t="s">
        <v>521</v>
      </c>
      <c r="C3990" s="1406" t="s">
        <v>689</v>
      </c>
      <c r="D3990" s="1407">
        <v>829.68214521452103</v>
      </c>
      <c r="E3990" s="1406" t="s">
        <v>620</v>
      </c>
      <c r="F3990" s="1408" t="s">
        <v>619</v>
      </c>
      <c r="O3990" s="1383" t="s">
        <v>620</v>
      </c>
      <c r="Q3990" s="1383" t="s">
        <v>73</v>
      </c>
    </row>
    <row r="3991" spans="1:17" x14ac:dyDescent="0.3">
      <c r="A3991" s="1405">
        <v>2016</v>
      </c>
      <c r="B3991" s="1406" t="s">
        <v>521</v>
      </c>
      <c r="C3991" s="1406" t="s">
        <v>690</v>
      </c>
      <c r="D3991" s="1407">
        <v>798.28980582524309</v>
      </c>
      <c r="E3991" s="1406" t="s">
        <v>620</v>
      </c>
      <c r="F3991" s="1408" t="s">
        <v>619</v>
      </c>
      <c r="O3991" s="1383" t="s">
        <v>620</v>
      </c>
      <c r="Q3991" s="1383" t="s">
        <v>73</v>
      </c>
    </row>
    <row r="3992" spans="1:17" x14ac:dyDescent="0.3">
      <c r="A3992" s="1405">
        <v>2016</v>
      </c>
      <c r="B3992" s="1406" t="s">
        <v>521</v>
      </c>
      <c r="C3992" s="1406" t="s">
        <v>691</v>
      </c>
      <c r="D3992" s="1407">
        <v>785.94406797116415</v>
      </c>
      <c r="E3992" s="1406" t="s">
        <v>620</v>
      </c>
      <c r="F3992" s="1408" t="s">
        <v>619</v>
      </c>
      <c r="O3992" s="1383" t="s">
        <v>620</v>
      </c>
      <c r="Q3992" s="1383" t="s">
        <v>73</v>
      </c>
    </row>
    <row r="3993" spans="1:17" x14ac:dyDescent="0.3">
      <c r="A3993" s="1405">
        <v>2016</v>
      </c>
      <c r="B3993" s="1406" t="s">
        <v>521</v>
      </c>
      <c r="C3993" s="1406" t="s">
        <v>692</v>
      </c>
      <c r="D3993" s="1407">
        <v>1089.7525173388101</v>
      </c>
      <c r="E3993" s="1406" t="s">
        <v>620</v>
      </c>
      <c r="F3993" s="1408" t="s">
        <v>619</v>
      </c>
      <c r="O3993" s="1383" t="s">
        <v>620</v>
      </c>
      <c r="Q3993" s="1383" t="s">
        <v>73</v>
      </c>
    </row>
    <row r="3994" spans="1:17" x14ac:dyDescent="0.3">
      <c r="A3994" s="1405">
        <v>2016</v>
      </c>
      <c r="B3994" s="1406" t="s">
        <v>521</v>
      </c>
      <c r="C3994" s="1406" t="s">
        <v>693</v>
      </c>
      <c r="D3994" s="1407">
        <v>924.27345903325306</v>
      </c>
      <c r="E3994" s="1406" t="s">
        <v>620</v>
      </c>
      <c r="F3994" s="1408" t="s">
        <v>619</v>
      </c>
      <c r="O3994" s="1383" t="s">
        <v>620</v>
      </c>
      <c r="Q3994" s="1383" t="s">
        <v>73</v>
      </c>
    </row>
    <row r="3995" spans="1:17" x14ac:dyDescent="0.3">
      <c r="A3995" s="1405">
        <v>2016</v>
      </c>
      <c r="B3995" s="1406" t="s">
        <v>521</v>
      </c>
      <c r="C3995" s="1406" t="s">
        <v>694</v>
      </c>
      <c r="D3995" s="1407">
        <v>891.18090341255311</v>
      </c>
      <c r="E3995" s="1406" t="s">
        <v>620</v>
      </c>
      <c r="F3995" s="1408" t="s">
        <v>619</v>
      </c>
      <c r="O3995" s="1383" t="s">
        <v>620</v>
      </c>
      <c r="Q3995" s="1383" t="s">
        <v>73</v>
      </c>
    </row>
    <row r="3996" spans="1:17" x14ac:dyDescent="0.3">
      <c r="A3996" s="1405">
        <v>2016</v>
      </c>
      <c r="B3996" s="1406" t="s">
        <v>521</v>
      </c>
      <c r="C3996" s="1406" t="s">
        <v>695</v>
      </c>
      <c r="D3996" s="1407">
        <v>969.21144935589803</v>
      </c>
      <c r="E3996" s="1406" t="s">
        <v>620</v>
      </c>
      <c r="F3996" s="1408" t="s">
        <v>619</v>
      </c>
      <c r="O3996" s="1383" t="s">
        <v>620</v>
      </c>
      <c r="Q3996" s="1383" t="s">
        <v>73</v>
      </c>
    </row>
    <row r="3997" spans="1:17" x14ac:dyDescent="0.3">
      <c r="A3997" s="1405">
        <v>2016</v>
      </c>
      <c r="B3997" s="1406" t="s">
        <v>521</v>
      </c>
      <c r="C3997" s="1406" t="s">
        <v>696</v>
      </c>
      <c r="D3997" s="1407">
        <v>808.61622159090905</v>
      </c>
      <c r="E3997" s="1406" t="s">
        <v>620</v>
      </c>
      <c r="F3997" s="1408" t="s">
        <v>619</v>
      </c>
      <c r="O3997" s="1383" t="s">
        <v>620</v>
      </c>
      <c r="Q3997" s="1383" t="s">
        <v>73</v>
      </c>
    </row>
    <row r="3998" spans="1:17" x14ac:dyDescent="0.3">
      <c r="A3998" s="1405">
        <v>2016</v>
      </c>
      <c r="B3998" s="1406" t="s">
        <v>521</v>
      </c>
      <c r="C3998" s="1406" t="s">
        <v>697</v>
      </c>
      <c r="D3998" s="1407">
        <v>870.76108658743613</v>
      </c>
      <c r="E3998" s="1406" t="s">
        <v>620</v>
      </c>
      <c r="F3998" s="1408" t="s">
        <v>619</v>
      </c>
      <c r="O3998" s="1383" t="s">
        <v>620</v>
      </c>
      <c r="Q3998" s="1383" t="s">
        <v>73</v>
      </c>
    </row>
    <row r="3999" spans="1:17" x14ac:dyDescent="0.3">
      <c r="A3999" s="1405">
        <v>2016</v>
      </c>
      <c r="B3999" s="1406" t="s">
        <v>521</v>
      </c>
      <c r="C3999" s="1406" t="s">
        <v>698</v>
      </c>
      <c r="D3999" s="1407">
        <v>953.92949987900317</v>
      </c>
      <c r="E3999" s="1406" t="s">
        <v>620</v>
      </c>
      <c r="F3999" s="1408" t="s">
        <v>619</v>
      </c>
      <c r="O3999" s="1383" t="s">
        <v>620</v>
      </c>
      <c r="Q3999" s="1383" t="s">
        <v>73</v>
      </c>
    </row>
    <row r="4000" spans="1:17" x14ac:dyDescent="0.3">
      <c r="A4000" s="1405">
        <v>2016</v>
      </c>
      <c r="B4000" s="1406" t="s">
        <v>521</v>
      </c>
      <c r="C4000" s="1406" t="s">
        <v>699</v>
      </c>
      <c r="D4000" s="1407">
        <v>846.7471670702181</v>
      </c>
      <c r="E4000" s="1406" t="s">
        <v>620</v>
      </c>
      <c r="F4000" s="1408" t="s">
        <v>619</v>
      </c>
      <c r="O4000" s="1383" t="s">
        <v>620</v>
      </c>
      <c r="Q4000" s="1383" t="s">
        <v>73</v>
      </c>
    </row>
    <row r="4001" spans="1:17" x14ac:dyDescent="0.3">
      <c r="A4001" s="1405">
        <v>2016</v>
      </c>
      <c r="B4001" s="1406" t="s">
        <v>521</v>
      </c>
      <c r="C4001" s="1406" t="s">
        <v>700</v>
      </c>
      <c r="D4001" s="1407">
        <v>877.67394926004204</v>
      </c>
      <c r="E4001" s="1406" t="s">
        <v>620</v>
      </c>
      <c r="F4001" s="1408" t="s">
        <v>619</v>
      </c>
      <c r="O4001" s="1383" t="s">
        <v>620</v>
      </c>
      <c r="Q4001" s="1383" t="s">
        <v>73</v>
      </c>
    </row>
    <row r="4002" spans="1:17" x14ac:dyDescent="0.3">
      <c r="A4002" s="1405">
        <v>2016</v>
      </c>
      <c r="B4002" s="1406" t="s">
        <v>521</v>
      </c>
      <c r="C4002" s="1406" t="s">
        <v>701</v>
      </c>
      <c r="D4002" s="1407">
        <v>843.43841809132198</v>
      </c>
      <c r="E4002" s="1406" t="s">
        <v>620</v>
      </c>
      <c r="F4002" s="1408" t="s">
        <v>619</v>
      </c>
      <c r="O4002" s="1383" t="s">
        <v>620</v>
      </c>
      <c r="Q4002" s="1383" t="s">
        <v>73</v>
      </c>
    </row>
    <row r="4003" spans="1:17" x14ac:dyDescent="0.3">
      <c r="A4003" s="1405">
        <v>2016</v>
      </c>
      <c r="B4003" s="1406" t="s">
        <v>521</v>
      </c>
      <c r="C4003" s="1406" t="s">
        <v>702</v>
      </c>
      <c r="D4003" s="1407">
        <v>903.54416797488204</v>
      </c>
      <c r="E4003" s="1406" t="s">
        <v>620</v>
      </c>
      <c r="F4003" s="1408" t="s">
        <v>619</v>
      </c>
      <c r="O4003" s="1383" t="s">
        <v>620</v>
      </c>
      <c r="Q4003" s="1383" t="s">
        <v>73</v>
      </c>
    </row>
    <row r="4004" spans="1:17" x14ac:dyDescent="0.3">
      <c r="A4004" s="1405">
        <v>2016</v>
      </c>
      <c r="B4004" s="1406" t="s">
        <v>521</v>
      </c>
      <c r="C4004" s="1406" t="s">
        <v>703</v>
      </c>
      <c r="D4004" s="1407">
        <v>855.67443935926804</v>
      </c>
      <c r="E4004" s="1406" t="s">
        <v>620</v>
      </c>
      <c r="F4004" s="1408" t="s">
        <v>619</v>
      </c>
      <c r="O4004" s="1383" t="s">
        <v>620</v>
      </c>
      <c r="Q4004" s="1383" t="s">
        <v>73</v>
      </c>
    </row>
    <row r="4005" spans="1:17" x14ac:dyDescent="0.3">
      <c r="A4005" s="1405">
        <v>2016</v>
      </c>
      <c r="B4005" s="1406" t="s">
        <v>521</v>
      </c>
      <c r="C4005" s="1406" t="s">
        <v>707</v>
      </c>
      <c r="D4005" s="1407">
        <v>904.7225201938611</v>
      </c>
      <c r="E4005" s="1406" t="s">
        <v>626</v>
      </c>
      <c r="F4005" s="1408" t="s">
        <v>625</v>
      </c>
      <c r="O4005" s="1383" t="s">
        <v>626</v>
      </c>
      <c r="Q4005" s="1383" t="s">
        <v>59</v>
      </c>
    </row>
    <row r="4006" spans="1:17" x14ac:dyDescent="0.3">
      <c r="A4006" s="1405">
        <v>2016</v>
      </c>
      <c r="B4006" s="1406" t="s">
        <v>521</v>
      </c>
      <c r="C4006" s="1406" t="s">
        <v>708</v>
      </c>
      <c r="D4006" s="1407">
        <v>854.027687758723</v>
      </c>
      <c r="E4006" s="1406" t="s">
        <v>626</v>
      </c>
      <c r="F4006" s="1408" t="s">
        <v>625</v>
      </c>
      <c r="O4006" s="1383" t="s">
        <v>626</v>
      </c>
      <c r="Q4006" s="1383" t="s">
        <v>59</v>
      </c>
    </row>
    <row r="4007" spans="1:17" x14ac:dyDescent="0.3">
      <c r="A4007" s="1405">
        <v>2016</v>
      </c>
      <c r="B4007" s="1406" t="s">
        <v>521</v>
      </c>
      <c r="C4007" s="1406" t="s">
        <v>709</v>
      </c>
      <c r="D4007" s="1407">
        <v>919.29488122171904</v>
      </c>
      <c r="E4007" s="1406" t="s">
        <v>626</v>
      </c>
      <c r="F4007" s="1408" t="s">
        <v>625</v>
      </c>
      <c r="O4007" s="1383" t="s">
        <v>626</v>
      </c>
      <c r="Q4007" s="1383" t="s">
        <v>59</v>
      </c>
    </row>
    <row r="4008" spans="1:17" x14ac:dyDescent="0.3">
      <c r="A4008" s="1405">
        <v>2016</v>
      </c>
      <c r="B4008" s="1406" t="s">
        <v>521</v>
      </c>
      <c r="C4008" s="1406" t="s">
        <v>710</v>
      </c>
      <c r="D4008" s="1407">
        <v>826.18388136384908</v>
      </c>
      <c r="E4008" s="1406" t="s">
        <v>626</v>
      </c>
      <c r="F4008" s="1408" t="s">
        <v>625</v>
      </c>
      <c r="O4008" s="1383" t="s">
        <v>626</v>
      </c>
      <c r="Q4008" s="1383" t="s">
        <v>59</v>
      </c>
    </row>
    <row r="4009" spans="1:17" x14ac:dyDescent="0.3">
      <c r="A4009" s="1405">
        <v>2016</v>
      </c>
      <c r="B4009" s="1406" t="s">
        <v>521</v>
      </c>
      <c r="C4009" s="1406" t="s">
        <v>711</v>
      </c>
      <c r="D4009" s="1407">
        <v>909.70790398126496</v>
      </c>
      <c r="E4009" s="1406" t="s">
        <v>626</v>
      </c>
      <c r="F4009" s="1408" t="s">
        <v>625</v>
      </c>
      <c r="O4009" s="1383" t="s">
        <v>626</v>
      </c>
      <c r="Q4009" s="1383" t="s">
        <v>59</v>
      </c>
    </row>
    <row r="4010" spans="1:17" x14ac:dyDescent="0.3">
      <c r="A4010" s="1405">
        <v>2016</v>
      </c>
      <c r="B4010" s="1406" t="s">
        <v>521</v>
      </c>
      <c r="C4010" s="1406" t="s">
        <v>712</v>
      </c>
      <c r="D4010" s="1407">
        <v>852.87854736328109</v>
      </c>
      <c r="E4010" s="1406" t="s">
        <v>626</v>
      </c>
      <c r="F4010" s="1408" t="s">
        <v>625</v>
      </c>
      <c r="O4010" s="1383" t="s">
        <v>626</v>
      </c>
      <c r="Q4010" s="1383" t="s">
        <v>59</v>
      </c>
    </row>
    <row r="4011" spans="1:17" x14ac:dyDescent="0.3">
      <c r="A4011" s="1405">
        <v>2016</v>
      </c>
      <c r="B4011" s="1406" t="s">
        <v>521</v>
      </c>
      <c r="C4011" s="1406" t="s">
        <v>527</v>
      </c>
      <c r="D4011" s="1407">
        <v>1117.6144602178902</v>
      </c>
      <c r="E4011" s="1406" t="s">
        <v>519</v>
      </c>
      <c r="F4011" s="1408" t="s">
        <v>628</v>
      </c>
      <c r="O4011" s="1383" t="s">
        <v>519</v>
      </c>
      <c r="Q4011" s="1383" t="s">
        <v>58</v>
      </c>
    </row>
    <row r="4012" spans="1:17" x14ac:dyDescent="0.3">
      <c r="A4012" s="1405">
        <v>2016</v>
      </c>
      <c r="B4012" s="1406" t="s">
        <v>521</v>
      </c>
      <c r="C4012" s="1406" t="s">
        <v>528</v>
      </c>
      <c r="D4012" s="1407">
        <v>902.58911392405105</v>
      </c>
      <c r="E4012" s="1406" t="s">
        <v>519</v>
      </c>
      <c r="F4012" s="1408" t="s">
        <v>628</v>
      </c>
      <c r="O4012" s="1383" t="s">
        <v>519</v>
      </c>
      <c r="Q4012" s="1383" t="s">
        <v>58</v>
      </c>
    </row>
    <row r="4013" spans="1:17" x14ac:dyDescent="0.3">
      <c r="A4013" s="1405">
        <v>2016</v>
      </c>
      <c r="B4013" s="1406" t="s">
        <v>521</v>
      </c>
      <c r="C4013" s="1406" t="s">
        <v>530</v>
      </c>
      <c r="D4013" s="1407">
        <v>881.39476082004603</v>
      </c>
      <c r="E4013" s="1406" t="s">
        <v>519</v>
      </c>
      <c r="F4013" s="1408" t="s">
        <v>628</v>
      </c>
      <c r="O4013" s="1383" t="s">
        <v>519</v>
      </c>
      <c r="Q4013" s="1383" t="s">
        <v>58</v>
      </c>
    </row>
    <row r="4014" spans="1:17" x14ac:dyDescent="0.3">
      <c r="A4014" s="1405">
        <v>2016</v>
      </c>
      <c r="B4014" s="1406" t="s">
        <v>521</v>
      </c>
      <c r="C4014" s="1406" t="s">
        <v>534</v>
      </c>
      <c r="D4014" s="1407">
        <v>848.2644968372631</v>
      </c>
      <c r="E4014" s="1406" t="s">
        <v>519</v>
      </c>
      <c r="F4014" s="1408" t="s">
        <v>628</v>
      </c>
      <c r="O4014" s="1383" t="s">
        <v>519</v>
      </c>
      <c r="Q4014" s="1383" t="s">
        <v>58</v>
      </c>
    </row>
    <row r="4015" spans="1:17" x14ac:dyDescent="0.3">
      <c r="A4015" s="1405">
        <v>2016</v>
      </c>
      <c r="B4015" s="1406" t="s">
        <v>521</v>
      </c>
      <c r="C4015" s="1406" t="s">
        <v>538</v>
      </c>
      <c r="D4015" s="1407">
        <v>880.52390420899906</v>
      </c>
      <c r="E4015" s="1406" t="s">
        <v>519</v>
      </c>
      <c r="F4015" s="1408" t="s">
        <v>628</v>
      </c>
      <c r="O4015" s="1383" t="s">
        <v>519</v>
      </c>
      <c r="Q4015" s="1383" t="s">
        <v>58</v>
      </c>
    </row>
    <row r="4016" spans="1:17" x14ac:dyDescent="0.3">
      <c r="A4016" s="1405">
        <v>2016</v>
      </c>
      <c r="B4016" s="1406" t="s">
        <v>521</v>
      </c>
      <c r="C4016" s="1406" t="s">
        <v>539</v>
      </c>
      <c r="D4016" s="1407">
        <v>954.12210769030901</v>
      </c>
      <c r="E4016" s="1406" t="s">
        <v>519</v>
      </c>
      <c r="F4016" s="1408" t="s">
        <v>628</v>
      </c>
      <c r="O4016" s="1383" t="s">
        <v>519</v>
      </c>
      <c r="Q4016" s="1383" t="s">
        <v>58</v>
      </c>
    </row>
    <row r="4017" spans="1:17" x14ac:dyDescent="0.3">
      <c r="A4017" s="1405">
        <v>2016</v>
      </c>
      <c r="B4017" s="1406" t="s">
        <v>521</v>
      </c>
      <c r="C4017" s="1406" t="s">
        <v>723</v>
      </c>
      <c r="D4017" s="1407">
        <v>960.01420271246309</v>
      </c>
      <c r="E4017" s="1406" t="s">
        <v>598</v>
      </c>
      <c r="F4017" s="1408" t="s">
        <v>599</v>
      </c>
      <c r="O4017" s="1383" t="s">
        <v>598</v>
      </c>
      <c r="Q4017" s="1383" t="s">
        <v>61</v>
      </c>
    </row>
    <row r="4018" spans="1:17" x14ac:dyDescent="0.3">
      <c r="A4018" s="1405">
        <v>2016</v>
      </c>
      <c r="B4018" s="1406" t="s">
        <v>521</v>
      </c>
      <c r="C4018" s="1406" t="s">
        <v>724</v>
      </c>
      <c r="D4018" s="1407">
        <v>1021.9130010070501</v>
      </c>
      <c r="E4018" s="1406" t="s">
        <v>598</v>
      </c>
      <c r="F4018" s="1408" t="s">
        <v>599</v>
      </c>
      <c r="O4018" s="1383" t="s">
        <v>598</v>
      </c>
      <c r="Q4018" s="1383" t="s">
        <v>61</v>
      </c>
    </row>
    <row r="4019" spans="1:17" x14ac:dyDescent="0.3">
      <c r="A4019" s="1405">
        <v>2016</v>
      </c>
      <c r="B4019" s="1406" t="s">
        <v>521</v>
      </c>
      <c r="C4019" s="1406" t="s">
        <v>725</v>
      </c>
      <c r="D4019" s="1407">
        <v>954.62374726477015</v>
      </c>
      <c r="E4019" s="1406" t="s">
        <v>598</v>
      </c>
      <c r="F4019" s="1408" t="s">
        <v>599</v>
      </c>
      <c r="O4019" s="1383" t="s">
        <v>598</v>
      </c>
      <c r="Q4019" s="1383" t="s">
        <v>61</v>
      </c>
    </row>
    <row r="4020" spans="1:17" x14ac:dyDescent="0.3">
      <c r="A4020" s="1405">
        <v>2016</v>
      </c>
      <c r="B4020" s="1406" t="s">
        <v>521</v>
      </c>
      <c r="C4020" s="1406" t="s">
        <v>726</v>
      </c>
      <c r="D4020" s="1407">
        <v>1124.7682222589001</v>
      </c>
      <c r="E4020" s="1406" t="s">
        <v>598</v>
      </c>
      <c r="F4020" s="1408" t="s">
        <v>599</v>
      </c>
      <c r="O4020" s="1383" t="s">
        <v>598</v>
      </c>
      <c r="Q4020" s="1383" t="s">
        <v>61</v>
      </c>
    </row>
    <row r="4021" spans="1:17" x14ac:dyDescent="0.3">
      <c r="A4021" s="1405">
        <v>2016</v>
      </c>
      <c r="B4021" s="1406" t="s">
        <v>521</v>
      </c>
      <c r="C4021" s="1406" t="s">
        <v>727</v>
      </c>
      <c r="D4021" s="1407">
        <v>1094.3768059351801</v>
      </c>
      <c r="E4021" s="1406" t="s">
        <v>598</v>
      </c>
      <c r="F4021" s="1408" t="s">
        <v>599</v>
      </c>
      <c r="O4021" s="1383" t="s">
        <v>598</v>
      </c>
      <c r="Q4021" s="1383" t="s">
        <v>61</v>
      </c>
    </row>
    <row r="4022" spans="1:17" x14ac:dyDescent="0.3">
      <c r="A4022" s="1405">
        <v>2016</v>
      </c>
      <c r="B4022" s="1406" t="s">
        <v>521</v>
      </c>
      <c r="C4022" s="1406" t="s">
        <v>728</v>
      </c>
      <c r="D4022" s="1407">
        <v>1006.62760401489</v>
      </c>
      <c r="E4022" s="1406" t="s">
        <v>598</v>
      </c>
      <c r="F4022" s="1408" t="s">
        <v>599</v>
      </c>
      <c r="O4022" s="1383" t="s">
        <v>598</v>
      </c>
      <c r="Q4022" s="1383" t="s">
        <v>61</v>
      </c>
    </row>
    <row r="4023" spans="1:17" x14ac:dyDescent="0.3">
      <c r="A4023" s="1405">
        <v>2016</v>
      </c>
      <c r="B4023" s="1406" t="s">
        <v>521</v>
      </c>
      <c r="C4023" s="1406" t="s">
        <v>730</v>
      </c>
      <c r="D4023" s="1407">
        <v>837.37460213289603</v>
      </c>
      <c r="E4023" s="1406" t="s">
        <v>598</v>
      </c>
      <c r="F4023" s="1408" t="s">
        <v>599</v>
      </c>
      <c r="O4023" s="1383" t="s">
        <v>598</v>
      </c>
      <c r="Q4023" s="1383" t="s">
        <v>61</v>
      </c>
    </row>
    <row r="4024" spans="1:17" x14ac:dyDescent="0.3">
      <c r="A4024" s="1405">
        <v>2016</v>
      </c>
      <c r="B4024" s="1406" t="s">
        <v>521</v>
      </c>
      <c r="C4024" s="1406" t="s">
        <v>731</v>
      </c>
      <c r="D4024" s="1407">
        <v>947.84097383177607</v>
      </c>
      <c r="E4024" s="1406" t="s">
        <v>598</v>
      </c>
      <c r="F4024" s="1408" t="s">
        <v>599</v>
      </c>
      <c r="O4024" s="1383" t="s">
        <v>598</v>
      </c>
      <c r="Q4024" s="1383" t="s">
        <v>61</v>
      </c>
    </row>
    <row r="4025" spans="1:17" x14ac:dyDescent="0.3">
      <c r="A4025" s="1405">
        <v>2016</v>
      </c>
      <c r="B4025" s="1406" t="s">
        <v>521</v>
      </c>
      <c r="C4025" s="1406" t="s">
        <v>732</v>
      </c>
      <c r="D4025" s="1407">
        <v>961.88255178321106</v>
      </c>
      <c r="E4025" s="1406" t="s">
        <v>598</v>
      </c>
      <c r="F4025" s="1408" t="s">
        <v>599</v>
      </c>
      <c r="O4025" s="1383" t="s">
        <v>598</v>
      </c>
      <c r="Q4025" s="1383" t="s">
        <v>61</v>
      </c>
    </row>
    <row r="4026" spans="1:17" x14ac:dyDescent="0.3">
      <c r="A4026" s="1405">
        <v>2016</v>
      </c>
      <c r="B4026" s="1406" t="s">
        <v>521</v>
      </c>
      <c r="C4026" s="1406" t="s">
        <v>733</v>
      </c>
      <c r="D4026" s="1407">
        <v>935.27695912806507</v>
      </c>
      <c r="E4026" s="1406" t="s">
        <v>598</v>
      </c>
      <c r="F4026" s="1408" t="s">
        <v>599</v>
      </c>
      <c r="O4026" s="1383" t="s">
        <v>598</v>
      </c>
      <c r="Q4026" s="1383" t="s">
        <v>61</v>
      </c>
    </row>
    <row r="4027" spans="1:17" x14ac:dyDescent="0.3">
      <c r="A4027" s="1405">
        <v>2016</v>
      </c>
      <c r="B4027" s="1406" t="s">
        <v>521</v>
      </c>
      <c r="C4027" s="1406" t="s">
        <v>734</v>
      </c>
      <c r="D4027" s="1407">
        <v>918.36990651965505</v>
      </c>
      <c r="E4027" s="1406" t="s">
        <v>598</v>
      </c>
      <c r="F4027" s="1408" t="s">
        <v>599</v>
      </c>
      <c r="O4027" s="1383" t="s">
        <v>598</v>
      </c>
      <c r="Q4027" s="1383" t="s">
        <v>61</v>
      </c>
    </row>
    <row r="4028" spans="1:17" x14ac:dyDescent="0.3">
      <c r="A4028" s="1405">
        <v>2016</v>
      </c>
      <c r="B4028" s="1406" t="s">
        <v>521</v>
      </c>
      <c r="C4028" s="1406" t="s">
        <v>729</v>
      </c>
      <c r="D4028" s="1407">
        <v>979.55370982986813</v>
      </c>
      <c r="E4028" s="1406" t="s">
        <v>598</v>
      </c>
      <c r="F4028" s="1408" t="s">
        <v>599</v>
      </c>
      <c r="O4028" s="1383" t="s">
        <v>598</v>
      </c>
      <c r="Q4028" s="1383" t="s">
        <v>61</v>
      </c>
    </row>
    <row r="4029" spans="1:17" x14ac:dyDescent="0.3">
      <c r="A4029" s="1405">
        <v>2016</v>
      </c>
      <c r="B4029" s="1406" t="s">
        <v>521</v>
      </c>
      <c r="C4029" s="1406" t="s">
        <v>748</v>
      </c>
      <c r="D4029" s="1407">
        <v>774.94866705471509</v>
      </c>
      <c r="E4029" s="1406" t="s">
        <v>614</v>
      </c>
      <c r="F4029" s="1408" t="s">
        <v>613</v>
      </c>
      <c r="O4029" s="1383" t="s">
        <v>614</v>
      </c>
      <c r="Q4029" s="1383" t="s">
        <v>60</v>
      </c>
    </row>
    <row r="4030" spans="1:17" x14ac:dyDescent="0.3">
      <c r="A4030" s="1405">
        <v>2016</v>
      </c>
      <c r="B4030" s="1406" t="s">
        <v>521</v>
      </c>
      <c r="C4030" s="1406" t="s">
        <v>735</v>
      </c>
      <c r="D4030" s="1407">
        <v>973.66196851597101</v>
      </c>
      <c r="E4030" s="1406" t="s">
        <v>614</v>
      </c>
      <c r="F4030" s="1408" t="s">
        <v>613</v>
      </c>
      <c r="O4030" s="1383" t="s">
        <v>614</v>
      </c>
      <c r="Q4030" s="1383" t="s">
        <v>60</v>
      </c>
    </row>
    <row r="4031" spans="1:17" x14ac:dyDescent="0.3">
      <c r="A4031" s="1405">
        <v>2016</v>
      </c>
      <c r="B4031" s="1406" t="s">
        <v>521</v>
      </c>
      <c r="C4031" s="1406" t="s">
        <v>736</v>
      </c>
      <c r="D4031" s="1407">
        <v>1072.28122637816</v>
      </c>
      <c r="E4031" s="1406" t="s">
        <v>614</v>
      </c>
      <c r="F4031" s="1408" t="s">
        <v>613</v>
      </c>
      <c r="O4031" s="1383" t="s">
        <v>614</v>
      </c>
      <c r="Q4031" s="1383" t="s">
        <v>60</v>
      </c>
    </row>
    <row r="4032" spans="1:17" x14ac:dyDescent="0.3">
      <c r="A4032" s="1405">
        <v>2016</v>
      </c>
      <c r="B4032" s="1406" t="s">
        <v>521</v>
      </c>
      <c r="C4032" s="1406" t="s">
        <v>737</v>
      </c>
      <c r="D4032" s="1407">
        <v>924.06632124352302</v>
      </c>
      <c r="E4032" s="1406" t="s">
        <v>614</v>
      </c>
      <c r="F4032" s="1408" t="s">
        <v>613</v>
      </c>
      <c r="O4032" s="1383" t="s">
        <v>614</v>
      </c>
      <c r="Q4032" s="1383" t="s">
        <v>60</v>
      </c>
    </row>
    <row r="4033" spans="1:17" x14ac:dyDescent="0.3">
      <c r="A4033" s="1405">
        <v>2016</v>
      </c>
      <c r="B4033" s="1406" t="s">
        <v>521</v>
      </c>
      <c r="C4033" s="1406" t="s">
        <v>738</v>
      </c>
      <c r="D4033" s="1407">
        <v>1117.26435348378</v>
      </c>
      <c r="E4033" s="1406" t="s">
        <v>614</v>
      </c>
      <c r="F4033" s="1408" t="s">
        <v>613</v>
      </c>
      <c r="O4033" s="1383" t="s">
        <v>614</v>
      </c>
      <c r="Q4033" s="1383" t="s">
        <v>60</v>
      </c>
    </row>
    <row r="4034" spans="1:17" x14ac:dyDescent="0.3">
      <c r="A4034" s="1405">
        <v>2016</v>
      </c>
      <c r="B4034" s="1406" t="s">
        <v>521</v>
      </c>
      <c r="C4034" s="1406" t="s">
        <v>749</v>
      </c>
      <c r="D4034" s="1407">
        <v>740.57539278131605</v>
      </c>
      <c r="E4034" s="1406" t="s">
        <v>614</v>
      </c>
      <c r="F4034" s="1408" t="s">
        <v>613</v>
      </c>
      <c r="O4034" s="1383" t="s">
        <v>614</v>
      </c>
      <c r="Q4034" s="1383" t="s">
        <v>60</v>
      </c>
    </row>
    <row r="4035" spans="1:17" x14ac:dyDescent="0.3">
      <c r="A4035" s="1405">
        <v>2016</v>
      </c>
      <c r="B4035" s="1406" t="s">
        <v>521</v>
      </c>
      <c r="C4035" s="1406" t="s">
        <v>750</v>
      </c>
      <c r="D4035" s="1407">
        <v>895.42455836662214</v>
      </c>
      <c r="E4035" s="1406" t="s">
        <v>614</v>
      </c>
      <c r="F4035" s="1408" t="s">
        <v>613</v>
      </c>
      <c r="O4035" s="1383" t="s">
        <v>614</v>
      </c>
      <c r="Q4035" s="1383" t="s">
        <v>60</v>
      </c>
    </row>
    <row r="4036" spans="1:17" x14ac:dyDescent="0.3">
      <c r="A4036" s="1405">
        <v>2016</v>
      </c>
      <c r="B4036" s="1406" t="s">
        <v>521</v>
      </c>
      <c r="C4036" s="1406" t="s">
        <v>739</v>
      </c>
      <c r="D4036" s="1407">
        <v>857.99345015105712</v>
      </c>
      <c r="E4036" s="1406" t="s">
        <v>614</v>
      </c>
      <c r="F4036" s="1408" t="s">
        <v>613</v>
      </c>
      <c r="O4036" s="1383" t="s">
        <v>614</v>
      </c>
      <c r="Q4036" s="1383" t="s">
        <v>60</v>
      </c>
    </row>
    <row r="4037" spans="1:17" x14ac:dyDescent="0.3">
      <c r="A4037" s="1405">
        <v>2016</v>
      </c>
      <c r="B4037" s="1406" t="s">
        <v>521</v>
      </c>
      <c r="C4037" s="1406" t="s">
        <v>751</v>
      </c>
      <c r="D4037" s="1407">
        <v>802.22752556237208</v>
      </c>
      <c r="E4037" s="1406" t="s">
        <v>614</v>
      </c>
      <c r="F4037" s="1408" t="s">
        <v>613</v>
      </c>
      <c r="O4037" s="1383" t="s">
        <v>614</v>
      </c>
      <c r="Q4037" s="1383" t="s">
        <v>60</v>
      </c>
    </row>
    <row r="4038" spans="1:17" x14ac:dyDescent="0.3">
      <c r="A4038" s="1405">
        <v>2016</v>
      </c>
      <c r="B4038" s="1406" t="s">
        <v>521</v>
      </c>
      <c r="C4038" s="1406" t="s">
        <v>740</v>
      </c>
      <c r="D4038" s="1407">
        <v>856.91126749300304</v>
      </c>
      <c r="E4038" s="1406" t="s">
        <v>614</v>
      </c>
      <c r="F4038" s="1408" t="s">
        <v>613</v>
      </c>
      <c r="O4038" s="1383" t="s">
        <v>614</v>
      </c>
      <c r="Q4038" s="1383" t="s">
        <v>60</v>
      </c>
    </row>
    <row r="4039" spans="1:17" x14ac:dyDescent="0.3">
      <c r="A4039" s="1405">
        <v>2016</v>
      </c>
      <c r="B4039" s="1406" t="s">
        <v>521</v>
      </c>
      <c r="C4039" s="1406" t="s">
        <v>752</v>
      </c>
      <c r="D4039" s="1407">
        <v>797.62362134688703</v>
      </c>
      <c r="E4039" s="1406" t="s">
        <v>614</v>
      </c>
      <c r="F4039" s="1408" t="s">
        <v>613</v>
      </c>
      <c r="O4039" s="1383" t="s">
        <v>614</v>
      </c>
      <c r="Q4039" s="1383" t="s">
        <v>60</v>
      </c>
    </row>
    <row r="4040" spans="1:17" x14ac:dyDescent="0.3">
      <c r="A4040" s="1405">
        <v>2016</v>
      </c>
      <c r="B4040" s="1406" t="s">
        <v>521</v>
      </c>
      <c r="C4040" s="1406" t="s">
        <v>753</v>
      </c>
      <c r="D4040" s="1407">
        <v>799.36664717348901</v>
      </c>
      <c r="E4040" s="1406" t="s">
        <v>614</v>
      </c>
      <c r="F4040" s="1408" t="s">
        <v>613</v>
      </c>
      <c r="O4040" s="1383" t="s">
        <v>614</v>
      </c>
      <c r="Q4040" s="1383" t="s">
        <v>60</v>
      </c>
    </row>
    <row r="4041" spans="1:17" x14ac:dyDescent="0.3">
      <c r="A4041" s="1405">
        <v>2016</v>
      </c>
      <c r="B4041" s="1406" t="s">
        <v>521</v>
      </c>
      <c r="C4041" s="1406" t="s">
        <v>741</v>
      </c>
      <c r="D4041" s="1407">
        <v>891.84930204572811</v>
      </c>
      <c r="E4041" s="1406" t="s">
        <v>614</v>
      </c>
      <c r="F4041" s="1408" t="s">
        <v>613</v>
      </c>
      <c r="O4041" s="1383" t="s">
        <v>614</v>
      </c>
      <c r="Q4041" s="1383" t="s">
        <v>60</v>
      </c>
    </row>
    <row r="4042" spans="1:17" x14ac:dyDescent="0.3">
      <c r="A4042" s="1405">
        <v>2016</v>
      </c>
      <c r="B4042" s="1406" t="s">
        <v>521</v>
      </c>
      <c r="C4042" s="1406" t="s">
        <v>754</v>
      </c>
      <c r="D4042" s="1407">
        <v>860.48169176262206</v>
      </c>
      <c r="E4042" s="1406" t="s">
        <v>614</v>
      </c>
      <c r="F4042" s="1408" t="s">
        <v>613</v>
      </c>
      <c r="O4042" s="1383" t="s">
        <v>614</v>
      </c>
      <c r="Q4042" s="1383" t="s">
        <v>60</v>
      </c>
    </row>
    <row r="4043" spans="1:17" x14ac:dyDescent="0.3">
      <c r="A4043" s="1405">
        <v>2016</v>
      </c>
      <c r="B4043" s="1406" t="s">
        <v>521</v>
      </c>
      <c r="C4043" s="1406" t="s">
        <v>742</v>
      </c>
      <c r="D4043" s="1407">
        <v>854.96918961864401</v>
      </c>
      <c r="E4043" s="1406" t="s">
        <v>614</v>
      </c>
      <c r="F4043" s="1408" t="s">
        <v>613</v>
      </c>
      <c r="O4043" s="1383" t="s">
        <v>614</v>
      </c>
      <c r="Q4043" s="1383" t="s">
        <v>60</v>
      </c>
    </row>
    <row r="4044" spans="1:17" x14ac:dyDescent="0.3">
      <c r="A4044" s="1405">
        <v>2016</v>
      </c>
      <c r="B4044" s="1406" t="s">
        <v>521</v>
      </c>
      <c r="C4044" s="1406" t="s">
        <v>755</v>
      </c>
      <c r="D4044" s="1407">
        <v>767.80797927461106</v>
      </c>
      <c r="E4044" s="1406" t="s">
        <v>614</v>
      </c>
      <c r="F4044" s="1408" t="s">
        <v>613</v>
      </c>
      <c r="O4044" s="1383" t="s">
        <v>614</v>
      </c>
      <c r="Q4044" s="1383" t="s">
        <v>60</v>
      </c>
    </row>
    <row r="4045" spans="1:17" x14ac:dyDescent="0.3">
      <c r="A4045" s="1405">
        <v>2016</v>
      </c>
      <c r="B4045" s="1406" t="s">
        <v>521</v>
      </c>
      <c r="C4045" s="1406" t="s">
        <v>756</v>
      </c>
      <c r="D4045" s="1407">
        <v>882.19383347073403</v>
      </c>
      <c r="E4045" s="1406" t="s">
        <v>614</v>
      </c>
      <c r="F4045" s="1408" t="s">
        <v>613</v>
      </c>
      <c r="O4045" s="1383" t="s">
        <v>614</v>
      </c>
      <c r="Q4045" s="1383" t="s">
        <v>60</v>
      </c>
    </row>
    <row r="4046" spans="1:17" x14ac:dyDescent="0.3">
      <c r="A4046" s="1405">
        <v>2016</v>
      </c>
      <c r="B4046" s="1406" t="s">
        <v>521</v>
      </c>
      <c r="C4046" s="1406" t="s">
        <v>766</v>
      </c>
      <c r="D4046" s="1407">
        <v>918.795250645995</v>
      </c>
      <c r="E4046" s="1406" t="s">
        <v>645</v>
      </c>
      <c r="F4046" s="1408" t="s">
        <v>644</v>
      </c>
      <c r="O4046" s="1383" t="s">
        <v>645</v>
      </c>
      <c r="Q4046" s="1383" t="s">
        <v>76</v>
      </c>
    </row>
    <row r="4047" spans="1:17" x14ac:dyDescent="0.3">
      <c r="A4047" s="1405">
        <v>2016</v>
      </c>
      <c r="B4047" s="1406" t="s">
        <v>521</v>
      </c>
      <c r="C4047" s="1406" t="s">
        <v>757</v>
      </c>
      <c r="D4047" s="1407">
        <v>814.93525390624995</v>
      </c>
      <c r="E4047" s="1406" t="s">
        <v>626</v>
      </c>
      <c r="F4047" s="1408" t="s">
        <v>625</v>
      </c>
      <c r="O4047" s="1383" t="s">
        <v>626</v>
      </c>
      <c r="Q4047" s="1383" t="s">
        <v>59</v>
      </c>
    </row>
    <row r="4048" spans="1:17" x14ac:dyDescent="0.3">
      <c r="A4048" s="1405">
        <v>2016</v>
      </c>
      <c r="B4048" s="1406" t="s">
        <v>521</v>
      </c>
      <c r="C4048" s="1406" t="s">
        <v>758</v>
      </c>
      <c r="D4048" s="1407">
        <v>806.91714680165705</v>
      </c>
      <c r="E4048" s="1406" t="s">
        <v>626</v>
      </c>
      <c r="F4048" s="1408" t="s">
        <v>625</v>
      </c>
      <c r="O4048" s="1383" t="s">
        <v>626</v>
      </c>
      <c r="Q4048" s="1383" t="s">
        <v>59</v>
      </c>
    </row>
    <row r="4049" spans="1:17" x14ac:dyDescent="0.3">
      <c r="A4049" s="1405">
        <v>2016</v>
      </c>
      <c r="B4049" s="1406" t="s">
        <v>521</v>
      </c>
      <c r="C4049" s="1406" t="s">
        <v>743</v>
      </c>
      <c r="D4049" s="1407">
        <v>949.16617909781201</v>
      </c>
      <c r="E4049" s="1406" t="s">
        <v>626</v>
      </c>
      <c r="F4049" s="1408" t="s">
        <v>625</v>
      </c>
      <c r="O4049" s="1383" t="s">
        <v>626</v>
      </c>
      <c r="Q4049" s="1383" t="s">
        <v>59</v>
      </c>
    </row>
    <row r="4050" spans="1:17" x14ac:dyDescent="0.3">
      <c r="A4050" s="1405">
        <v>2016</v>
      </c>
      <c r="B4050" s="1406" t="s">
        <v>521</v>
      </c>
      <c r="C4050" s="1406" t="s">
        <v>759</v>
      </c>
      <c r="D4050" s="1407">
        <v>819.10282857142897</v>
      </c>
      <c r="E4050" s="1406" t="s">
        <v>626</v>
      </c>
      <c r="F4050" s="1408" t="s">
        <v>625</v>
      </c>
      <c r="O4050" s="1383" t="s">
        <v>626</v>
      </c>
      <c r="Q4050" s="1383" t="s">
        <v>59</v>
      </c>
    </row>
    <row r="4051" spans="1:17" x14ac:dyDescent="0.3">
      <c r="A4051" s="1405">
        <v>2016</v>
      </c>
      <c r="B4051" s="1406" t="s">
        <v>521</v>
      </c>
      <c r="C4051" s="1406" t="s">
        <v>760</v>
      </c>
      <c r="D4051" s="1407">
        <v>790.31824615384608</v>
      </c>
      <c r="E4051" s="1406" t="s">
        <v>626</v>
      </c>
      <c r="F4051" s="1408" t="s">
        <v>625</v>
      </c>
      <c r="O4051" s="1383" t="s">
        <v>626</v>
      </c>
      <c r="Q4051" s="1383" t="s">
        <v>59</v>
      </c>
    </row>
    <row r="4052" spans="1:17" x14ac:dyDescent="0.3">
      <c r="A4052" s="1405">
        <v>2016</v>
      </c>
      <c r="B4052" s="1406" t="s">
        <v>521</v>
      </c>
      <c r="C4052" s="1406" t="s">
        <v>744</v>
      </c>
      <c r="D4052" s="1407">
        <v>1026.2594474779401</v>
      </c>
      <c r="E4052" s="1406" t="s">
        <v>626</v>
      </c>
      <c r="F4052" s="1408" t="s">
        <v>625</v>
      </c>
      <c r="O4052" s="1383" t="s">
        <v>626</v>
      </c>
      <c r="Q4052" s="1383" t="s">
        <v>59</v>
      </c>
    </row>
    <row r="4053" spans="1:17" x14ac:dyDescent="0.3">
      <c r="A4053" s="1405">
        <v>2016</v>
      </c>
      <c r="B4053" s="1406" t="s">
        <v>521</v>
      </c>
      <c r="C4053" s="1406" t="s">
        <v>745</v>
      </c>
      <c r="D4053" s="1407">
        <v>1210.4869788226201</v>
      </c>
      <c r="E4053" s="1406" t="s">
        <v>626</v>
      </c>
      <c r="F4053" s="1408" t="s">
        <v>625</v>
      </c>
      <c r="O4053" s="1383" t="s">
        <v>626</v>
      </c>
      <c r="Q4053" s="1383" t="s">
        <v>59</v>
      </c>
    </row>
    <row r="4054" spans="1:17" x14ac:dyDescent="0.3">
      <c r="A4054" s="1405">
        <v>2016</v>
      </c>
      <c r="B4054" s="1406" t="s">
        <v>521</v>
      </c>
      <c r="C4054" s="1406" t="s">
        <v>761</v>
      </c>
      <c r="D4054" s="1407">
        <v>799.72415492957703</v>
      </c>
      <c r="E4054" s="1406" t="s">
        <v>626</v>
      </c>
      <c r="F4054" s="1408" t="s">
        <v>625</v>
      </c>
      <c r="O4054" s="1383" t="s">
        <v>626</v>
      </c>
      <c r="Q4054" s="1383" t="s">
        <v>59</v>
      </c>
    </row>
    <row r="4055" spans="1:17" x14ac:dyDescent="0.3">
      <c r="A4055" s="1405">
        <v>2016</v>
      </c>
      <c r="B4055" s="1406" t="s">
        <v>521</v>
      </c>
      <c r="C4055" s="1406" t="s">
        <v>746</v>
      </c>
      <c r="D4055" s="1407">
        <v>925.80969725802311</v>
      </c>
      <c r="E4055" s="1406" t="s">
        <v>626</v>
      </c>
      <c r="F4055" s="1408" t="s">
        <v>625</v>
      </c>
      <c r="O4055" s="1383" t="s">
        <v>626</v>
      </c>
      <c r="Q4055" s="1383" t="s">
        <v>59</v>
      </c>
    </row>
    <row r="4056" spans="1:17" x14ac:dyDescent="0.3">
      <c r="A4056" s="1405">
        <v>2016</v>
      </c>
      <c r="B4056" s="1406" t="s">
        <v>521</v>
      </c>
      <c r="C4056" s="1406" t="s">
        <v>747</v>
      </c>
      <c r="D4056" s="1407">
        <v>959.11415971642998</v>
      </c>
      <c r="E4056" s="1406" t="s">
        <v>626</v>
      </c>
      <c r="F4056" s="1408" t="s">
        <v>625</v>
      </c>
      <c r="O4056" s="1383" t="s">
        <v>626</v>
      </c>
      <c r="Q4056" s="1383" t="s">
        <v>59</v>
      </c>
    </row>
    <row r="4057" spans="1:17" x14ac:dyDescent="0.3">
      <c r="A4057" s="1405">
        <v>2016</v>
      </c>
      <c r="B4057" s="1406" t="s">
        <v>521</v>
      </c>
      <c r="C4057" s="1406" t="s">
        <v>762</v>
      </c>
      <c r="D4057" s="1407">
        <v>737.1320768307321</v>
      </c>
      <c r="E4057" s="1406" t="s">
        <v>623</v>
      </c>
      <c r="F4057" s="1408" t="s">
        <v>622</v>
      </c>
      <c r="O4057" s="1383" t="s">
        <v>623</v>
      </c>
      <c r="Q4057" s="1383" t="s">
        <v>75</v>
      </c>
    </row>
    <row r="4058" spans="1:17" x14ac:dyDescent="0.3">
      <c r="A4058" s="1405">
        <v>2016</v>
      </c>
      <c r="B4058" s="1406" t="s">
        <v>521</v>
      </c>
      <c r="C4058" s="1406" t="s">
        <v>763</v>
      </c>
      <c r="D4058" s="1407">
        <v>888.89016231474909</v>
      </c>
      <c r="E4058" s="1406" t="s">
        <v>645</v>
      </c>
      <c r="F4058" s="1408" t="s">
        <v>644</v>
      </c>
      <c r="O4058" s="1383" t="s">
        <v>645</v>
      </c>
      <c r="Q4058" s="1383" t="s">
        <v>76</v>
      </c>
    </row>
    <row r="4059" spans="1:17" x14ac:dyDescent="0.3">
      <c r="A4059" s="1405">
        <v>2016</v>
      </c>
      <c r="B4059" s="1406" t="s">
        <v>521</v>
      </c>
      <c r="C4059" s="1406" t="s">
        <v>764</v>
      </c>
      <c r="D4059" s="1407">
        <v>795.45470005824097</v>
      </c>
      <c r="E4059" s="1406" t="s">
        <v>645</v>
      </c>
      <c r="F4059" s="1408" t="s">
        <v>644</v>
      </c>
      <c r="O4059" s="1383" t="s">
        <v>645</v>
      </c>
      <c r="Q4059" s="1383" t="s">
        <v>76</v>
      </c>
    </row>
    <row r="4060" spans="1:17" x14ac:dyDescent="0.3">
      <c r="A4060" s="1405">
        <v>2016</v>
      </c>
      <c r="B4060" s="1406" t="s">
        <v>521</v>
      </c>
      <c r="C4060" s="1406" t="s">
        <v>765</v>
      </c>
      <c r="D4060" s="1407">
        <v>982.21389554794496</v>
      </c>
      <c r="E4060" s="1406" t="s">
        <v>645</v>
      </c>
      <c r="F4060" s="1408" t="s">
        <v>644</v>
      </c>
      <c r="O4060" s="1383" t="s">
        <v>645</v>
      </c>
      <c r="Q4060" s="1383" t="s">
        <v>76</v>
      </c>
    </row>
    <row r="4061" spans="1:17" x14ac:dyDescent="0.3">
      <c r="A4061" s="1405">
        <v>2016</v>
      </c>
      <c r="B4061" s="1406" t="s">
        <v>521</v>
      </c>
      <c r="C4061" s="1406" t="s">
        <v>767</v>
      </c>
      <c r="D4061" s="1407">
        <v>938.26708695652212</v>
      </c>
      <c r="E4061" s="1406" t="s">
        <v>645</v>
      </c>
      <c r="F4061" s="1408" t="s">
        <v>644</v>
      </c>
      <c r="O4061" s="1383" t="s">
        <v>645</v>
      </c>
      <c r="Q4061" s="1383" t="s">
        <v>76</v>
      </c>
    </row>
    <row r="4062" spans="1:17" x14ac:dyDescent="0.3">
      <c r="A4062" s="1405">
        <v>2016</v>
      </c>
      <c r="B4062" s="1406" t="s">
        <v>521</v>
      </c>
      <c r="C4062" s="1406" t="s">
        <v>768</v>
      </c>
      <c r="D4062" s="1407">
        <v>991.91696699670013</v>
      </c>
      <c r="E4062" s="1406" t="s">
        <v>645</v>
      </c>
      <c r="F4062" s="1408" t="s">
        <v>644</v>
      </c>
      <c r="O4062" s="1383" t="s">
        <v>645</v>
      </c>
      <c r="Q4062" s="1383" t="s">
        <v>76</v>
      </c>
    </row>
    <row r="4063" spans="1:17" x14ac:dyDescent="0.3">
      <c r="A4063" s="1405">
        <v>2016</v>
      </c>
      <c r="B4063" s="1406" t="s">
        <v>521</v>
      </c>
      <c r="C4063" s="1406" t="s">
        <v>769</v>
      </c>
      <c r="D4063" s="1407">
        <v>817.86697701149399</v>
      </c>
      <c r="E4063" s="1406" t="s">
        <v>645</v>
      </c>
      <c r="F4063" s="1408" t="s">
        <v>644</v>
      </c>
      <c r="O4063" s="1383" t="s">
        <v>645</v>
      </c>
      <c r="Q4063" s="1383" t="s">
        <v>76</v>
      </c>
    </row>
    <row r="4064" spans="1:17" x14ac:dyDescent="0.3">
      <c r="A4064" s="1405">
        <v>2016</v>
      </c>
      <c r="B4064" s="1406" t="s">
        <v>521</v>
      </c>
      <c r="C4064" s="1406" t="s">
        <v>770</v>
      </c>
      <c r="D4064" s="1407">
        <v>860.51601246105906</v>
      </c>
      <c r="E4064" s="1406" t="s">
        <v>645</v>
      </c>
      <c r="F4064" s="1408" t="s">
        <v>644</v>
      </c>
      <c r="O4064" s="1383" t="s">
        <v>645</v>
      </c>
      <c r="Q4064" s="1383" t="s">
        <v>76</v>
      </c>
    </row>
    <row r="4065" spans="1:17" x14ac:dyDescent="0.3">
      <c r="A4065" s="1405">
        <v>2016</v>
      </c>
      <c r="B4065" s="1406" t="s">
        <v>521</v>
      </c>
      <c r="C4065" s="1406" t="s">
        <v>771</v>
      </c>
      <c r="D4065" s="1407">
        <v>744.07513708513704</v>
      </c>
      <c r="E4065" s="1406" t="s">
        <v>645</v>
      </c>
      <c r="F4065" s="1408" t="s">
        <v>644</v>
      </c>
      <c r="O4065" s="1383" t="s">
        <v>645</v>
      </c>
      <c r="Q4065" s="1383" t="s">
        <v>76</v>
      </c>
    </row>
    <row r="4066" spans="1:17" x14ac:dyDescent="0.3">
      <c r="A4066" s="1405">
        <v>2016</v>
      </c>
      <c r="B4066" s="1406" t="s">
        <v>521</v>
      </c>
      <c r="C4066" s="1406" t="s">
        <v>772</v>
      </c>
      <c r="D4066" s="1407">
        <v>741.02109512390109</v>
      </c>
      <c r="E4066" s="1406" t="s">
        <v>645</v>
      </c>
      <c r="F4066" s="1408" t="s">
        <v>644</v>
      </c>
      <c r="O4066" s="1383" t="s">
        <v>645</v>
      </c>
      <c r="Q4066" s="1383" t="s">
        <v>76</v>
      </c>
    </row>
    <row r="4067" spans="1:17" x14ac:dyDescent="0.3">
      <c r="A4067" s="1405">
        <v>2016</v>
      </c>
      <c r="B4067" s="1406" t="s">
        <v>521</v>
      </c>
      <c r="C4067" s="1406" t="s">
        <v>773</v>
      </c>
      <c r="D4067" s="1407">
        <v>961.44952531645606</v>
      </c>
      <c r="E4067" s="1406" t="s">
        <v>645</v>
      </c>
      <c r="F4067" s="1408" t="s">
        <v>644</v>
      </c>
      <c r="O4067" s="1383" t="s">
        <v>645</v>
      </c>
      <c r="Q4067" s="1383" t="s">
        <v>76</v>
      </c>
    </row>
    <row r="4068" spans="1:17" x14ac:dyDescent="0.3">
      <c r="A4068" s="1405">
        <v>2016</v>
      </c>
      <c r="B4068" s="1406" t="s">
        <v>521</v>
      </c>
      <c r="C4068" s="1406" t="s">
        <v>774</v>
      </c>
      <c r="D4068" s="1407">
        <v>751.96131914893601</v>
      </c>
      <c r="E4068" s="1406" t="s">
        <v>645</v>
      </c>
      <c r="F4068" s="1408" t="s">
        <v>644</v>
      </c>
      <c r="O4068" s="1383" t="s">
        <v>645</v>
      </c>
      <c r="Q4068" s="1383" t="s">
        <v>76</v>
      </c>
    </row>
    <row r="4069" spans="1:17" x14ac:dyDescent="0.3">
      <c r="A4069" s="1405">
        <v>2016</v>
      </c>
      <c r="B4069" s="1406" t="s">
        <v>521</v>
      </c>
      <c r="C4069" s="1406" t="s">
        <v>775</v>
      </c>
      <c r="D4069" s="1407">
        <v>935.69231504176912</v>
      </c>
      <c r="E4069" s="1406" t="s">
        <v>645</v>
      </c>
      <c r="F4069" s="1408" t="s">
        <v>644</v>
      </c>
      <c r="O4069" s="1383" t="s">
        <v>645</v>
      </c>
      <c r="Q4069" s="1383" t="s">
        <v>76</v>
      </c>
    </row>
    <row r="4070" spans="1:17" x14ac:dyDescent="0.3">
      <c r="A4070" s="1405">
        <v>2016</v>
      </c>
      <c r="B4070" s="1406" t="s">
        <v>521</v>
      </c>
      <c r="C4070" s="1406" t="s">
        <v>776</v>
      </c>
      <c r="D4070" s="1407">
        <v>831.9940247678021</v>
      </c>
      <c r="E4070" s="1406" t="s">
        <v>645</v>
      </c>
      <c r="F4070" s="1408" t="s">
        <v>644</v>
      </c>
      <c r="O4070" s="1383" t="s">
        <v>645</v>
      </c>
      <c r="Q4070" s="1383" t="s">
        <v>76</v>
      </c>
    </row>
    <row r="4071" spans="1:17" x14ac:dyDescent="0.3">
      <c r="A4071" s="1405">
        <v>2016</v>
      </c>
      <c r="B4071" s="1406" t="s">
        <v>521</v>
      </c>
      <c r="C4071" s="1406" t="s">
        <v>794</v>
      </c>
      <c r="D4071" s="1407">
        <v>910.41796434671198</v>
      </c>
      <c r="E4071" s="1406" t="s">
        <v>611</v>
      </c>
      <c r="F4071" s="1408" t="s">
        <v>610</v>
      </c>
      <c r="O4071" s="1383" t="s">
        <v>611</v>
      </c>
      <c r="Q4071" s="1383" t="s">
        <v>74</v>
      </c>
    </row>
    <row r="4072" spans="1:17" x14ac:dyDescent="0.3">
      <c r="A4072" s="1405">
        <v>2016</v>
      </c>
      <c r="B4072" s="1406" t="s">
        <v>521</v>
      </c>
      <c r="C4072" s="1406" t="s">
        <v>795</v>
      </c>
      <c r="D4072" s="1407">
        <v>791.34154347826097</v>
      </c>
      <c r="E4072" s="1406" t="s">
        <v>611</v>
      </c>
      <c r="F4072" s="1408" t="s">
        <v>610</v>
      </c>
      <c r="O4072" s="1383" t="s">
        <v>611</v>
      </c>
      <c r="Q4072" s="1383" t="s">
        <v>74</v>
      </c>
    </row>
    <row r="4073" spans="1:17" x14ac:dyDescent="0.3">
      <c r="A4073" s="1405">
        <v>2016</v>
      </c>
      <c r="B4073" s="1406" t="s">
        <v>521</v>
      </c>
      <c r="C4073" s="1406" t="s">
        <v>777</v>
      </c>
      <c r="D4073" s="1407">
        <v>848.89744827586208</v>
      </c>
      <c r="E4073" s="1406" t="s">
        <v>611</v>
      </c>
      <c r="F4073" s="1408" t="s">
        <v>610</v>
      </c>
      <c r="O4073" s="1383" t="s">
        <v>611</v>
      </c>
      <c r="Q4073" s="1383" t="s">
        <v>74</v>
      </c>
    </row>
    <row r="4074" spans="1:17" x14ac:dyDescent="0.3">
      <c r="A4074" s="1405">
        <v>2016</v>
      </c>
      <c r="B4074" s="1406" t="s">
        <v>521</v>
      </c>
      <c r="C4074" s="1406" t="s">
        <v>796</v>
      </c>
      <c r="D4074" s="1407">
        <v>808.27146276595704</v>
      </c>
      <c r="E4074" s="1406" t="s">
        <v>611</v>
      </c>
      <c r="F4074" s="1408" t="s">
        <v>610</v>
      </c>
      <c r="O4074" s="1383" t="s">
        <v>611</v>
      </c>
      <c r="Q4074" s="1383" t="s">
        <v>74</v>
      </c>
    </row>
    <row r="4075" spans="1:17" x14ac:dyDescent="0.3">
      <c r="A4075" s="1405">
        <v>2016</v>
      </c>
      <c r="B4075" s="1406" t="s">
        <v>521</v>
      </c>
      <c r="C4075" s="1406" t="s">
        <v>778</v>
      </c>
      <c r="D4075" s="1407">
        <v>828.308037775446</v>
      </c>
      <c r="E4075" s="1406" t="s">
        <v>611</v>
      </c>
      <c r="F4075" s="1408" t="s">
        <v>610</v>
      </c>
      <c r="O4075" s="1383" t="s">
        <v>611</v>
      </c>
      <c r="Q4075" s="1383" t="s">
        <v>74</v>
      </c>
    </row>
    <row r="4076" spans="1:17" x14ac:dyDescent="0.3">
      <c r="A4076" s="1405">
        <v>2016</v>
      </c>
      <c r="B4076" s="1406" t="s">
        <v>521</v>
      </c>
      <c r="C4076" s="1406" t="s">
        <v>797</v>
      </c>
      <c r="D4076" s="1407">
        <v>1081.11475476839</v>
      </c>
      <c r="E4076" s="1406" t="s">
        <v>611</v>
      </c>
      <c r="F4076" s="1408" t="s">
        <v>610</v>
      </c>
      <c r="O4076" s="1383" t="s">
        <v>611</v>
      </c>
      <c r="Q4076" s="1383" t="s">
        <v>74</v>
      </c>
    </row>
    <row r="4077" spans="1:17" x14ac:dyDescent="0.3">
      <c r="A4077" s="1405">
        <v>2016</v>
      </c>
      <c r="B4077" s="1406" t="s">
        <v>521</v>
      </c>
      <c r="C4077" s="1406" t="s">
        <v>779</v>
      </c>
      <c r="D4077" s="1407">
        <v>822.27608736496006</v>
      </c>
      <c r="E4077" s="1406" t="s">
        <v>611</v>
      </c>
      <c r="F4077" s="1408" t="s">
        <v>610</v>
      </c>
      <c r="O4077" s="1383" t="s">
        <v>611</v>
      </c>
      <c r="Q4077" s="1383" t="s">
        <v>74</v>
      </c>
    </row>
    <row r="4078" spans="1:17" x14ac:dyDescent="0.3">
      <c r="A4078" s="1405">
        <v>2016</v>
      </c>
      <c r="B4078" s="1406" t="s">
        <v>521</v>
      </c>
      <c r="C4078" s="1406" t="s">
        <v>780</v>
      </c>
      <c r="D4078" s="1407">
        <v>760.29545945945904</v>
      </c>
      <c r="E4078" s="1406" t="s">
        <v>611</v>
      </c>
      <c r="F4078" s="1408" t="s">
        <v>610</v>
      </c>
      <c r="O4078" s="1383" t="s">
        <v>611</v>
      </c>
      <c r="Q4078" s="1383" t="s">
        <v>74</v>
      </c>
    </row>
    <row r="4079" spans="1:17" x14ac:dyDescent="0.3">
      <c r="A4079" s="1405">
        <v>2016</v>
      </c>
      <c r="B4079" s="1406" t="s">
        <v>521</v>
      </c>
      <c r="C4079" s="1406" t="s">
        <v>713</v>
      </c>
      <c r="D4079" s="1407">
        <v>1007.7271480699101</v>
      </c>
      <c r="E4079" s="1406" t="s">
        <v>635</v>
      </c>
      <c r="F4079" s="1408" t="s">
        <v>634</v>
      </c>
      <c r="O4079" s="1383" t="s">
        <v>635</v>
      </c>
      <c r="Q4079" s="1383" t="s">
        <v>78</v>
      </c>
    </row>
    <row r="4080" spans="1:17" x14ac:dyDescent="0.3">
      <c r="A4080" s="1405">
        <v>2016</v>
      </c>
      <c r="B4080" s="1406" t="s">
        <v>521</v>
      </c>
      <c r="C4080" s="1406" t="s">
        <v>714</v>
      </c>
      <c r="D4080" s="1407">
        <v>996.54755133870503</v>
      </c>
      <c r="E4080" s="1406" t="s">
        <v>635</v>
      </c>
      <c r="F4080" s="1408" t="s">
        <v>634</v>
      </c>
      <c r="O4080" s="1383" t="s">
        <v>635</v>
      </c>
      <c r="Q4080" s="1383" t="s">
        <v>78</v>
      </c>
    </row>
    <row r="4081" spans="1:17" x14ac:dyDescent="0.3">
      <c r="A4081" s="1405">
        <v>2016</v>
      </c>
      <c r="B4081" s="1406" t="s">
        <v>521</v>
      </c>
      <c r="C4081" s="1406" t="s">
        <v>715</v>
      </c>
      <c r="D4081" s="1407">
        <v>1223.62834075724</v>
      </c>
      <c r="E4081" s="1406" t="s">
        <v>635</v>
      </c>
      <c r="F4081" s="1408" t="s">
        <v>634</v>
      </c>
      <c r="O4081" s="1383" t="s">
        <v>635</v>
      </c>
      <c r="Q4081" s="1383" t="s">
        <v>78</v>
      </c>
    </row>
    <row r="4082" spans="1:17" x14ac:dyDescent="0.3">
      <c r="A4082" s="1405">
        <v>2016</v>
      </c>
      <c r="B4082" s="1406" t="s">
        <v>521</v>
      </c>
      <c r="C4082" s="1406" t="s">
        <v>716</v>
      </c>
      <c r="D4082" s="1407">
        <v>1093.5952714850798</v>
      </c>
      <c r="E4082" s="1406" t="s">
        <v>635</v>
      </c>
      <c r="F4082" s="1408" t="s">
        <v>634</v>
      </c>
      <c r="O4082" s="1383" t="s">
        <v>635</v>
      </c>
      <c r="Q4082" s="1383" t="s">
        <v>78</v>
      </c>
    </row>
    <row r="4083" spans="1:17" x14ac:dyDescent="0.3">
      <c r="A4083" s="1405">
        <v>2016</v>
      </c>
      <c r="B4083" s="1406" t="s">
        <v>521</v>
      </c>
      <c r="C4083" s="1406" t="s">
        <v>717</v>
      </c>
      <c r="D4083" s="1407">
        <v>852.88712110224799</v>
      </c>
      <c r="E4083" s="1406" t="s">
        <v>635</v>
      </c>
      <c r="F4083" s="1408" t="s">
        <v>634</v>
      </c>
      <c r="O4083" s="1383" t="s">
        <v>635</v>
      </c>
      <c r="Q4083" s="1383" t="s">
        <v>78</v>
      </c>
    </row>
    <row r="4084" spans="1:17" x14ac:dyDescent="0.3">
      <c r="A4084" s="1405">
        <v>2016</v>
      </c>
      <c r="B4084" s="1406" t="s">
        <v>521</v>
      </c>
      <c r="C4084" s="1406" t="s">
        <v>781</v>
      </c>
      <c r="D4084" s="1407">
        <v>803.14142857142906</v>
      </c>
      <c r="E4084" s="1406" t="s">
        <v>635</v>
      </c>
      <c r="F4084" s="1408" t="s">
        <v>634</v>
      </c>
      <c r="O4084" s="1383" t="s">
        <v>635</v>
      </c>
      <c r="Q4084" s="1383" t="s">
        <v>78</v>
      </c>
    </row>
    <row r="4085" spans="1:17" x14ac:dyDescent="0.3">
      <c r="A4085" s="1405">
        <v>2016</v>
      </c>
      <c r="B4085" s="1406" t="s">
        <v>521</v>
      </c>
      <c r="C4085" s="1406" t="s">
        <v>718</v>
      </c>
      <c r="D4085" s="1407">
        <v>813.65448179271698</v>
      </c>
      <c r="E4085" s="1406" t="s">
        <v>635</v>
      </c>
      <c r="F4085" s="1408" t="s">
        <v>634</v>
      </c>
      <c r="O4085" s="1383" t="s">
        <v>635</v>
      </c>
      <c r="Q4085" s="1383" t="s">
        <v>78</v>
      </c>
    </row>
    <row r="4086" spans="1:17" x14ac:dyDescent="0.3">
      <c r="A4086" s="1405">
        <v>2016</v>
      </c>
      <c r="B4086" s="1406" t="s">
        <v>521</v>
      </c>
      <c r="C4086" s="1406" t="s">
        <v>719</v>
      </c>
      <c r="D4086" s="1407">
        <v>908.75163845486111</v>
      </c>
      <c r="E4086" s="1406" t="s">
        <v>635</v>
      </c>
      <c r="F4086" s="1408" t="s">
        <v>634</v>
      </c>
      <c r="O4086" s="1383" t="s">
        <v>635</v>
      </c>
      <c r="Q4086" s="1383" t="s">
        <v>78</v>
      </c>
    </row>
    <row r="4087" spans="1:17" x14ac:dyDescent="0.3">
      <c r="A4087" s="1405">
        <v>2016</v>
      </c>
      <c r="B4087" s="1406" t="s">
        <v>521</v>
      </c>
      <c r="C4087" s="1406" t="s">
        <v>720</v>
      </c>
      <c r="D4087" s="1407">
        <v>989.4915670588241</v>
      </c>
      <c r="E4087" s="1406" t="s">
        <v>635</v>
      </c>
      <c r="F4087" s="1408" t="s">
        <v>634</v>
      </c>
      <c r="O4087" s="1383" t="s">
        <v>635</v>
      </c>
      <c r="Q4087" s="1383" t="s">
        <v>78</v>
      </c>
    </row>
    <row r="4088" spans="1:17" x14ac:dyDescent="0.3">
      <c r="A4088" s="1405">
        <v>2016</v>
      </c>
      <c r="B4088" s="1406" t="s">
        <v>521</v>
      </c>
      <c r="C4088" s="1406" t="s">
        <v>721</v>
      </c>
      <c r="D4088" s="1407">
        <v>768.15667342799202</v>
      </c>
      <c r="E4088" s="1406" t="s">
        <v>635</v>
      </c>
      <c r="F4088" s="1408" t="s">
        <v>634</v>
      </c>
      <c r="O4088" s="1383" t="s">
        <v>635</v>
      </c>
      <c r="Q4088" s="1383" t="s">
        <v>78</v>
      </c>
    </row>
    <row r="4089" spans="1:17" x14ac:dyDescent="0.3">
      <c r="A4089" s="1405">
        <v>2016</v>
      </c>
      <c r="B4089" s="1406" t="s">
        <v>521</v>
      </c>
      <c r="C4089" s="1406" t="s">
        <v>722</v>
      </c>
      <c r="D4089" s="1407">
        <v>928.65131513188294</v>
      </c>
      <c r="E4089" s="1406" t="s">
        <v>635</v>
      </c>
      <c r="F4089" s="1408" t="s">
        <v>634</v>
      </c>
      <c r="O4089" s="1383" t="s">
        <v>635</v>
      </c>
      <c r="Q4089" s="1383" t="s">
        <v>78</v>
      </c>
    </row>
    <row r="4090" spans="1:17" x14ac:dyDescent="0.3">
      <c r="A4090" s="1405">
        <v>2016</v>
      </c>
      <c r="B4090" s="1406" t="s">
        <v>521</v>
      </c>
      <c r="C4090" s="1406" t="s">
        <v>704</v>
      </c>
      <c r="D4090" s="1407">
        <v>737.26662393162405</v>
      </c>
      <c r="E4090" s="1406" t="s">
        <v>611</v>
      </c>
      <c r="F4090" s="1408" t="s">
        <v>610</v>
      </c>
      <c r="O4090" s="1383" t="s">
        <v>611</v>
      </c>
      <c r="Q4090" s="1383" t="s">
        <v>74</v>
      </c>
    </row>
    <row r="4091" spans="1:17" x14ac:dyDescent="0.3">
      <c r="A4091" s="1405">
        <v>2016</v>
      </c>
      <c r="B4091" s="1406" t="s">
        <v>521</v>
      </c>
      <c r="C4091" s="1406" t="s">
        <v>705</v>
      </c>
      <c r="D4091" s="1407">
        <v>897.88220570012402</v>
      </c>
      <c r="E4091" s="1406" t="s">
        <v>611</v>
      </c>
      <c r="F4091" s="1408" t="s">
        <v>610</v>
      </c>
      <c r="O4091" s="1383" t="s">
        <v>611</v>
      </c>
      <c r="Q4091" s="1383" t="s">
        <v>74</v>
      </c>
    </row>
    <row r="4092" spans="1:17" x14ac:dyDescent="0.3">
      <c r="A4092" s="1405">
        <v>2016</v>
      </c>
      <c r="B4092" s="1406" t="s">
        <v>521</v>
      </c>
      <c r="C4092" s="1406" t="s">
        <v>706</v>
      </c>
      <c r="D4092" s="1407">
        <v>838.31800261951503</v>
      </c>
      <c r="E4092" s="1406" t="s">
        <v>611</v>
      </c>
      <c r="F4092" s="1408" t="s">
        <v>610</v>
      </c>
      <c r="O4092" s="1383" t="s">
        <v>611</v>
      </c>
      <c r="Q4092" s="1383" t="s">
        <v>74</v>
      </c>
    </row>
    <row r="4093" spans="1:17" x14ac:dyDescent="0.3">
      <c r="A4093" s="1405">
        <v>2016</v>
      </c>
      <c r="B4093" s="1406" t="s">
        <v>521</v>
      </c>
      <c r="C4093" s="1406" t="s">
        <v>785</v>
      </c>
      <c r="D4093" s="1407">
        <v>781.02863337713495</v>
      </c>
      <c r="E4093" s="1406" t="s">
        <v>623</v>
      </c>
      <c r="F4093" s="1408" t="s">
        <v>622</v>
      </c>
      <c r="O4093" s="1383" t="s">
        <v>623</v>
      </c>
      <c r="Q4093" s="1383" t="s">
        <v>75</v>
      </c>
    </row>
    <row r="4094" spans="1:17" x14ac:dyDescent="0.3">
      <c r="A4094" s="1405">
        <v>2016</v>
      </c>
      <c r="B4094" s="1406" t="s">
        <v>521</v>
      </c>
      <c r="C4094" s="1406" t="s">
        <v>786</v>
      </c>
      <c r="D4094" s="1407">
        <v>747.70330199764999</v>
      </c>
      <c r="E4094" s="1406" t="s">
        <v>623</v>
      </c>
      <c r="F4094" s="1408" t="s">
        <v>622</v>
      </c>
      <c r="O4094" s="1383" t="s">
        <v>623</v>
      </c>
      <c r="Q4094" s="1383" t="s">
        <v>75</v>
      </c>
    </row>
    <row r="4095" spans="1:17" x14ac:dyDescent="0.3">
      <c r="A4095" s="1405">
        <v>2016</v>
      </c>
      <c r="B4095" s="1406" t="s">
        <v>521</v>
      </c>
      <c r="C4095" s="1406" t="s">
        <v>787</v>
      </c>
      <c r="D4095" s="1407">
        <v>755.6035387323941</v>
      </c>
      <c r="E4095" s="1406" t="s">
        <v>623</v>
      </c>
      <c r="F4095" s="1408" t="s">
        <v>622</v>
      </c>
      <c r="O4095" s="1383" t="s">
        <v>623</v>
      </c>
      <c r="Q4095" s="1383" t="s">
        <v>75</v>
      </c>
    </row>
    <row r="4096" spans="1:17" x14ac:dyDescent="0.3">
      <c r="A4096" s="1405">
        <v>2016</v>
      </c>
      <c r="B4096" s="1406" t="s">
        <v>521</v>
      </c>
      <c r="C4096" s="1406" t="s">
        <v>782</v>
      </c>
      <c r="D4096" s="1407">
        <v>736.05009823182706</v>
      </c>
      <c r="E4096" s="1406" t="s">
        <v>623</v>
      </c>
      <c r="F4096" s="1408" t="s">
        <v>622</v>
      </c>
      <c r="O4096" s="1383" t="s">
        <v>623</v>
      </c>
      <c r="Q4096" s="1383" t="s">
        <v>75</v>
      </c>
    </row>
    <row r="4097" spans="1:17" x14ac:dyDescent="0.3">
      <c r="A4097" s="1405">
        <v>2016</v>
      </c>
      <c r="B4097" s="1406" t="s">
        <v>521</v>
      </c>
      <c r="C4097" s="1406" t="s">
        <v>783</v>
      </c>
      <c r="D4097" s="1407">
        <v>805.67503272251304</v>
      </c>
      <c r="E4097" s="1406" t="s">
        <v>623</v>
      </c>
      <c r="F4097" s="1408" t="s">
        <v>622</v>
      </c>
      <c r="O4097" s="1383" t="s">
        <v>623</v>
      </c>
      <c r="Q4097" s="1383" t="s">
        <v>75</v>
      </c>
    </row>
    <row r="4098" spans="1:17" x14ac:dyDescent="0.3">
      <c r="A4098" s="1405">
        <v>2016</v>
      </c>
      <c r="B4098" s="1406" t="s">
        <v>521</v>
      </c>
      <c r="C4098" s="1406" t="s">
        <v>788</v>
      </c>
      <c r="D4098" s="1407">
        <v>960.75523486623104</v>
      </c>
      <c r="E4098" s="1406" t="s">
        <v>623</v>
      </c>
      <c r="F4098" s="1408" t="s">
        <v>622</v>
      </c>
      <c r="O4098" s="1383" t="s">
        <v>623</v>
      </c>
      <c r="Q4098" s="1383" t="s">
        <v>75</v>
      </c>
    </row>
    <row r="4099" spans="1:17" x14ac:dyDescent="0.3">
      <c r="A4099" s="1405">
        <v>2016</v>
      </c>
      <c r="B4099" s="1406" t="s">
        <v>521</v>
      </c>
      <c r="C4099" s="1406" t="s">
        <v>789</v>
      </c>
      <c r="D4099" s="1407">
        <v>737.90295918367303</v>
      </c>
      <c r="E4099" s="1406" t="s">
        <v>623</v>
      </c>
      <c r="F4099" s="1408" t="s">
        <v>622</v>
      </c>
      <c r="O4099" s="1383" t="s">
        <v>623</v>
      </c>
      <c r="Q4099" s="1383" t="s">
        <v>75</v>
      </c>
    </row>
    <row r="4100" spans="1:17" x14ac:dyDescent="0.3">
      <c r="A4100" s="1405">
        <v>2016</v>
      </c>
      <c r="B4100" s="1406" t="s">
        <v>521</v>
      </c>
      <c r="C4100" s="1406" t="s">
        <v>790</v>
      </c>
      <c r="D4100" s="1407">
        <v>803.539233576642</v>
      </c>
      <c r="E4100" s="1406" t="s">
        <v>623</v>
      </c>
      <c r="F4100" s="1408" t="s">
        <v>622</v>
      </c>
      <c r="O4100" s="1383" t="s">
        <v>623</v>
      </c>
      <c r="Q4100" s="1383" t="s">
        <v>75</v>
      </c>
    </row>
    <row r="4101" spans="1:17" x14ac:dyDescent="0.3">
      <c r="A4101" s="1405">
        <v>2016</v>
      </c>
      <c r="B4101" s="1406" t="s">
        <v>521</v>
      </c>
      <c r="C4101" s="1406" t="s">
        <v>791</v>
      </c>
      <c r="D4101" s="1407">
        <v>766.22692158760901</v>
      </c>
      <c r="E4101" s="1406" t="s">
        <v>623</v>
      </c>
      <c r="F4101" s="1408" t="s">
        <v>622</v>
      </c>
      <c r="O4101" s="1383" t="s">
        <v>623</v>
      </c>
      <c r="Q4101" s="1383" t="s">
        <v>75</v>
      </c>
    </row>
    <row r="4102" spans="1:17" x14ac:dyDescent="0.3">
      <c r="A4102" s="1405">
        <v>2016</v>
      </c>
      <c r="B4102" s="1406" t="s">
        <v>521</v>
      </c>
      <c r="C4102" s="1406" t="s">
        <v>792</v>
      </c>
      <c r="D4102" s="1407">
        <v>790.70034155597705</v>
      </c>
      <c r="E4102" s="1406" t="s">
        <v>623</v>
      </c>
      <c r="F4102" s="1408" t="s">
        <v>622</v>
      </c>
      <c r="O4102" s="1383" t="s">
        <v>623</v>
      </c>
      <c r="Q4102" s="1383" t="s">
        <v>75</v>
      </c>
    </row>
    <row r="4103" spans="1:17" x14ac:dyDescent="0.3">
      <c r="A4103" s="1405">
        <v>2016</v>
      </c>
      <c r="B4103" s="1406" t="s">
        <v>521</v>
      </c>
      <c r="C4103" s="1406" t="s">
        <v>784</v>
      </c>
      <c r="D4103" s="1407">
        <v>833.1769637722831</v>
      </c>
      <c r="E4103" s="1406" t="s">
        <v>623</v>
      </c>
      <c r="F4103" s="1408" t="s">
        <v>622</v>
      </c>
      <c r="O4103" s="1383" t="s">
        <v>623</v>
      </c>
      <c r="Q4103" s="1383" t="s">
        <v>75</v>
      </c>
    </row>
    <row r="4104" spans="1:17" x14ac:dyDescent="0.3">
      <c r="A4104" s="1405">
        <v>2016</v>
      </c>
      <c r="B4104" s="1406" t="s">
        <v>521</v>
      </c>
      <c r="C4104" s="1406" t="s">
        <v>793</v>
      </c>
      <c r="D4104" s="1407">
        <v>841.81891495601201</v>
      </c>
      <c r="E4104" s="1406" t="s">
        <v>623</v>
      </c>
      <c r="F4104" s="1408" t="s">
        <v>622</v>
      </c>
      <c r="O4104" s="1383" t="s">
        <v>623</v>
      </c>
      <c r="Q4104" s="1383" t="s">
        <v>75</v>
      </c>
    </row>
    <row r="4105" spans="1:17" x14ac:dyDescent="0.3">
      <c r="A4105" s="1405">
        <v>2016</v>
      </c>
      <c r="B4105" s="1406" t="s">
        <v>521</v>
      </c>
      <c r="C4105" s="1406" t="s">
        <v>531</v>
      </c>
      <c r="D4105" s="1407">
        <v>1160.34484972216</v>
      </c>
      <c r="E4105" s="1406" t="s">
        <v>519</v>
      </c>
      <c r="F4105" s="1408" t="s">
        <v>628</v>
      </c>
      <c r="O4105" s="1383" t="s">
        <v>519</v>
      </c>
      <c r="Q4105" s="1383" t="s">
        <v>58</v>
      </c>
    </row>
    <row r="4106" spans="1:17" x14ac:dyDescent="0.3">
      <c r="A4106" s="1405">
        <v>2016</v>
      </c>
      <c r="B4106" s="1406" t="s">
        <v>521</v>
      </c>
      <c r="C4106" s="1406" t="s">
        <v>532</v>
      </c>
      <c r="D4106" s="1407">
        <v>1551.9009855428801</v>
      </c>
      <c r="E4106" s="1406" t="s">
        <v>519</v>
      </c>
      <c r="F4106" s="1408" t="s">
        <v>628</v>
      </c>
      <c r="O4106" s="1383" t="s">
        <v>519</v>
      </c>
      <c r="Q4106" s="1383" t="s">
        <v>58</v>
      </c>
    </row>
    <row r="4107" spans="1:17" x14ac:dyDescent="0.3">
      <c r="A4107" s="1405">
        <v>2016</v>
      </c>
      <c r="B4107" s="1406" t="s">
        <v>521</v>
      </c>
      <c r="C4107" s="1406" t="s">
        <v>533</v>
      </c>
      <c r="D4107" s="1407">
        <v>1148.7896268868501</v>
      </c>
      <c r="E4107" s="1406" t="s">
        <v>519</v>
      </c>
      <c r="F4107" s="1408" t="s">
        <v>628</v>
      </c>
      <c r="O4107" s="1383" t="s">
        <v>519</v>
      </c>
      <c r="Q4107" s="1383" t="s">
        <v>58</v>
      </c>
    </row>
    <row r="4108" spans="1:17" x14ac:dyDescent="0.3">
      <c r="A4108" s="1405">
        <v>2016</v>
      </c>
      <c r="B4108" s="1406" t="s">
        <v>521</v>
      </c>
      <c r="C4108" s="1406" t="s">
        <v>535</v>
      </c>
      <c r="D4108" s="1407">
        <v>905.2959137175601</v>
      </c>
      <c r="E4108" s="1406" t="s">
        <v>519</v>
      </c>
      <c r="F4108" s="1408" t="s">
        <v>628</v>
      </c>
      <c r="O4108" s="1383" t="s">
        <v>519</v>
      </c>
      <c r="Q4108" s="1383" t="s">
        <v>58</v>
      </c>
    </row>
    <row r="4109" spans="1:17" x14ac:dyDescent="0.3">
      <c r="A4109" s="1405">
        <v>2016</v>
      </c>
      <c r="B4109" s="1406" t="s">
        <v>521</v>
      </c>
      <c r="C4109" s="1406" t="s">
        <v>536</v>
      </c>
      <c r="D4109" s="1407">
        <v>1698.8614010163799</v>
      </c>
      <c r="E4109" s="1406" t="s">
        <v>519</v>
      </c>
      <c r="F4109" s="1408" t="s">
        <v>628</v>
      </c>
      <c r="O4109" s="1383" t="s">
        <v>519</v>
      </c>
      <c r="Q4109" s="1383" t="s">
        <v>58</v>
      </c>
    </row>
    <row r="4110" spans="1:17" x14ac:dyDescent="0.3">
      <c r="A4110" s="1405">
        <v>2016</v>
      </c>
      <c r="B4110" s="1406" t="s">
        <v>521</v>
      </c>
      <c r="C4110" s="1406" t="s">
        <v>537</v>
      </c>
      <c r="D4110" s="1407">
        <v>1166.64058898235</v>
      </c>
      <c r="E4110" s="1406" t="s">
        <v>519</v>
      </c>
      <c r="F4110" s="1408" t="s">
        <v>628</v>
      </c>
      <c r="O4110" s="1383" t="s">
        <v>519</v>
      </c>
      <c r="Q4110" s="1383" t="s">
        <v>58</v>
      </c>
    </row>
    <row r="4111" spans="1:17" x14ac:dyDescent="0.3">
      <c r="A4111" s="1405">
        <v>2016</v>
      </c>
      <c r="B4111" s="1406" t="s">
        <v>521</v>
      </c>
      <c r="C4111" s="1406" t="s">
        <v>540</v>
      </c>
      <c r="D4111" s="1407">
        <v>1160.26416011745</v>
      </c>
      <c r="E4111" s="1406" t="s">
        <v>519</v>
      </c>
      <c r="F4111" s="1408" t="s">
        <v>628</v>
      </c>
      <c r="O4111" s="1383" t="s">
        <v>519</v>
      </c>
      <c r="Q4111" s="1383" t="s">
        <v>58</v>
      </c>
    </row>
    <row r="4112" spans="1:17" x14ac:dyDescent="0.3">
      <c r="A4112" s="1405">
        <v>2016</v>
      </c>
      <c r="B4112" s="1406" t="s">
        <v>521</v>
      </c>
      <c r="C4112" s="1406" t="s">
        <v>541</v>
      </c>
      <c r="D4112" s="1407">
        <v>1323.97962992316</v>
      </c>
      <c r="E4112" s="1406" t="s">
        <v>519</v>
      </c>
      <c r="F4112" s="1408" t="s">
        <v>628</v>
      </c>
      <c r="O4112" s="1383" t="s">
        <v>519</v>
      </c>
      <c r="Q4112" s="1383" t="s">
        <v>58</v>
      </c>
    </row>
    <row r="4113" spans="1:17" x14ac:dyDescent="0.3">
      <c r="A4113" s="1405">
        <v>2016</v>
      </c>
      <c r="B4113" s="1406" t="s">
        <v>521</v>
      </c>
      <c r="C4113" s="1406" t="s">
        <v>542</v>
      </c>
      <c r="D4113" s="1407">
        <v>913.46454479559304</v>
      </c>
      <c r="E4113" s="1406" t="s">
        <v>519</v>
      </c>
      <c r="F4113" s="1408" t="s">
        <v>628</v>
      </c>
      <c r="O4113" s="1383" t="s">
        <v>519</v>
      </c>
      <c r="Q4113" s="1383" t="s">
        <v>58</v>
      </c>
    </row>
    <row r="4114" spans="1:17" x14ac:dyDescent="0.3">
      <c r="A4114" s="1405">
        <v>2016</v>
      </c>
      <c r="B4114" s="1406" t="s">
        <v>521</v>
      </c>
      <c r="C4114" s="1406" t="s">
        <v>798</v>
      </c>
      <c r="D4114" s="1407">
        <v>2255.0201949541301</v>
      </c>
      <c r="E4114" s="1406" t="s">
        <v>638</v>
      </c>
      <c r="F4114" s="1408" t="s">
        <v>637</v>
      </c>
      <c r="O4114" s="1383" t="s">
        <v>638</v>
      </c>
      <c r="Q4114" s="1383" t="s">
        <v>57</v>
      </c>
    </row>
    <row r="4115" spans="1:17" x14ac:dyDescent="0.3">
      <c r="A4115" s="1405">
        <v>2016</v>
      </c>
      <c r="B4115" s="1406" t="s">
        <v>521</v>
      </c>
      <c r="C4115" s="1406" t="s">
        <v>799</v>
      </c>
      <c r="D4115" s="1407">
        <v>1085.7051964158902</v>
      </c>
      <c r="E4115" s="1406" t="s">
        <v>638</v>
      </c>
      <c r="F4115" s="1408" t="s">
        <v>637</v>
      </c>
      <c r="O4115" s="1383" t="s">
        <v>638</v>
      </c>
      <c r="Q4115" s="1383" t="s">
        <v>57</v>
      </c>
    </row>
    <row r="4116" spans="1:17" x14ac:dyDescent="0.3">
      <c r="A4116" s="1405">
        <v>2016</v>
      </c>
      <c r="B4116" s="1406" t="s">
        <v>521</v>
      </c>
      <c r="C4116" s="1406" t="s">
        <v>800</v>
      </c>
      <c r="D4116" s="1407">
        <v>1088.7948688046599</v>
      </c>
      <c r="E4116" s="1406" t="s">
        <v>638</v>
      </c>
      <c r="F4116" s="1408" t="s">
        <v>637</v>
      </c>
      <c r="O4116" s="1383" t="s">
        <v>638</v>
      </c>
      <c r="Q4116" s="1383" t="s">
        <v>57</v>
      </c>
    </row>
    <row r="4117" spans="1:17" x14ac:dyDescent="0.3">
      <c r="A4117" s="1405">
        <v>2016</v>
      </c>
      <c r="B4117" s="1406" t="s">
        <v>521</v>
      </c>
      <c r="C4117" s="1406" t="s">
        <v>801</v>
      </c>
      <c r="D4117" s="1407">
        <v>909.37790584415609</v>
      </c>
      <c r="E4117" s="1406" t="s">
        <v>638</v>
      </c>
      <c r="F4117" s="1408" t="s">
        <v>637</v>
      </c>
      <c r="O4117" s="1383" t="s">
        <v>638</v>
      </c>
      <c r="Q4117" s="1383" t="s">
        <v>57</v>
      </c>
    </row>
    <row r="4118" spans="1:17" x14ac:dyDescent="0.3">
      <c r="A4118" s="1405">
        <v>2016</v>
      </c>
      <c r="B4118" s="1406" t="s">
        <v>521</v>
      </c>
      <c r="C4118" s="1406" t="s">
        <v>802</v>
      </c>
      <c r="D4118" s="1407">
        <v>974.16892783505205</v>
      </c>
      <c r="E4118" s="1406" t="s">
        <v>638</v>
      </c>
      <c r="F4118" s="1408" t="s">
        <v>637</v>
      </c>
      <c r="O4118" s="1383" t="s">
        <v>638</v>
      </c>
      <c r="Q4118" s="1383" t="s">
        <v>57</v>
      </c>
    </row>
    <row r="4119" spans="1:17" x14ac:dyDescent="0.3">
      <c r="A4119" s="1405">
        <v>2016</v>
      </c>
      <c r="B4119" s="1406" t="s">
        <v>521</v>
      </c>
      <c r="C4119" s="1406" t="s">
        <v>803</v>
      </c>
      <c r="D4119" s="1407">
        <v>1401.25720167437</v>
      </c>
      <c r="E4119" s="1406" t="s">
        <v>638</v>
      </c>
      <c r="F4119" s="1408" t="s">
        <v>637</v>
      </c>
      <c r="O4119" s="1383" t="s">
        <v>638</v>
      </c>
      <c r="Q4119" s="1383" t="s">
        <v>57</v>
      </c>
    </row>
    <row r="4120" spans="1:17" x14ac:dyDescent="0.3">
      <c r="A4120" s="1405">
        <v>2016</v>
      </c>
      <c r="B4120" s="1406" t="s">
        <v>521</v>
      </c>
      <c r="C4120" s="1406" t="s">
        <v>804</v>
      </c>
      <c r="D4120" s="1407">
        <v>1134.3483880840599</v>
      </c>
      <c r="E4120" s="1406" t="s">
        <v>638</v>
      </c>
      <c r="F4120" s="1408" t="s">
        <v>637</v>
      </c>
      <c r="O4120" s="1383" t="s">
        <v>638</v>
      </c>
      <c r="Q4120" s="1383" t="s">
        <v>57</v>
      </c>
    </row>
    <row r="4121" spans="1:17" x14ac:dyDescent="0.3">
      <c r="A4121" s="1405">
        <v>2016</v>
      </c>
      <c r="B4121" s="1406" t="s">
        <v>521</v>
      </c>
      <c r="C4121" s="1406" t="s">
        <v>805</v>
      </c>
      <c r="D4121" s="1407">
        <v>909.15717118760006</v>
      </c>
      <c r="E4121" s="1406" t="s">
        <v>638</v>
      </c>
      <c r="F4121" s="1408" t="s">
        <v>637</v>
      </c>
      <c r="O4121" s="1383" t="s">
        <v>638</v>
      </c>
      <c r="Q4121" s="1383" t="s">
        <v>57</v>
      </c>
    </row>
    <row r="4122" spans="1:17" x14ac:dyDescent="0.3">
      <c r="A4122" s="1405">
        <v>2016</v>
      </c>
      <c r="B4122" s="1406" t="s">
        <v>521</v>
      </c>
      <c r="C4122" s="1406" t="s">
        <v>806</v>
      </c>
      <c r="D4122" s="1407">
        <v>1173.72873098163</v>
      </c>
      <c r="E4122" s="1406" t="s">
        <v>638</v>
      </c>
      <c r="F4122" s="1408" t="s">
        <v>637</v>
      </c>
      <c r="O4122" s="1383" t="s">
        <v>638</v>
      </c>
      <c r="Q4122" s="1383" t="s">
        <v>57</v>
      </c>
    </row>
    <row r="4123" spans="1:17" x14ac:dyDescent="0.3">
      <c r="A4123" s="1405">
        <v>2016</v>
      </c>
      <c r="B4123" s="1406" t="s">
        <v>521</v>
      </c>
      <c r="C4123" s="1406" t="s">
        <v>807</v>
      </c>
      <c r="D4123" s="1407">
        <v>836.89973620689705</v>
      </c>
      <c r="E4123" s="1406" t="s">
        <v>604</v>
      </c>
      <c r="F4123" s="1408" t="s">
        <v>603</v>
      </c>
      <c r="O4123" s="1383" t="s">
        <v>604</v>
      </c>
      <c r="Q4123" s="1383" t="s">
        <v>54</v>
      </c>
    </row>
    <row r="4124" spans="1:17" x14ac:dyDescent="0.3">
      <c r="A4124" s="1405">
        <v>2016</v>
      </c>
      <c r="B4124" s="1406" t="s">
        <v>521</v>
      </c>
      <c r="C4124" s="1406" t="s">
        <v>808</v>
      </c>
      <c r="D4124" s="1407">
        <v>870.74958426966305</v>
      </c>
      <c r="E4124" s="1406" t="s">
        <v>638</v>
      </c>
      <c r="F4124" s="1408" t="s">
        <v>637</v>
      </c>
      <c r="O4124" s="1383" t="s">
        <v>638</v>
      </c>
      <c r="Q4124" s="1383" t="s">
        <v>57</v>
      </c>
    </row>
    <row r="4125" spans="1:17" x14ac:dyDescent="0.3">
      <c r="A4125" s="1405">
        <v>2016</v>
      </c>
      <c r="B4125" s="1406" t="s">
        <v>521</v>
      </c>
      <c r="C4125" s="1406" t="s">
        <v>809</v>
      </c>
      <c r="D4125" s="1407">
        <v>909.45998858447513</v>
      </c>
      <c r="E4125" s="1406" t="s">
        <v>638</v>
      </c>
      <c r="F4125" s="1408" t="s">
        <v>637</v>
      </c>
      <c r="O4125" s="1383" t="s">
        <v>638</v>
      </c>
      <c r="Q4125" s="1383" t="s">
        <v>57</v>
      </c>
    </row>
    <row r="4126" spans="1:17" x14ac:dyDescent="0.3">
      <c r="A4126" s="1405">
        <v>2016</v>
      </c>
      <c r="B4126" s="1406" t="s">
        <v>521</v>
      </c>
      <c r="C4126" s="1406" t="s">
        <v>810</v>
      </c>
      <c r="D4126" s="1407">
        <v>956.64788197621203</v>
      </c>
      <c r="E4126" s="1406" t="s">
        <v>638</v>
      </c>
      <c r="F4126" s="1408" t="s">
        <v>637</v>
      </c>
      <c r="O4126" s="1383" t="s">
        <v>638</v>
      </c>
      <c r="Q4126" s="1383" t="s">
        <v>57</v>
      </c>
    </row>
    <row r="4127" spans="1:17" x14ac:dyDescent="0.3">
      <c r="A4127" s="1405">
        <v>2016</v>
      </c>
      <c r="B4127" s="1406" t="s">
        <v>521</v>
      </c>
      <c r="C4127" s="1406" t="s">
        <v>811</v>
      </c>
      <c r="D4127" s="1407">
        <v>1791.2838091451301</v>
      </c>
      <c r="E4127" s="1406" t="s">
        <v>638</v>
      </c>
      <c r="F4127" s="1408" t="s">
        <v>637</v>
      </c>
      <c r="O4127" s="1383" t="s">
        <v>638</v>
      </c>
      <c r="Q4127" s="1383" t="s">
        <v>57</v>
      </c>
    </row>
    <row r="4128" spans="1:17" x14ac:dyDescent="0.3">
      <c r="A4128" s="1405">
        <v>2016</v>
      </c>
      <c r="B4128" s="1406" t="s">
        <v>521</v>
      </c>
      <c r="C4128" s="1406" t="s">
        <v>841</v>
      </c>
      <c r="D4128" s="1407">
        <v>1073.8806102475501</v>
      </c>
      <c r="E4128" s="1406" t="s">
        <v>604</v>
      </c>
      <c r="F4128" s="1408" t="s">
        <v>603</v>
      </c>
      <c r="O4128" s="1383" t="s">
        <v>604</v>
      </c>
      <c r="Q4128" s="1383" t="s">
        <v>54</v>
      </c>
    </row>
    <row r="4129" spans="1:17" x14ac:dyDescent="0.3">
      <c r="A4129" s="1405">
        <v>2016</v>
      </c>
      <c r="B4129" s="1406" t="s">
        <v>521</v>
      </c>
      <c r="C4129" s="1406" t="s">
        <v>842</v>
      </c>
      <c r="D4129" s="1407">
        <v>850.15181578947409</v>
      </c>
      <c r="E4129" s="1406" t="s">
        <v>604</v>
      </c>
      <c r="F4129" s="1408" t="s">
        <v>603</v>
      </c>
      <c r="O4129" s="1383" t="s">
        <v>604</v>
      </c>
      <c r="Q4129" s="1383" t="s">
        <v>54</v>
      </c>
    </row>
    <row r="4130" spans="1:17" x14ac:dyDescent="0.3">
      <c r="A4130" s="1405">
        <v>2016</v>
      </c>
      <c r="B4130" s="1406" t="s">
        <v>521</v>
      </c>
      <c r="C4130" s="1406" t="s">
        <v>843</v>
      </c>
      <c r="D4130" s="1407">
        <v>898.37418972332</v>
      </c>
      <c r="E4130" s="1406" t="s">
        <v>604</v>
      </c>
      <c r="F4130" s="1408" t="s">
        <v>603</v>
      </c>
      <c r="O4130" s="1383" t="s">
        <v>604</v>
      </c>
      <c r="Q4130" s="1383" t="s">
        <v>54</v>
      </c>
    </row>
    <row r="4131" spans="1:17" x14ac:dyDescent="0.3">
      <c r="A4131" s="1405">
        <v>2016</v>
      </c>
      <c r="B4131" s="1406" t="s">
        <v>521</v>
      </c>
      <c r="C4131" s="1406" t="s">
        <v>844</v>
      </c>
      <c r="D4131" s="1407">
        <v>781.09059907834103</v>
      </c>
      <c r="E4131" s="1406" t="s">
        <v>604</v>
      </c>
      <c r="F4131" s="1408" t="s">
        <v>603</v>
      </c>
      <c r="O4131" s="1383" t="s">
        <v>604</v>
      </c>
      <c r="Q4131" s="1383" t="s">
        <v>54</v>
      </c>
    </row>
    <row r="4132" spans="1:17" x14ac:dyDescent="0.3">
      <c r="A4132" s="1405">
        <v>2016</v>
      </c>
      <c r="B4132" s="1406" t="s">
        <v>521</v>
      </c>
      <c r="C4132" s="1406" t="s">
        <v>845</v>
      </c>
      <c r="D4132" s="1407">
        <v>995.63240139949107</v>
      </c>
      <c r="E4132" s="1406" t="s">
        <v>604</v>
      </c>
      <c r="F4132" s="1408" t="s">
        <v>603</v>
      </c>
      <c r="O4132" s="1383" t="s">
        <v>604</v>
      </c>
      <c r="Q4132" s="1383" t="s">
        <v>54</v>
      </c>
    </row>
    <row r="4133" spans="1:17" x14ac:dyDescent="0.3">
      <c r="A4133" s="1405">
        <v>2016</v>
      </c>
      <c r="B4133" s="1406" t="s">
        <v>521</v>
      </c>
      <c r="C4133" s="1406" t="s">
        <v>846</v>
      </c>
      <c r="D4133" s="1407">
        <v>1671.8018631897203</v>
      </c>
      <c r="E4133" s="1406" t="s">
        <v>604</v>
      </c>
      <c r="F4133" s="1408" t="s">
        <v>603</v>
      </c>
      <c r="O4133" s="1383" t="s">
        <v>604</v>
      </c>
      <c r="Q4133" s="1383" t="s">
        <v>54</v>
      </c>
    </row>
    <row r="4134" spans="1:17" x14ac:dyDescent="0.3">
      <c r="A4134" s="1405">
        <v>2016</v>
      </c>
      <c r="B4134" s="1406" t="s">
        <v>521</v>
      </c>
      <c r="C4134" s="1406" t="s">
        <v>847</v>
      </c>
      <c r="D4134" s="1407">
        <v>857.738195488722</v>
      </c>
      <c r="E4134" s="1406" t="s">
        <v>604</v>
      </c>
      <c r="F4134" s="1408" t="s">
        <v>603</v>
      </c>
      <c r="O4134" s="1383" t="s">
        <v>604</v>
      </c>
      <c r="Q4134" s="1383" t="s">
        <v>54</v>
      </c>
    </row>
    <row r="4135" spans="1:17" x14ac:dyDescent="0.3">
      <c r="A4135" s="1405">
        <v>2016</v>
      </c>
      <c r="B4135" s="1406" t="s">
        <v>521</v>
      </c>
      <c r="C4135" s="1406" t="s">
        <v>848</v>
      </c>
      <c r="D4135" s="1407">
        <v>885.65173667205204</v>
      </c>
      <c r="E4135" s="1406" t="s">
        <v>604</v>
      </c>
      <c r="F4135" s="1408" t="s">
        <v>603</v>
      </c>
      <c r="O4135" s="1383" t="s">
        <v>604</v>
      </c>
      <c r="Q4135" s="1383" t="s">
        <v>54</v>
      </c>
    </row>
    <row r="4136" spans="1:17" x14ac:dyDescent="0.3">
      <c r="A4136" s="1405">
        <v>2016</v>
      </c>
      <c r="B4136" s="1406" t="s">
        <v>521</v>
      </c>
      <c r="C4136" s="1406" t="s">
        <v>849</v>
      </c>
      <c r="D4136" s="1407">
        <v>775.428588709677</v>
      </c>
      <c r="E4136" s="1406" t="s">
        <v>604</v>
      </c>
      <c r="F4136" s="1408" t="s">
        <v>603</v>
      </c>
      <c r="O4136" s="1383" t="s">
        <v>604</v>
      </c>
      <c r="Q4136" s="1383" t="s">
        <v>54</v>
      </c>
    </row>
    <row r="4137" spans="1:17" x14ac:dyDescent="0.3">
      <c r="A4137" s="1405">
        <v>2016</v>
      </c>
      <c r="B4137" s="1406" t="s">
        <v>521</v>
      </c>
      <c r="C4137" s="1406" t="s">
        <v>850</v>
      </c>
      <c r="D4137" s="1407">
        <v>846.41769046190802</v>
      </c>
      <c r="E4137" s="1406" t="s">
        <v>604</v>
      </c>
      <c r="F4137" s="1408" t="s">
        <v>603</v>
      </c>
      <c r="O4137" s="1383" t="s">
        <v>604</v>
      </c>
      <c r="Q4137" s="1383" t="s">
        <v>54</v>
      </c>
    </row>
    <row r="4138" spans="1:17" x14ac:dyDescent="0.3">
      <c r="A4138" s="1405">
        <v>2016</v>
      </c>
      <c r="B4138" s="1406" t="s">
        <v>521</v>
      </c>
      <c r="C4138" s="1406" t="s">
        <v>851</v>
      </c>
      <c r="D4138" s="1407">
        <v>780.99667088607612</v>
      </c>
      <c r="E4138" s="1406" t="s">
        <v>604</v>
      </c>
      <c r="F4138" s="1408" t="s">
        <v>603</v>
      </c>
      <c r="O4138" s="1383" t="s">
        <v>604</v>
      </c>
      <c r="Q4138" s="1383" t="s">
        <v>54</v>
      </c>
    </row>
    <row r="4139" spans="1:17" x14ac:dyDescent="0.3">
      <c r="A4139" s="1405">
        <v>2016</v>
      </c>
      <c r="B4139" s="1406" t="s">
        <v>521</v>
      </c>
      <c r="C4139" s="1406" t="s">
        <v>852</v>
      </c>
      <c r="D4139" s="1407">
        <v>813.63239726027405</v>
      </c>
      <c r="E4139" s="1406" t="s">
        <v>604</v>
      </c>
      <c r="F4139" s="1408" t="s">
        <v>603</v>
      </c>
      <c r="O4139" s="1383" t="s">
        <v>604</v>
      </c>
      <c r="Q4139" s="1383" t="s">
        <v>54</v>
      </c>
    </row>
    <row r="4140" spans="1:17" x14ac:dyDescent="0.3">
      <c r="A4140" s="1405">
        <v>2016</v>
      </c>
      <c r="B4140" s="1406" t="s">
        <v>521</v>
      </c>
      <c r="C4140" s="1406" t="s">
        <v>853</v>
      </c>
      <c r="D4140" s="1407">
        <v>842.24193037974703</v>
      </c>
      <c r="E4140" s="1406" t="s">
        <v>604</v>
      </c>
      <c r="F4140" s="1408" t="s">
        <v>603</v>
      </c>
      <c r="O4140" s="1383" t="s">
        <v>604</v>
      </c>
      <c r="Q4140" s="1383" t="s">
        <v>54</v>
      </c>
    </row>
    <row r="4141" spans="1:17" x14ac:dyDescent="0.3">
      <c r="A4141" s="1405">
        <v>2016</v>
      </c>
      <c r="B4141" s="1406" t="s">
        <v>521</v>
      </c>
      <c r="C4141" s="1406" t="s">
        <v>529</v>
      </c>
      <c r="D4141" s="1407">
        <v>1081.8056600036002</v>
      </c>
      <c r="E4141" s="1406" t="s">
        <v>519</v>
      </c>
      <c r="F4141" s="1408" t="s">
        <v>628</v>
      </c>
      <c r="O4141" s="1383" t="s">
        <v>519</v>
      </c>
      <c r="Q4141" s="1383" t="s">
        <v>58</v>
      </c>
    </row>
    <row r="4142" spans="1:17" x14ac:dyDescent="0.3">
      <c r="A4142" s="1405">
        <v>2016</v>
      </c>
      <c r="B4142" s="1406" t="s">
        <v>521</v>
      </c>
      <c r="C4142" s="1406" t="s">
        <v>854</v>
      </c>
      <c r="D4142" s="1407">
        <v>875.62185613358997</v>
      </c>
      <c r="E4142" s="1406" t="s">
        <v>635</v>
      </c>
      <c r="F4142" s="1408" t="s">
        <v>634</v>
      </c>
      <c r="O4142" s="1383" t="s">
        <v>635</v>
      </c>
      <c r="Q4142" s="1383" t="s">
        <v>78</v>
      </c>
    </row>
    <row r="4143" spans="1:17" x14ac:dyDescent="0.3">
      <c r="A4143" s="1405">
        <v>2016</v>
      </c>
      <c r="B4143" s="1406" t="s">
        <v>521</v>
      </c>
      <c r="C4143" s="1406" t="s">
        <v>855</v>
      </c>
      <c r="D4143" s="1407">
        <v>872.6625474860341</v>
      </c>
      <c r="E4143" s="1406" t="s">
        <v>635</v>
      </c>
      <c r="F4143" s="1408" t="s">
        <v>634</v>
      </c>
      <c r="O4143" s="1383" t="s">
        <v>635</v>
      </c>
      <c r="Q4143" s="1383" t="s">
        <v>78</v>
      </c>
    </row>
    <row r="4144" spans="1:17" x14ac:dyDescent="0.3">
      <c r="A4144" s="1405">
        <v>2016</v>
      </c>
      <c r="B4144" s="1406" t="s">
        <v>521</v>
      </c>
      <c r="C4144" s="1406" t="s">
        <v>856</v>
      </c>
      <c r="D4144" s="1407">
        <v>1047.1323973755</v>
      </c>
      <c r="E4144" s="1406" t="s">
        <v>635</v>
      </c>
      <c r="F4144" s="1408" t="s">
        <v>634</v>
      </c>
      <c r="O4144" s="1383" t="s">
        <v>635</v>
      </c>
      <c r="Q4144" s="1383" t="s">
        <v>78</v>
      </c>
    </row>
    <row r="4145" spans="1:17" x14ac:dyDescent="0.3">
      <c r="A4145" s="1405">
        <v>2016</v>
      </c>
      <c r="B4145" s="1406" t="s">
        <v>521</v>
      </c>
      <c r="C4145" s="1406" t="s">
        <v>857</v>
      </c>
      <c r="D4145" s="1407">
        <v>947.34860553239901</v>
      </c>
      <c r="E4145" s="1406" t="s">
        <v>635</v>
      </c>
      <c r="F4145" s="1408" t="s">
        <v>634</v>
      </c>
      <c r="O4145" s="1383" t="s">
        <v>635</v>
      </c>
      <c r="Q4145" s="1383" t="s">
        <v>78</v>
      </c>
    </row>
    <row r="4146" spans="1:17" x14ac:dyDescent="0.3">
      <c r="A4146" s="1405">
        <v>2016</v>
      </c>
      <c r="B4146" s="1406" t="s">
        <v>521</v>
      </c>
      <c r="C4146" s="1406" t="s">
        <v>858</v>
      </c>
      <c r="D4146" s="1407">
        <v>878.335208604954</v>
      </c>
      <c r="E4146" s="1406" t="s">
        <v>635</v>
      </c>
      <c r="F4146" s="1408" t="s">
        <v>634</v>
      </c>
      <c r="O4146" s="1383" t="s">
        <v>635</v>
      </c>
      <c r="Q4146" s="1383" t="s">
        <v>78</v>
      </c>
    </row>
    <row r="4147" spans="1:17" x14ac:dyDescent="0.3">
      <c r="A4147" s="1405">
        <v>2016</v>
      </c>
      <c r="B4147" s="1406" t="s">
        <v>521</v>
      </c>
      <c r="C4147" s="1406" t="s">
        <v>859</v>
      </c>
      <c r="D4147" s="1407">
        <v>959.53130666666709</v>
      </c>
      <c r="E4147" s="1406" t="s">
        <v>635</v>
      </c>
      <c r="F4147" s="1408" t="s">
        <v>634</v>
      </c>
      <c r="O4147" s="1383" t="s">
        <v>635</v>
      </c>
      <c r="Q4147" s="1383" t="s">
        <v>78</v>
      </c>
    </row>
    <row r="4148" spans="1:17" x14ac:dyDescent="0.3">
      <c r="A4148" s="1405">
        <v>2016</v>
      </c>
      <c r="B4148" s="1406" t="s">
        <v>521</v>
      </c>
      <c r="C4148" s="1406" t="s">
        <v>860</v>
      </c>
      <c r="D4148" s="1407">
        <v>839.59144208037799</v>
      </c>
      <c r="E4148" s="1406" t="s">
        <v>635</v>
      </c>
      <c r="F4148" s="1408" t="s">
        <v>634</v>
      </c>
      <c r="O4148" s="1383" t="s">
        <v>635</v>
      </c>
      <c r="Q4148" s="1383" t="s">
        <v>78</v>
      </c>
    </row>
    <row r="4149" spans="1:17" x14ac:dyDescent="0.3">
      <c r="A4149" s="1405">
        <v>2016</v>
      </c>
      <c r="B4149" s="1406" t="s">
        <v>521</v>
      </c>
      <c r="C4149" s="1406" t="s">
        <v>861</v>
      </c>
      <c r="D4149" s="1407">
        <v>940.98876246600207</v>
      </c>
      <c r="E4149" s="1406" t="s">
        <v>635</v>
      </c>
      <c r="F4149" s="1408" t="s">
        <v>634</v>
      </c>
      <c r="O4149" s="1383" t="s">
        <v>635</v>
      </c>
      <c r="Q4149" s="1383" t="s">
        <v>78</v>
      </c>
    </row>
    <row r="4150" spans="1:17" x14ac:dyDescent="0.3">
      <c r="A4150" s="1405">
        <v>2016</v>
      </c>
      <c r="B4150" s="1406" t="s">
        <v>521</v>
      </c>
      <c r="C4150" s="1406" t="s">
        <v>862</v>
      </c>
      <c r="D4150" s="1407">
        <v>883.91274445656109</v>
      </c>
      <c r="E4150" s="1406" t="s">
        <v>635</v>
      </c>
      <c r="F4150" s="1408" t="s">
        <v>634</v>
      </c>
      <c r="O4150" s="1383" t="s">
        <v>635</v>
      </c>
      <c r="Q4150" s="1383" t="s">
        <v>78</v>
      </c>
    </row>
    <row r="4151" spans="1:17" x14ac:dyDescent="0.3">
      <c r="A4151" s="1405">
        <v>2016</v>
      </c>
      <c r="B4151" s="1406" t="s">
        <v>521</v>
      </c>
      <c r="C4151" s="1406" t="s">
        <v>863</v>
      </c>
      <c r="D4151" s="1407">
        <v>995.54943248355994</v>
      </c>
      <c r="E4151" s="1406" t="s">
        <v>635</v>
      </c>
      <c r="F4151" s="1408" t="s">
        <v>634</v>
      </c>
      <c r="O4151" s="1383" t="s">
        <v>635</v>
      </c>
      <c r="Q4151" s="1383" t="s">
        <v>78</v>
      </c>
    </row>
    <row r="4152" spans="1:17" x14ac:dyDescent="0.3">
      <c r="A4152" s="1405">
        <v>2016</v>
      </c>
      <c r="B4152" s="1406" t="s">
        <v>521</v>
      </c>
      <c r="C4152" s="1406" t="s">
        <v>813</v>
      </c>
      <c r="D4152" s="1407">
        <v>818.24653846153808</v>
      </c>
      <c r="E4152" s="1406" t="s">
        <v>631</v>
      </c>
      <c r="F4152" s="1408" t="s">
        <v>630</v>
      </c>
      <c r="O4152" s="1383" t="s">
        <v>631</v>
      </c>
      <c r="Q4152" s="1383" t="s">
        <v>56</v>
      </c>
    </row>
    <row r="4153" spans="1:17" x14ac:dyDescent="0.3">
      <c r="A4153" s="1405">
        <v>2016</v>
      </c>
      <c r="B4153" s="1406" t="s">
        <v>521</v>
      </c>
      <c r="C4153" s="1406" t="s">
        <v>814</v>
      </c>
      <c r="D4153" s="1407">
        <v>728.02533512064304</v>
      </c>
      <c r="E4153" s="1406" t="s">
        <v>631</v>
      </c>
      <c r="F4153" s="1408" t="s">
        <v>630</v>
      </c>
      <c r="O4153" s="1383" t="s">
        <v>631</v>
      </c>
      <c r="Q4153" s="1383" t="s">
        <v>56</v>
      </c>
    </row>
    <row r="4154" spans="1:17" x14ac:dyDescent="0.3">
      <c r="A4154" s="1405">
        <v>2016</v>
      </c>
      <c r="B4154" s="1406" t="s">
        <v>521</v>
      </c>
      <c r="C4154" s="1406" t="s">
        <v>815</v>
      </c>
      <c r="D4154" s="1407">
        <v>891.62156167979003</v>
      </c>
      <c r="E4154" s="1406" t="s">
        <v>631</v>
      </c>
      <c r="F4154" s="1408" t="s">
        <v>630</v>
      </c>
      <c r="O4154" s="1383" t="s">
        <v>631</v>
      </c>
      <c r="Q4154" s="1383" t="s">
        <v>56</v>
      </c>
    </row>
    <row r="4155" spans="1:17" x14ac:dyDescent="0.3">
      <c r="A4155" s="1405">
        <v>2016</v>
      </c>
      <c r="B4155" s="1406" t="s">
        <v>521</v>
      </c>
      <c r="C4155" s="1406" t="s">
        <v>816</v>
      </c>
      <c r="D4155" s="1407">
        <v>1215.4394707520898</v>
      </c>
      <c r="E4155" s="1406" t="s">
        <v>631</v>
      </c>
      <c r="F4155" s="1408" t="s">
        <v>630</v>
      </c>
      <c r="O4155" s="1383" t="s">
        <v>631</v>
      </c>
      <c r="Q4155" s="1383" t="s">
        <v>56</v>
      </c>
    </row>
    <row r="4156" spans="1:17" x14ac:dyDescent="0.3">
      <c r="A4156" s="1405">
        <v>2016</v>
      </c>
      <c r="B4156" s="1406" t="s">
        <v>521</v>
      </c>
      <c r="C4156" s="1406" t="s">
        <v>817</v>
      </c>
      <c r="D4156" s="1407">
        <v>796.79604166666707</v>
      </c>
      <c r="E4156" s="1406" t="s">
        <v>631</v>
      </c>
      <c r="F4156" s="1408" t="s">
        <v>630</v>
      </c>
      <c r="O4156" s="1383" t="s">
        <v>631</v>
      </c>
      <c r="Q4156" s="1383" t="s">
        <v>56</v>
      </c>
    </row>
    <row r="4157" spans="1:17" x14ac:dyDescent="0.3">
      <c r="A4157" s="1405">
        <v>2016</v>
      </c>
      <c r="B4157" s="1406" t="s">
        <v>521</v>
      </c>
      <c r="C4157" s="1406" t="s">
        <v>818</v>
      </c>
      <c r="D4157" s="1407">
        <v>763.17865248227008</v>
      </c>
      <c r="E4157" s="1406" t="s">
        <v>631</v>
      </c>
      <c r="F4157" s="1408" t="s">
        <v>630</v>
      </c>
      <c r="O4157" s="1383" t="s">
        <v>631</v>
      </c>
      <c r="Q4157" s="1383" t="s">
        <v>56</v>
      </c>
    </row>
    <row r="4158" spans="1:17" x14ac:dyDescent="0.3">
      <c r="A4158" s="1405">
        <v>2016</v>
      </c>
      <c r="B4158" s="1406" t="s">
        <v>521</v>
      </c>
      <c r="C4158" s="1406" t="s">
        <v>819</v>
      </c>
      <c r="D4158" s="1407">
        <v>846.89451973454402</v>
      </c>
      <c r="E4158" s="1406" t="s">
        <v>631</v>
      </c>
      <c r="F4158" s="1408" t="s">
        <v>630</v>
      </c>
      <c r="O4158" s="1383" t="s">
        <v>631</v>
      </c>
      <c r="Q4158" s="1383" t="s">
        <v>56</v>
      </c>
    </row>
    <row r="4159" spans="1:17" x14ac:dyDescent="0.3">
      <c r="A4159" s="1405">
        <v>2016</v>
      </c>
      <c r="B4159" s="1406" t="s">
        <v>521</v>
      </c>
      <c r="C4159" s="1406" t="s">
        <v>820</v>
      </c>
      <c r="D4159" s="1407">
        <v>843.99518828451914</v>
      </c>
      <c r="E4159" s="1406" t="s">
        <v>631</v>
      </c>
      <c r="F4159" s="1408" t="s">
        <v>630</v>
      </c>
      <c r="O4159" s="1383" t="s">
        <v>631</v>
      </c>
      <c r="Q4159" s="1383" t="s">
        <v>56</v>
      </c>
    </row>
    <row r="4160" spans="1:17" x14ac:dyDescent="0.3">
      <c r="A4160" s="1405">
        <v>2016</v>
      </c>
      <c r="B4160" s="1406" t="s">
        <v>521</v>
      </c>
      <c r="C4160" s="1406" t="s">
        <v>821</v>
      </c>
      <c r="D4160" s="1407">
        <v>762.586336633663</v>
      </c>
      <c r="E4160" s="1406" t="s">
        <v>631</v>
      </c>
      <c r="F4160" s="1408" t="s">
        <v>630</v>
      </c>
      <c r="O4160" s="1383" t="s">
        <v>631</v>
      </c>
      <c r="Q4160" s="1383" t="s">
        <v>56</v>
      </c>
    </row>
    <row r="4161" spans="1:17" x14ac:dyDescent="0.3">
      <c r="A4161" s="1405">
        <v>2016</v>
      </c>
      <c r="B4161" s="1406" t="s">
        <v>521</v>
      </c>
      <c r="C4161" s="1406" t="s">
        <v>822</v>
      </c>
      <c r="D4161" s="1407">
        <v>742.80524822694997</v>
      </c>
      <c r="E4161" s="1406" t="s">
        <v>631</v>
      </c>
      <c r="F4161" s="1408" t="s">
        <v>630</v>
      </c>
      <c r="O4161" s="1383" t="s">
        <v>631</v>
      </c>
      <c r="Q4161" s="1383" t="s">
        <v>56</v>
      </c>
    </row>
    <row r="4162" spans="1:17" x14ac:dyDescent="0.3">
      <c r="A4162" s="1405">
        <v>2016</v>
      </c>
      <c r="B4162" s="1406" t="s">
        <v>521</v>
      </c>
      <c r="C4162" s="1406" t="s">
        <v>823</v>
      </c>
      <c r="D4162" s="1407">
        <v>940.09900826446312</v>
      </c>
      <c r="E4162" s="1406" t="s">
        <v>631</v>
      </c>
      <c r="F4162" s="1408" t="s">
        <v>630</v>
      </c>
      <c r="O4162" s="1383" t="s">
        <v>631</v>
      </c>
      <c r="Q4162" s="1383" t="s">
        <v>56</v>
      </c>
    </row>
    <row r="4163" spans="1:17" x14ac:dyDescent="0.3">
      <c r="A4163" s="1405">
        <v>2016</v>
      </c>
      <c r="B4163" s="1406" t="s">
        <v>521</v>
      </c>
      <c r="C4163" s="1406" t="s">
        <v>824</v>
      </c>
      <c r="D4163" s="1407">
        <v>774.04367605633809</v>
      </c>
      <c r="E4163" s="1406" t="s">
        <v>631</v>
      </c>
      <c r="F4163" s="1408" t="s">
        <v>630</v>
      </c>
      <c r="O4163" s="1383" t="s">
        <v>631</v>
      </c>
      <c r="Q4163" s="1383" t="s">
        <v>56</v>
      </c>
    </row>
    <row r="4164" spans="1:17" x14ac:dyDescent="0.3">
      <c r="A4164" s="1405">
        <v>2016</v>
      </c>
      <c r="B4164" s="1406" t="s">
        <v>521</v>
      </c>
      <c r="C4164" s="1406" t="s">
        <v>825</v>
      </c>
      <c r="D4164" s="1407">
        <v>895.17346067415701</v>
      </c>
      <c r="E4164" s="1406" t="s">
        <v>631</v>
      </c>
      <c r="F4164" s="1408" t="s">
        <v>630</v>
      </c>
      <c r="O4164" s="1383" t="s">
        <v>631</v>
      </c>
      <c r="Q4164" s="1383" t="s">
        <v>56</v>
      </c>
    </row>
    <row r="4165" spans="1:17" x14ac:dyDescent="0.3">
      <c r="A4165" s="1405">
        <v>2016</v>
      </c>
      <c r="B4165" s="1406" t="s">
        <v>521</v>
      </c>
      <c r="C4165" s="1406" t="s">
        <v>826</v>
      </c>
      <c r="D4165" s="1407">
        <v>955.22919225449505</v>
      </c>
      <c r="E4165" s="1406" t="s">
        <v>631</v>
      </c>
      <c r="F4165" s="1408" t="s">
        <v>630</v>
      </c>
      <c r="O4165" s="1383" t="s">
        <v>631</v>
      </c>
      <c r="Q4165" s="1383" t="s">
        <v>56</v>
      </c>
    </row>
    <row r="4166" spans="1:17" x14ac:dyDescent="0.3">
      <c r="A4166" s="1405">
        <v>2016</v>
      </c>
      <c r="B4166" s="1406" t="s">
        <v>521</v>
      </c>
      <c r="C4166" s="1406" t="s">
        <v>840</v>
      </c>
      <c r="D4166" s="1407">
        <v>792.58979532163698</v>
      </c>
      <c r="E4166" s="1406" t="s">
        <v>631</v>
      </c>
      <c r="F4166" s="1408" t="s">
        <v>630</v>
      </c>
      <c r="O4166" s="1383" t="s">
        <v>631</v>
      </c>
      <c r="Q4166" s="1383" t="s">
        <v>56</v>
      </c>
    </row>
    <row r="4167" spans="1:17" x14ac:dyDescent="0.3">
      <c r="A4167" s="1405">
        <v>2016</v>
      </c>
      <c r="B4167" s="1406" t="s">
        <v>521</v>
      </c>
      <c r="C4167" s="1406" t="s">
        <v>827</v>
      </c>
      <c r="D4167" s="1407">
        <v>808.93068222621207</v>
      </c>
      <c r="E4167" s="1406" t="s">
        <v>617</v>
      </c>
      <c r="F4167" s="1408" t="s">
        <v>616</v>
      </c>
      <c r="O4167" s="1383" t="s">
        <v>617</v>
      </c>
      <c r="Q4167" s="1383" t="s">
        <v>55</v>
      </c>
    </row>
    <row r="4168" spans="1:17" x14ac:dyDescent="0.3">
      <c r="A4168" s="1405">
        <v>2016</v>
      </c>
      <c r="B4168" s="1406" t="s">
        <v>521</v>
      </c>
      <c r="C4168" s="1406" t="s">
        <v>828</v>
      </c>
      <c r="D4168" s="1407">
        <v>899.7057751937981</v>
      </c>
      <c r="E4168" s="1406" t="s">
        <v>617</v>
      </c>
      <c r="F4168" s="1408" t="s">
        <v>616</v>
      </c>
      <c r="O4168" s="1383" t="s">
        <v>617</v>
      </c>
      <c r="Q4168" s="1383" t="s">
        <v>55</v>
      </c>
    </row>
    <row r="4169" spans="1:17" x14ac:dyDescent="0.3">
      <c r="A4169" s="1405">
        <v>2016</v>
      </c>
      <c r="B4169" s="1406" t="s">
        <v>521</v>
      </c>
      <c r="C4169" s="1406" t="s">
        <v>829</v>
      </c>
      <c r="D4169" s="1407">
        <v>923.5789946524061</v>
      </c>
      <c r="E4169" s="1406" t="s">
        <v>617</v>
      </c>
      <c r="F4169" s="1408" t="s">
        <v>616</v>
      </c>
      <c r="O4169" s="1383" t="s">
        <v>617</v>
      </c>
      <c r="Q4169" s="1383" t="s">
        <v>55</v>
      </c>
    </row>
    <row r="4170" spans="1:17" x14ac:dyDescent="0.3">
      <c r="A4170" s="1405">
        <v>2016</v>
      </c>
      <c r="B4170" s="1406" t="s">
        <v>521</v>
      </c>
      <c r="C4170" s="1406" t="s">
        <v>830</v>
      </c>
      <c r="D4170" s="1407">
        <v>907.83947524333507</v>
      </c>
      <c r="E4170" s="1406" t="s">
        <v>617</v>
      </c>
      <c r="F4170" s="1408" t="s">
        <v>616</v>
      </c>
      <c r="O4170" s="1383" t="s">
        <v>617</v>
      </c>
      <c r="Q4170" s="1383" t="s">
        <v>55</v>
      </c>
    </row>
    <row r="4171" spans="1:17" x14ac:dyDescent="0.3">
      <c r="A4171" s="1405">
        <v>2016</v>
      </c>
      <c r="B4171" s="1406" t="s">
        <v>521</v>
      </c>
      <c r="C4171" s="1406" t="s">
        <v>831</v>
      </c>
      <c r="D4171" s="1407">
        <v>1042.5678603603601</v>
      </c>
      <c r="E4171" s="1406" t="s">
        <v>617</v>
      </c>
      <c r="F4171" s="1408" t="s">
        <v>616</v>
      </c>
      <c r="O4171" s="1383" t="s">
        <v>617</v>
      </c>
      <c r="Q4171" s="1383" t="s">
        <v>55</v>
      </c>
    </row>
    <row r="4172" spans="1:17" x14ac:dyDescent="0.3">
      <c r="A4172" s="1405">
        <v>2016</v>
      </c>
      <c r="B4172" s="1406" t="s">
        <v>521</v>
      </c>
      <c r="C4172" s="1406" t="s">
        <v>832</v>
      </c>
      <c r="D4172" s="1407">
        <v>926.58626168224305</v>
      </c>
      <c r="E4172" s="1406" t="s">
        <v>617</v>
      </c>
      <c r="F4172" s="1408" t="s">
        <v>616</v>
      </c>
      <c r="O4172" s="1383" t="s">
        <v>617</v>
      </c>
      <c r="Q4172" s="1383" t="s">
        <v>55</v>
      </c>
    </row>
    <row r="4173" spans="1:17" x14ac:dyDescent="0.3">
      <c r="A4173" s="1405">
        <v>2016</v>
      </c>
      <c r="B4173" s="1406" t="s">
        <v>521</v>
      </c>
      <c r="C4173" s="1406" t="s">
        <v>812</v>
      </c>
      <c r="D4173" s="1407">
        <v>844.14691983122407</v>
      </c>
      <c r="E4173" s="1406" t="s">
        <v>617</v>
      </c>
      <c r="F4173" s="1408" t="s">
        <v>616</v>
      </c>
      <c r="O4173" s="1383" t="s">
        <v>617</v>
      </c>
      <c r="Q4173" s="1383" t="s">
        <v>55</v>
      </c>
    </row>
    <row r="4174" spans="1:17" x14ac:dyDescent="0.3">
      <c r="A4174" s="1405">
        <v>2016</v>
      </c>
      <c r="B4174" s="1406" t="s">
        <v>521</v>
      </c>
      <c r="C4174" s="1406" t="s">
        <v>833</v>
      </c>
      <c r="D4174" s="1407">
        <v>814.07747706422003</v>
      </c>
      <c r="E4174" s="1406" t="s">
        <v>617</v>
      </c>
      <c r="F4174" s="1408" t="s">
        <v>616</v>
      </c>
      <c r="O4174" s="1383" t="s">
        <v>617</v>
      </c>
      <c r="Q4174" s="1383" t="s">
        <v>55</v>
      </c>
    </row>
    <row r="4175" spans="1:17" x14ac:dyDescent="0.3">
      <c r="A4175" s="1405">
        <v>2016</v>
      </c>
      <c r="B4175" s="1406" t="s">
        <v>521</v>
      </c>
      <c r="C4175" s="1406" t="s">
        <v>834</v>
      </c>
      <c r="D4175" s="1407">
        <v>856.76725832012698</v>
      </c>
      <c r="E4175" s="1406" t="s">
        <v>617</v>
      </c>
      <c r="F4175" s="1408" t="s">
        <v>616</v>
      </c>
      <c r="O4175" s="1383" t="s">
        <v>617</v>
      </c>
      <c r="Q4175" s="1383" t="s">
        <v>55</v>
      </c>
    </row>
    <row r="4176" spans="1:17" x14ac:dyDescent="0.3">
      <c r="A4176" s="1405">
        <v>2016</v>
      </c>
      <c r="B4176" s="1406" t="s">
        <v>521</v>
      </c>
      <c r="C4176" s="1406" t="s">
        <v>835</v>
      </c>
      <c r="D4176" s="1407">
        <v>849.74016883116906</v>
      </c>
      <c r="E4176" s="1406" t="s">
        <v>617</v>
      </c>
      <c r="F4176" s="1408" t="s">
        <v>616</v>
      </c>
      <c r="O4176" s="1383" t="s">
        <v>617</v>
      </c>
      <c r="Q4176" s="1383" t="s">
        <v>55</v>
      </c>
    </row>
    <row r="4177" spans="1:17" x14ac:dyDescent="0.3">
      <c r="A4177" s="1405">
        <v>2016</v>
      </c>
      <c r="B4177" s="1406" t="s">
        <v>521</v>
      </c>
      <c r="C4177" s="1406" t="s">
        <v>836</v>
      </c>
      <c r="D4177" s="1407">
        <v>876.49206535947712</v>
      </c>
      <c r="E4177" s="1406" t="s">
        <v>617</v>
      </c>
      <c r="F4177" s="1408" t="s">
        <v>616</v>
      </c>
      <c r="O4177" s="1383" t="s">
        <v>617</v>
      </c>
      <c r="Q4177" s="1383" t="s">
        <v>55</v>
      </c>
    </row>
    <row r="4178" spans="1:17" x14ac:dyDescent="0.3">
      <c r="A4178" s="1405">
        <v>2016</v>
      </c>
      <c r="B4178" s="1406" t="s">
        <v>521</v>
      </c>
      <c r="C4178" s="1406" t="s">
        <v>837</v>
      </c>
      <c r="D4178" s="1407">
        <v>984.55047105004905</v>
      </c>
      <c r="E4178" s="1406" t="s">
        <v>617</v>
      </c>
      <c r="F4178" s="1408" t="s">
        <v>616</v>
      </c>
      <c r="O4178" s="1383" t="s">
        <v>617</v>
      </c>
      <c r="Q4178" s="1383" t="s">
        <v>55</v>
      </c>
    </row>
    <row r="4179" spans="1:17" x14ac:dyDescent="0.3">
      <c r="A4179" s="1405">
        <v>2016</v>
      </c>
      <c r="B4179" s="1406" t="s">
        <v>521</v>
      </c>
      <c r="C4179" s="1406" t="s">
        <v>838</v>
      </c>
      <c r="D4179" s="1407">
        <v>831.57748355263209</v>
      </c>
      <c r="E4179" s="1406" t="s">
        <v>617</v>
      </c>
      <c r="F4179" s="1408" t="s">
        <v>616</v>
      </c>
      <c r="O4179" s="1383" t="s">
        <v>617</v>
      </c>
      <c r="Q4179" s="1383" t="s">
        <v>55</v>
      </c>
    </row>
    <row r="4180" spans="1:17" x14ac:dyDescent="0.3">
      <c r="A4180" s="1405">
        <v>2016</v>
      </c>
      <c r="B4180" s="1406" t="s">
        <v>521</v>
      </c>
      <c r="C4180" s="1406" t="s">
        <v>839</v>
      </c>
      <c r="D4180" s="1407">
        <v>982.48544370860907</v>
      </c>
      <c r="E4180" s="1406" t="s">
        <v>617</v>
      </c>
      <c r="F4180" s="1408" t="s">
        <v>616</v>
      </c>
      <c r="O4180" s="1383" t="s">
        <v>617</v>
      </c>
      <c r="Q4180" s="1383" t="s">
        <v>55</v>
      </c>
    </row>
    <row r="4181" spans="1:17" x14ac:dyDescent="0.3">
      <c r="A4181" s="1405">
        <v>2017</v>
      </c>
      <c r="B4181" s="1406" t="s">
        <v>521</v>
      </c>
      <c r="C4181" s="1406" t="s">
        <v>650</v>
      </c>
      <c r="D4181" s="1407">
        <v>854.02190341638811</v>
      </c>
      <c r="E4181" s="1406" t="s">
        <v>598</v>
      </c>
      <c r="F4181" s="1408" t="s">
        <v>599</v>
      </c>
      <c r="O4181" s="1383" t="s">
        <v>598</v>
      </c>
      <c r="Q4181" s="1383" t="s">
        <v>61</v>
      </c>
    </row>
    <row r="4182" spans="1:17" x14ac:dyDescent="0.3">
      <c r="A4182" s="1405">
        <v>2017</v>
      </c>
      <c r="B4182" s="1406" t="s">
        <v>521</v>
      </c>
      <c r="C4182" s="1406" t="s">
        <v>597</v>
      </c>
      <c r="D4182" s="1407">
        <v>938.44210384356006</v>
      </c>
      <c r="E4182" s="1406" t="s">
        <v>598</v>
      </c>
      <c r="F4182" s="1408" t="s">
        <v>599</v>
      </c>
      <c r="O4182" s="1383" t="s">
        <v>598</v>
      </c>
      <c r="Q4182" s="1383" t="s">
        <v>61</v>
      </c>
    </row>
    <row r="4183" spans="1:17" x14ac:dyDescent="0.3">
      <c r="A4183" s="1405">
        <v>2017</v>
      </c>
      <c r="B4183" s="1406" t="s">
        <v>521</v>
      </c>
      <c r="C4183" s="1406" t="s">
        <v>651</v>
      </c>
      <c r="D4183" s="1407">
        <v>1010.54175221118</v>
      </c>
      <c r="E4183" s="1406" t="s">
        <v>598</v>
      </c>
      <c r="F4183" s="1408" t="s">
        <v>599</v>
      </c>
      <c r="O4183" s="1383" t="s">
        <v>598</v>
      </c>
      <c r="Q4183" s="1383" t="s">
        <v>61</v>
      </c>
    </row>
    <row r="4184" spans="1:17" x14ac:dyDescent="0.3">
      <c r="A4184" s="1405">
        <v>2017</v>
      </c>
      <c r="B4184" s="1406" t="s">
        <v>521</v>
      </c>
      <c r="C4184" s="1406" t="s">
        <v>652</v>
      </c>
      <c r="D4184" s="1407">
        <v>1048.27760749497</v>
      </c>
      <c r="E4184" s="1406" t="s">
        <v>598</v>
      </c>
      <c r="F4184" s="1408" t="s">
        <v>599</v>
      </c>
      <c r="O4184" s="1383" t="s">
        <v>598</v>
      </c>
      <c r="Q4184" s="1383" t="s">
        <v>61</v>
      </c>
    </row>
    <row r="4185" spans="1:17" x14ac:dyDescent="0.3">
      <c r="A4185" s="1405">
        <v>2017</v>
      </c>
      <c r="B4185" s="1406" t="s">
        <v>521</v>
      </c>
      <c r="C4185" s="1406" t="s">
        <v>653</v>
      </c>
      <c r="D4185" s="1407">
        <v>1019.1184844436001</v>
      </c>
      <c r="E4185" s="1406" t="s">
        <v>598</v>
      </c>
      <c r="F4185" s="1408" t="s">
        <v>599</v>
      </c>
      <c r="O4185" s="1383" t="s">
        <v>598</v>
      </c>
      <c r="Q4185" s="1383" t="s">
        <v>61</v>
      </c>
    </row>
    <row r="4186" spans="1:17" x14ac:dyDescent="0.3">
      <c r="A4186" s="1405">
        <v>2017</v>
      </c>
      <c r="B4186" s="1406" t="s">
        <v>521</v>
      </c>
      <c r="C4186" s="1406" t="s">
        <v>654</v>
      </c>
      <c r="D4186" s="1407">
        <v>1075.1452274553901</v>
      </c>
      <c r="E4186" s="1406" t="s">
        <v>598</v>
      </c>
      <c r="F4186" s="1408" t="s">
        <v>599</v>
      </c>
      <c r="O4186" s="1383" t="s">
        <v>598</v>
      </c>
      <c r="Q4186" s="1383" t="s">
        <v>61</v>
      </c>
    </row>
    <row r="4187" spans="1:17" x14ac:dyDescent="0.3">
      <c r="A4187" s="1405">
        <v>2017</v>
      </c>
      <c r="B4187" s="1406" t="s">
        <v>521</v>
      </c>
      <c r="C4187" s="1406" t="s">
        <v>600</v>
      </c>
      <c r="D4187" s="1407">
        <v>937.32414743513107</v>
      </c>
      <c r="E4187" s="1406" t="s">
        <v>594</v>
      </c>
      <c r="F4187" s="1408" t="s">
        <v>595</v>
      </c>
      <c r="O4187" s="1383" t="s">
        <v>594</v>
      </c>
      <c r="Q4187" s="1383" t="s">
        <v>62</v>
      </c>
    </row>
    <row r="4188" spans="1:17" x14ac:dyDescent="0.3">
      <c r="A4188" s="1405">
        <v>2017</v>
      </c>
      <c r="B4188" s="1406" t="s">
        <v>521</v>
      </c>
      <c r="C4188" s="1406" t="s">
        <v>601</v>
      </c>
      <c r="D4188" s="1407">
        <v>1150.2794242404402</v>
      </c>
      <c r="E4188" s="1406" t="s">
        <v>594</v>
      </c>
      <c r="F4188" s="1408" t="s">
        <v>595</v>
      </c>
      <c r="O4188" s="1383" t="s">
        <v>594</v>
      </c>
      <c r="Q4188" s="1383" t="s">
        <v>62</v>
      </c>
    </row>
    <row r="4189" spans="1:17" x14ac:dyDescent="0.3">
      <c r="A4189" s="1405">
        <v>2017</v>
      </c>
      <c r="B4189" s="1406" t="s">
        <v>521</v>
      </c>
      <c r="C4189" s="1406" t="s">
        <v>602</v>
      </c>
      <c r="D4189" s="1407">
        <v>1221.0763077030199</v>
      </c>
      <c r="E4189" s="1406" t="s">
        <v>594</v>
      </c>
      <c r="F4189" s="1408" t="s">
        <v>595</v>
      </c>
      <c r="O4189" s="1383" t="s">
        <v>594</v>
      </c>
      <c r="Q4189" s="1383" t="s">
        <v>62</v>
      </c>
    </row>
    <row r="4190" spans="1:17" x14ac:dyDescent="0.3">
      <c r="A4190" s="1405">
        <v>2017</v>
      </c>
      <c r="B4190" s="1406" t="s">
        <v>521</v>
      </c>
      <c r="C4190" s="1406" t="s">
        <v>640</v>
      </c>
      <c r="D4190" s="1407">
        <v>844.39431924585608</v>
      </c>
      <c r="E4190" s="1406" t="s">
        <v>594</v>
      </c>
      <c r="F4190" s="1408" t="s">
        <v>595</v>
      </c>
      <c r="O4190" s="1383" t="s">
        <v>594</v>
      </c>
      <c r="Q4190" s="1383" t="s">
        <v>62</v>
      </c>
    </row>
    <row r="4191" spans="1:17" x14ac:dyDescent="0.3">
      <c r="A4191" s="1405">
        <v>2017</v>
      </c>
      <c r="B4191" s="1406" t="s">
        <v>521</v>
      </c>
      <c r="C4191" s="1406" t="s">
        <v>605</v>
      </c>
      <c r="D4191" s="1407">
        <v>1336.8583810153102</v>
      </c>
      <c r="E4191" s="1406" t="s">
        <v>594</v>
      </c>
      <c r="F4191" s="1408" t="s">
        <v>595</v>
      </c>
      <c r="O4191" s="1383" t="s">
        <v>594</v>
      </c>
      <c r="Q4191" s="1383" t="s">
        <v>62</v>
      </c>
    </row>
    <row r="4192" spans="1:17" x14ac:dyDescent="0.3">
      <c r="A4192" s="1405">
        <v>2017</v>
      </c>
      <c r="B4192" s="1406" t="s">
        <v>521</v>
      </c>
      <c r="C4192" s="1406" t="s">
        <v>606</v>
      </c>
      <c r="D4192" s="1407">
        <v>920.02216654842107</v>
      </c>
      <c r="E4192" s="1406" t="s">
        <v>594</v>
      </c>
      <c r="F4192" s="1408" t="s">
        <v>595</v>
      </c>
      <c r="O4192" s="1383" t="s">
        <v>594</v>
      </c>
      <c r="Q4192" s="1383" t="s">
        <v>62</v>
      </c>
    </row>
    <row r="4193" spans="1:17" x14ac:dyDescent="0.3">
      <c r="A4193" s="1405">
        <v>2017</v>
      </c>
      <c r="B4193" s="1406" t="s">
        <v>521</v>
      </c>
      <c r="C4193" s="1406" t="s">
        <v>593</v>
      </c>
      <c r="D4193" s="1407">
        <v>930.84892285861702</v>
      </c>
      <c r="E4193" s="1406" t="s">
        <v>594</v>
      </c>
      <c r="F4193" s="1408" t="s">
        <v>595</v>
      </c>
      <c r="O4193" s="1383" t="s">
        <v>594</v>
      </c>
      <c r="Q4193" s="1383" t="s">
        <v>62</v>
      </c>
    </row>
    <row r="4194" spans="1:17" x14ac:dyDescent="0.3">
      <c r="A4194" s="1405">
        <v>2017</v>
      </c>
      <c r="B4194" s="1406" t="s">
        <v>521</v>
      </c>
      <c r="C4194" s="1406" t="s">
        <v>609</v>
      </c>
      <c r="D4194" s="1407">
        <v>1000.44144067797</v>
      </c>
      <c r="E4194" s="1406" t="s">
        <v>594</v>
      </c>
      <c r="F4194" s="1408" t="s">
        <v>595</v>
      </c>
      <c r="O4194" s="1383" t="s">
        <v>594</v>
      </c>
      <c r="Q4194" s="1383" t="s">
        <v>62</v>
      </c>
    </row>
    <row r="4195" spans="1:17" x14ac:dyDescent="0.3">
      <c r="A4195" s="1405">
        <v>2017</v>
      </c>
      <c r="B4195" s="1406" t="s">
        <v>521</v>
      </c>
      <c r="C4195" s="1406" t="s">
        <v>612</v>
      </c>
      <c r="D4195" s="1407">
        <v>1046.8867788965799</v>
      </c>
      <c r="E4195" s="1406" t="s">
        <v>594</v>
      </c>
      <c r="F4195" s="1408" t="s">
        <v>595</v>
      </c>
      <c r="O4195" s="1383" t="s">
        <v>594</v>
      </c>
      <c r="Q4195" s="1383" t="s">
        <v>62</v>
      </c>
    </row>
    <row r="4196" spans="1:17" x14ac:dyDescent="0.3">
      <c r="A4196" s="1405">
        <v>2017</v>
      </c>
      <c r="B4196" s="1406" t="s">
        <v>521</v>
      </c>
      <c r="C4196" s="1406" t="s">
        <v>615</v>
      </c>
      <c r="D4196" s="1407">
        <v>1087.17266126104</v>
      </c>
      <c r="E4196" s="1406" t="s">
        <v>594</v>
      </c>
      <c r="F4196" s="1408" t="s">
        <v>595</v>
      </c>
      <c r="O4196" s="1383" t="s">
        <v>594</v>
      </c>
      <c r="Q4196" s="1383" t="s">
        <v>62</v>
      </c>
    </row>
    <row r="4197" spans="1:17" x14ac:dyDescent="0.3">
      <c r="A4197" s="1405">
        <v>2017</v>
      </c>
      <c r="B4197" s="1406" t="s">
        <v>521</v>
      </c>
      <c r="C4197" s="1406" t="s">
        <v>596</v>
      </c>
      <c r="D4197" s="1407">
        <v>1016.4244648843801</v>
      </c>
      <c r="E4197" s="1406" t="s">
        <v>594</v>
      </c>
      <c r="F4197" s="1408" t="s">
        <v>595</v>
      </c>
      <c r="O4197" s="1383" t="s">
        <v>594</v>
      </c>
      <c r="Q4197" s="1383" t="s">
        <v>62</v>
      </c>
    </row>
    <row r="4198" spans="1:17" x14ac:dyDescent="0.3">
      <c r="A4198" s="1405">
        <v>2017</v>
      </c>
      <c r="B4198" s="1406" t="s">
        <v>521</v>
      </c>
      <c r="C4198" s="1406" t="s">
        <v>682</v>
      </c>
      <c r="D4198" s="1407">
        <v>790.46701351351396</v>
      </c>
      <c r="E4198" s="1406" t="s">
        <v>642</v>
      </c>
      <c r="F4198" s="1408" t="s">
        <v>641</v>
      </c>
      <c r="O4198" s="1383" t="s">
        <v>642</v>
      </c>
      <c r="Q4198" s="1383" t="s">
        <v>66</v>
      </c>
    </row>
    <row r="4199" spans="1:17" x14ac:dyDescent="0.3">
      <c r="A4199" s="1405">
        <v>2017</v>
      </c>
      <c r="B4199" s="1406" t="s">
        <v>521</v>
      </c>
      <c r="C4199" s="1406" t="s">
        <v>683</v>
      </c>
      <c r="D4199" s="1407">
        <v>924.15935759781598</v>
      </c>
      <c r="E4199" s="1406" t="s">
        <v>642</v>
      </c>
      <c r="F4199" s="1408" t="s">
        <v>641</v>
      </c>
      <c r="O4199" s="1383" t="s">
        <v>642</v>
      </c>
      <c r="Q4199" s="1383" t="s">
        <v>66</v>
      </c>
    </row>
    <row r="4200" spans="1:17" x14ac:dyDescent="0.3">
      <c r="A4200" s="1405">
        <v>2017</v>
      </c>
      <c r="B4200" s="1406" t="s">
        <v>521</v>
      </c>
      <c r="C4200" s="1406" t="s">
        <v>684</v>
      </c>
      <c r="D4200" s="1407">
        <v>819.68581264108411</v>
      </c>
      <c r="E4200" s="1406" t="s">
        <v>642</v>
      </c>
      <c r="F4200" s="1408" t="s">
        <v>641</v>
      </c>
      <c r="O4200" s="1383" t="s">
        <v>642</v>
      </c>
      <c r="Q4200" s="1383" t="s">
        <v>66</v>
      </c>
    </row>
    <row r="4201" spans="1:17" x14ac:dyDescent="0.3">
      <c r="A4201" s="1405">
        <v>2017</v>
      </c>
      <c r="B4201" s="1406" t="s">
        <v>521</v>
      </c>
      <c r="C4201" s="1406" t="s">
        <v>647</v>
      </c>
      <c r="D4201" s="1407">
        <v>1315.28255300353</v>
      </c>
      <c r="E4201" s="1406" t="s">
        <v>642</v>
      </c>
      <c r="F4201" s="1408" t="s">
        <v>641</v>
      </c>
      <c r="O4201" s="1383" t="s">
        <v>642</v>
      </c>
      <c r="Q4201" s="1383" t="s">
        <v>66</v>
      </c>
    </row>
    <row r="4202" spans="1:17" x14ac:dyDescent="0.3">
      <c r="A4202" s="1405">
        <v>2017</v>
      </c>
      <c r="B4202" s="1406" t="s">
        <v>521</v>
      </c>
      <c r="C4202" s="1406" t="s">
        <v>686</v>
      </c>
      <c r="D4202" s="1407">
        <v>779.16010752688203</v>
      </c>
      <c r="E4202" s="1406" t="s">
        <v>642</v>
      </c>
      <c r="F4202" s="1408" t="s">
        <v>641</v>
      </c>
      <c r="O4202" s="1383" t="s">
        <v>642</v>
      </c>
      <c r="Q4202" s="1383" t="s">
        <v>66</v>
      </c>
    </row>
    <row r="4203" spans="1:17" x14ac:dyDescent="0.3">
      <c r="A4203" s="1405">
        <v>2017</v>
      </c>
      <c r="B4203" s="1406" t="s">
        <v>521</v>
      </c>
      <c r="C4203" s="1406" t="s">
        <v>687</v>
      </c>
      <c r="D4203" s="1407">
        <v>839.34921481481501</v>
      </c>
      <c r="E4203" s="1406" t="s">
        <v>642</v>
      </c>
      <c r="F4203" s="1408" t="s">
        <v>641</v>
      </c>
      <c r="O4203" s="1383" t="s">
        <v>642</v>
      </c>
      <c r="Q4203" s="1383" t="s">
        <v>66</v>
      </c>
    </row>
    <row r="4204" spans="1:17" x14ac:dyDescent="0.3">
      <c r="A4204" s="1405">
        <v>2017</v>
      </c>
      <c r="B4204" s="1406" t="s">
        <v>521</v>
      </c>
      <c r="C4204" s="1406" t="s">
        <v>618</v>
      </c>
      <c r="D4204" s="1407">
        <v>794.08785681293307</v>
      </c>
      <c r="E4204" s="1406" t="s">
        <v>598</v>
      </c>
      <c r="F4204" s="1408" t="s">
        <v>599</v>
      </c>
      <c r="O4204" s="1383" t="s">
        <v>598</v>
      </c>
      <c r="Q4204" s="1383" t="s">
        <v>61</v>
      </c>
    </row>
    <row r="4205" spans="1:17" x14ac:dyDescent="0.3">
      <c r="A4205" s="1405">
        <v>2017</v>
      </c>
      <c r="B4205" s="1406" t="s">
        <v>521</v>
      </c>
      <c r="C4205" s="1406" t="s">
        <v>624</v>
      </c>
      <c r="D4205" s="1407">
        <v>732.30267447535402</v>
      </c>
      <c r="E4205" s="1406" t="s">
        <v>578</v>
      </c>
      <c r="F4205" s="1408" t="s">
        <v>579</v>
      </c>
      <c r="O4205" s="1383" t="s">
        <v>578</v>
      </c>
      <c r="Q4205" s="1383" t="s">
        <v>63</v>
      </c>
    </row>
    <row r="4206" spans="1:17" x14ac:dyDescent="0.3">
      <c r="A4206" s="1405">
        <v>2017</v>
      </c>
      <c r="B4206" s="1406" t="s">
        <v>521</v>
      </c>
      <c r="C4206" s="1406" t="s">
        <v>627</v>
      </c>
      <c r="D4206" s="1407">
        <v>847.30357516828701</v>
      </c>
      <c r="E4206" s="1406" t="s">
        <v>594</v>
      </c>
      <c r="F4206" s="1408" t="s">
        <v>595</v>
      </c>
      <c r="O4206" s="1383" t="s">
        <v>594</v>
      </c>
      <c r="Q4206" s="1383" t="s">
        <v>62</v>
      </c>
    </row>
    <row r="4207" spans="1:17" x14ac:dyDescent="0.3">
      <c r="A4207" s="1405">
        <v>2017</v>
      </c>
      <c r="B4207" s="1406" t="s">
        <v>521</v>
      </c>
      <c r="C4207" s="1406" t="s">
        <v>629</v>
      </c>
      <c r="D4207" s="1407">
        <v>777.20974924774305</v>
      </c>
      <c r="E4207" s="1406" t="s">
        <v>594</v>
      </c>
      <c r="F4207" s="1408" t="s">
        <v>595</v>
      </c>
      <c r="O4207" s="1383" t="s">
        <v>594</v>
      </c>
      <c r="Q4207" s="1383" t="s">
        <v>62</v>
      </c>
    </row>
    <row r="4208" spans="1:17" x14ac:dyDescent="0.3">
      <c r="A4208" s="1405">
        <v>2017</v>
      </c>
      <c r="B4208" s="1406" t="s">
        <v>521</v>
      </c>
      <c r="C4208" s="1406" t="s">
        <v>632</v>
      </c>
      <c r="D4208" s="1407">
        <v>817.76595473833106</v>
      </c>
      <c r="E4208" s="1406" t="s">
        <v>594</v>
      </c>
      <c r="F4208" s="1408" t="s">
        <v>595</v>
      </c>
      <c r="O4208" s="1383" t="s">
        <v>594</v>
      </c>
      <c r="Q4208" s="1383" t="s">
        <v>62</v>
      </c>
    </row>
    <row r="4209" spans="1:17" x14ac:dyDescent="0.3">
      <c r="A4209" s="1405">
        <v>2017</v>
      </c>
      <c r="B4209" s="1406" t="s">
        <v>521</v>
      </c>
      <c r="C4209" s="1406" t="s">
        <v>633</v>
      </c>
      <c r="D4209" s="1407">
        <v>762.26878504672914</v>
      </c>
      <c r="E4209" s="1406" t="s">
        <v>594</v>
      </c>
      <c r="F4209" s="1408" t="s">
        <v>595</v>
      </c>
      <c r="O4209" s="1383" t="s">
        <v>594</v>
      </c>
      <c r="Q4209" s="1383" t="s">
        <v>62</v>
      </c>
    </row>
    <row r="4210" spans="1:17" x14ac:dyDescent="0.3">
      <c r="A4210" s="1405">
        <v>2017</v>
      </c>
      <c r="B4210" s="1406" t="s">
        <v>521</v>
      </c>
      <c r="C4210" s="1406" t="s">
        <v>636</v>
      </c>
      <c r="D4210" s="1407">
        <v>824.88882094046812</v>
      </c>
      <c r="E4210" s="1406" t="s">
        <v>594</v>
      </c>
      <c r="F4210" s="1408" t="s">
        <v>595</v>
      </c>
      <c r="O4210" s="1383" t="s">
        <v>594</v>
      </c>
      <c r="Q4210" s="1383" t="s">
        <v>62</v>
      </c>
    </row>
    <row r="4211" spans="1:17" x14ac:dyDescent="0.3">
      <c r="A4211" s="1405">
        <v>2017</v>
      </c>
      <c r="B4211" s="1406" t="s">
        <v>521</v>
      </c>
      <c r="C4211" s="1406" t="s">
        <v>639</v>
      </c>
      <c r="D4211" s="1407">
        <v>806.93774713767107</v>
      </c>
      <c r="E4211" s="1406" t="s">
        <v>594</v>
      </c>
      <c r="F4211" s="1408" t="s">
        <v>595</v>
      </c>
      <c r="O4211" s="1383" t="s">
        <v>594</v>
      </c>
      <c r="Q4211" s="1383" t="s">
        <v>62</v>
      </c>
    </row>
    <row r="4212" spans="1:17" x14ac:dyDescent="0.3">
      <c r="A4212" s="1405">
        <v>2017</v>
      </c>
      <c r="B4212" s="1406" t="s">
        <v>521</v>
      </c>
      <c r="C4212" s="1406" t="s">
        <v>643</v>
      </c>
      <c r="D4212" s="1407">
        <v>897.06373578496505</v>
      </c>
      <c r="E4212" s="1406" t="s">
        <v>594</v>
      </c>
      <c r="F4212" s="1408" t="s">
        <v>595</v>
      </c>
      <c r="O4212" s="1383" t="s">
        <v>594</v>
      </c>
      <c r="Q4212" s="1383" t="s">
        <v>62</v>
      </c>
    </row>
    <row r="4213" spans="1:17" x14ac:dyDescent="0.3">
      <c r="A4213" s="1405">
        <v>2017</v>
      </c>
      <c r="B4213" s="1406" t="s">
        <v>521</v>
      </c>
      <c r="C4213" s="1406" t="s">
        <v>648</v>
      </c>
      <c r="D4213" s="1407">
        <v>820.57690261496805</v>
      </c>
      <c r="E4213" s="1406" t="s">
        <v>645</v>
      </c>
      <c r="F4213" s="1408" t="s">
        <v>644</v>
      </c>
      <c r="O4213" s="1383" t="s">
        <v>645</v>
      </c>
      <c r="Q4213" s="1383" t="s">
        <v>76</v>
      </c>
    </row>
    <row r="4214" spans="1:17" x14ac:dyDescent="0.3">
      <c r="A4214" s="1405">
        <v>2017</v>
      </c>
      <c r="B4214" s="1406" t="s">
        <v>521</v>
      </c>
      <c r="C4214" s="1406" t="s">
        <v>649</v>
      </c>
      <c r="D4214" s="1407">
        <v>747.27553020134212</v>
      </c>
      <c r="E4214" s="1406" t="s">
        <v>645</v>
      </c>
      <c r="F4214" s="1408" t="s">
        <v>644</v>
      </c>
      <c r="O4214" s="1383" t="s">
        <v>645</v>
      </c>
      <c r="Q4214" s="1383" t="s">
        <v>76</v>
      </c>
    </row>
    <row r="4215" spans="1:17" x14ac:dyDescent="0.3">
      <c r="A4215" s="1405">
        <v>2017</v>
      </c>
      <c r="B4215" s="1406" t="s">
        <v>521</v>
      </c>
      <c r="C4215" s="1406" t="s">
        <v>655</v>
      </c>
      <c r="D4215" s="1407">
        <v>799.89864150943401</v>
      </c>
      <c r="E4215" s="1406" t="s">
        <v>608</v>
      </c>
      <c r="F4215" s="1408" t="s">
        <v>607</v>
      </c>
      <c r="O4215" s="1383" t="s">
        <v>608</v>
      </c>
      <c r="Q4215" s="1383" t="s">
        <v>65</v>
      </c>
    </row>
    <row r="4216" spans="1:17" x14ac:dyDescent="0.3">
      <c r="A4216" s="1405">
        <v>2017</v>
      </c>
      <c r="B4216" s="1406" t="s">
        <v>521</v>
      </c>
      <c r="C4216" s="1406" t="s">
        <v>656</v>
      </c>
      <c r="D4216" s="1407">
        <v>814.01291970802902</v>
      </c>
      <c r="E4216" s="1406" t="s">
        <v>608</v>
      </c>
      <c r="F4216" s="1408" t="s">
        <v>607</v>
      </c>
      <c r="O4216" s="1383" t="s">
        <v>608</v>
      </c>
      <c r="Q4216" s="1383" t="s">
        <v>65</v>
      </c>
    </row>
    <row r="4217" spans="1:17" x14ac:dyDescent="0.3">
      <c r="A4217" s="1405">
        <v>2017</v>
      </c>
      <c r="B4217" s="1406" t="s">
        <v>521</v>
      </c>
      <c r="C4217" s="1406" t="s">
        <v>657</v>
      </c>
      <c r="D4217" s="1407">
        <v>808.662930354796</v>
      </c>
      <c r="E4217" s="1406" t="s">
        <v>608</v>
      </c>
      <c r="F4217" s="1408" t="s">
        <v>607</v>
      </c>
      <c r="O4217" s="1383" t="s">
        <v>608</v>
      </c>
      <c r="Q4217" s="1383" t="s">
        <v>65</v>
      </c>
    </row>
    <row r="4218" spans="1:17" x14ac:dyDescent="0.3">
      <c r="A4218" s="1405">
        <v>2017</v>
      </c>
      <c r="B4218" s="1406" t="s">
        <v>521</v>
      </c>
      <c r="C4218" s="1406" t="s">
        <v>659</v>
      </c>
      <c r="D4218" s="1407">
        <v>897.63028497409312</v>
      </c>
      <c r="E4218" s="1406" t="s">
        <v>623</v>
      </c>
      <c r="F4218" s="1408" t="s">
        <v>622</v>
      </c>
      <c r="O4218" s="1383" t="s">
        <v>623</v>
      </c>
      <c r="Q4218" s="1383" t="s">
        <v>75</v>
      </c>
    </row>
    <row r="4219" spans="1:17" x14ac:dyDescent="0.3">
      <c r="A4219" s="1405">
        <v>2017</v>
      </c>
      <c r="B4219" s="1406" t="s">
        <v>521</v>
      </c>
      <c r="C4219" s="1406" t="s">
        <v>660</v>
      </c>
      <c r="D4219" s="1407">
        <v>880.36046628407507</v>
      </c>
      <c r="E4219" s="1406" t="s">
        <v>642</v>
      </c>
      <c r="F4219" s="1408" t="s">
        <v>641</v>
      </c>
      <c r="O4219" s="1383" t="s">
        <v>642</v>
      </c>
      <c r="Q4219" s="1383" t="s">
        <v>66</v>
      </c>
    </row>
    <row r="4220" spans="1:17" x14ac:dyDescent="0.3">
      <c r="A4220" s="1405">
        <v>2017</v>
      </c>
      <c r="B4220" s="1406" t="s">
        <v>521</v>
      </c>
      <c r="C4220" s="1406" t="s">
        <v>661</v>
      </c>
      <c r="D4220" s="1407">
        <v>839.49907216494807</v>
      </c>
      <c r="E4220" s="1406" t="s">
        <v>642</v>
      </c>
      <c r="F4220" s="1408" t="s">
        <v>641</v>
      </c>
      <c r="O4220" s="1383" t="s">
        <v>642</v>
      </c>
      <c r="Q4220" s="1383" t="s">
        <v>66</v>
      </c>
    </row>
    <row r="4221" spans="1:17" x14ac:dyDescent="0.3">
      <c r="A4221" s="1405">
        <v>2017</v>
      </c>
      <c r="B4221" s="1406" t="s">
        <v>521</v>
      </c>
      <c r="C4221" s="1406" t="s">
        <v>685</v>
      </c>
      <c r="D4221" s="1407">
        <v>862.72696312364405</v>
      </c>
      <c r="E4221" s="1406" t="s">
        <v>642</v>
      </c>
      <c r="F4221" s="1408" t="s">
        <v>641</v>
      </c>
      <c r="O4221" s="1383" t="s">
        <v>642</v>
      </c>
      <c r="Q4221" s="1383" t="s">
        <v>66</v>
      </c>
    </row>
    <row r="4222" spans="1:17" x14ac:dyDescent="0.3">
      <c r="A4222" s="1405">
        <v>2017</v>
      </c>
      <c r="B4222" s="1406" t="s">
        <v>521</v>
      </c>
      <c r="C4222" s="1406" t="s">
        <v>662</v>
      </c>
      <c r="D4222" s="1407">
        <v>930.57032196969715</v>
      </c>
      <c r="E4222" s="1406" t="s">
        <v>642</v>
      </c>
      <c r="F4222" s="1408" t="s">
        <v>641</v>
      </c>
      <c r="O4222" s="1383" t="s">
        <v>642</v>
      </c>
      <c r="Q4222" s="1383" t="s">
        <v>66</v>
      </c>
    </row>
    <row r="4223" spans="1:17" x14ac:dyDescent="0.3">
      <c r="A4223" s="1405">
        <v>2017</v>
      </c>
      <c r="B4223" s="1406" t="s">
        <v>521</v>
      </c>
      <c r="C4223" s="1406" t="s">
        <v>663</v>
      </c>
      <c r="D4223" s="1407">
        <v>923.56016021361802</v>
      </c>
      <c r="E4223" s="1406" t="s">
        <v>642</v>
      </c>
      <c r="F4223" s="1408" t="s">
        <v>641</v>
      </c>
      <c r="O4223" s="1383" t="s">
        <v>642</v>
      </c>
      <c r="Q4223" s="1383" t="s">
        <v>66</v>
      </c>
    </row>
    <row r="4224" spans="1:17" x14ac:dyDescent="0.3">
      <c r="A4224" s="1405">
        <v>2017</v>
      </c>
      <c r="B4224" s="1406" t="s">
        <v>521</v>
      </c>
      <c r="C4224" s="1406" t="s">
        <v>664</v>
      </c>
      <c r="D4224" s="1407">
        <v>799.80089887640406</v>
      </c>
      <c r="E4224" s="1406" t="s">
        <v>642</v>
      </c>
      <c r="F4224" s="1408" t="s">
        <v>641</v>
      </c>
      <c r="O4224" s="1383" t="s">
        <v>642</v>
      </c>
      <c r="Q4224" s="1383" t="s">
        <v>66</v>
      </c>
    </row>
    <row r="4225" spans="1:17" x14ac:dyDescent="0.3">
      <c r="A4225" s="1405">
        <v>2017</v>
      </c>
      <c r="B4225" s="1406" t="s">
        <v>521</v>
      </c>
      <c r="C4225" s="1406" t="s">
        <v>665</v>
      </c>
      <c r="D4225" s="1407">
        <v>997.94246341758401</v>
      </c>
      <c r="E4225" s="1406" t="s">
        <v>642</v>
      </c>
      <c r="F4225" s="1408" t="s">
        <v>641</v>
      </c>
      <c r="O4225" s="1383" t="s">
        <v>642</v>
      </c>
      <c r="Q4225" s="1383" t="s">
        <v>66</v>
      </c>
    </row>
    <row r="4226" spans="1:17" x14ac:dyDescent="0.3">
      <c r="A4226" s="1405">
        <v>2017</v>
      </c>
      <c r="B4226" s="1406" t="s">
        <v>521</v>
      </c>
      <c r="C4226" s="1406" t="s">
        <v>666</v>
      </c>
      <c r="D4226" s="1407">
        <v>788.73198402130504</v>
      </c>
      <c r="E4226" s="1406" t="s">
        <v>645</v>
      </c>
      <c r="F4226" s="1408" t="s">
        <v>644</v>
      </c>
      <c r="O4226" s="1383" t="s">
        <v>645</v>
      </c>
      <c r="Q4226" s="1383" t="s">
        <v>76</v>
      </c>
    </row>
    <row r="4227" spans="1:17" x14ac:dyDescent="0.3">
      <c r="A4227" s="1405">
        <v>2017</v>
      </c>
      <c r="B4227" s="1406" t="s">
        <v>521</v>
      </c>
      <c r="C4227" s="1406" t="s">
        <v>667</v>
      </c>
      <c r="D4227" s="1407">
        <v>863.09631932282502</v>
      </c>
      <c r="E4227" s="1406" t="s">
        <v>645</v>
      </c>
      <c r="F4227" s="1408" t="s">
        <v>644</v>
      </c>
      <c r="O4227" s="1383" t="s">
        <v>645</v>
      </c>
      <c r="Q4227" s="1383" t="s">
        <v>76</v>
      </c>
    </row>
    <row r="4228" spans="1:17" x14ac:dyDescent="0.3">
      <c r="A4228" s="1405">
        <v>2017</v>
      </c>
      <c r="B4228" s="1406" t="s">
        <v>521</v>
      </c>
      <c r="C4228" s="1406" t="s">
        <v>668</v>
      </c>
      <c r="D4228" s="1407">
        <v>775.88764405543407</v>
      </c>
      <c r="E4228" s="1406" t="s">
        <v>645</v>
      </c>
      <c r="F4228" s="1408" t="s">
        <v>644</v>
      </c>
      <c r="O4228" s="1383" t="s">
        <v>645</v>
      </c>
      <c r="Q4228" s="1383" t="s">
        <v>76</v>
      </c>
    </row>
    <row r="4229" spans="1:17" x14ac:dyDescent="0.3">
      <c r="A4229" s="1405">
        <v>2017</v>
      </c>
      <c r="B4229" s="1406" t="s">
        <v>521</v>
      </c>
      <c r="C4229" s="1406" t="s">
        <v>669</v>
      </c>
      <c r="D4229" s="1407">
        <v>736.75967741935517</v>
      </c>
      <c r="E4229" s="1406" t="s">
        <v>645</v>
      </c>
      <c r="F4229" s="1408" t="s">
        <v>644</v>
      </c>
      <c r="O4229" s="1383" t="s">
        <v>645</v>
      </c>
      <c r="Q4229" s="1383" t="s">
        <v>76</v>
      </c>
    </row>
    <row r="4230" spans="1:17" x14ac:dyDescent="0.3">
      <c r="A4230" s="1405">
        <v>2017</v>
      </c>
      <c r="B4230" s="1406" t="s">
        <v>521</v>
      </c>
      <c r="C4230" s="1406" t="s">
        <v>670</v>
      </c>
      <c r="D4230" s="1407">
        <v>867.17824277456612</v>
      </c>
      <c r="E4230" s="1406" t="s">
        <v>645</v>
      </c>
      <c r="F4230" s="1408" t="s">
        <v>644</v>
      </c>
      <c r="O4230" s="1383" t="s">
        <v>645</v>
      </c>
      <c r="Q4230" s="1383" t="s">
        <v>76</v>
      </c>
    </row>
    <row r="4231" spans="1:17" x14ac:dyDescent="0.3">
      <c r="A4231" s="1405">
        <v>2017</v>
      </c>
      <c r="B4231" s="1406" t="s">
        <v>521</v>
      </c>
      <c r="C4231" s="1406" t="s">
        <v>671</v>
      </c>
      <c r="D4231" s="1407">
        <v>752.60162534435312</v>
      </c>
      <c r="E4231" s="1406" t="s">
        <v>645</v>
      </c>
      <c r="F4231" s="1408" t="s">
        <v>644</v>
      </c>
      <c r="O4231" s="1383" t="s">
        <v>645</v>
      </c>
      <c r="Q4231" s="1383" t="s">
        <v>76</v>
      </c>
    </row>
    <row r="4232" spans="1:17" x14ac:dyDescent="0.3">
      <c r="A4232" s="1405">
        <v>2017</v>
      </c>
      <c r="B4232" s="1406" t="s">
        <v>521</v>
      </c>
      <c r="C4232" s="1406" t="s">
        <v>672</v>
      </c>
      <c r="D4232" s="1407">
        <v>907.477487922705</v>
      </c>
      <c r="E4232" s="1406" t="s">
        <v>645</v>
      </c>
      <c r="F4232" s="1408" t="s">
        <v>644</v>
      </c>
      <c r="O4232" s="1383" t="s">
        <v>645</v>
      </c>
      <c r="Q4232" s="1383" t="s">
        <v>76</v>
      </c>
    </row>
    <row r="4233" spans="1:17" x14ac:dyDescent="0.3">
      <c r="A4233" s="1405">
        <v>2017</v>
      </c>
      <c r="B4233" s="1406" t="s">
        <v>521</v>
      </c>
      <c r="C4233" s="1406" t="s">
        <v>673</v>
      </c>
      <c r="D4233" s="1407">
        <v>821.771309635173</v>
      </c>
      <c r="E4233" s="1406" t="s">
        <v>645</v>
      </c>
      <c r="F4233" s="1408" t="s">
        <v>644</v>
      </c>
      <c r="O4233" s="1383" t="s">
        <v>645</v>
      </c>
      <c r="Q4233" s="1383" t="s">
        <v>76</v>
      </c>
    </row>
    <row r="4234" spans="1:17" x14ac:dyDescent="0.3">
      <c r="A4234" s="1405">
        <v>2017</v>
      </c>
      <c r="B4234" s="1406" t="s">
        <v>521</v>
      </c>
      <c r="C4234" s="1406" t="s">
        <v>674</v>
      </c>
      <c r="D4234" s="1407">
        <v>808.84056886227506</v>
      </c>
      <c r="E4234" s="1406" t="s">
        <v>608</v>
      </c>
      <c r="F4234" s="1408" t="s">
        <v>607</v>
      </c>
      <c r="O4234" s="1383" t="s">
        <v>608</v>
      </c>
      <c r="Q4234" s="1383" t="s">
        <v>65</v>
      </c>
    </row>
    <row r="4235" spans="1:17" x14ac:dyDescent="0.3">
      <c r="A4235" s="1405">
        <v>2017</v>
      </c>
      <c r="B4235" s="1406" t="s">
        <v>521</v>
      </c>
      <c r="C4235" s="1406" t="s">
        <v>675</v>
      </c>
      <c r="D4235" s="1407">
        <v>951.21536355555611</v>
      </c>
      <c r="E4235" s="1406" t="s">
        <v>608</v>
      </c>
      <c r="F4235" s="1408" t="s">
        <v>607</v>
      </c>
      <c r="O4235" s="1383" t="s">
        <v>608</v>
      </c>
      <c r="Q4235" s="1383" t="s">
        <v>65</v>
      </c>
    </row>
    <row r="4236" spans="1:17" x14ac:dyDescent="0.3">
      <c r="A4236" s="1405">
        <v>2017</v>
      </c>
      <c r="B4236" s="1406" t="s">
        <v>521</v>
      </c>
      <c r="C4236" s="1406" t="s">
        <v>676</v>
      </c>
      <c r="D4236" s="1407">
        <v>828.64018598884115</v>
      </c>
      <c r="E4236" s="1406" t="s">
        <v>608</v>
      </c>
      <c r="F4236" s="1408" t="s">
        <v>607</v>
      </c>
      <c r="O4236" s="1383" t="s">
        <v>608</v>
      </c>
      <c r="Q4236" s="1383" t="s">
        <v>65</v>
      </c>
    </row>
    <row r="4237" spans="1:17" x14ac:dyDescent="0.3">
      <c r="A4237" s="1405">
        <v>2017</v>
      </c>
      <c r="B4237" s="1406" t="s">
        <v>521</v>
      </c>
      <c r="C4237" s="1406" t="s">
        <v>677</v>
      </c>
      <c r="D4237" s="1407">
        <v>874.35500000000002</v>
      </c>
      <c r="E4237" s="1406" t="s">
        <v>608</v>
      </c>
      <c r="F4237" s="1408" t="s">
        <v>607</v>
      </c>
      <c r="O4237" s="1383" t="s">
        <v>608</v>
      </c>
      <c r="Q4237" s="1383" t="s">
        <v>65</v>
      </c>
    </row>
    <row r="4238" spans="1:17" x14ac:dyDescent="0.3">
      <c r="A4238" s="1405">
        <v>2017</v>
      </c>
      <c r="B4238" s="1406" t="s">
        <v>521</v>
      </c>
      <c r="C4238" s="1406" t="s">
        <v>678</v>
      </c>
      <c r="D4238" s="1407">
        <v>891.21640051101906</v>
      </c>
      <c r="E4238" s="1406" t="s">
        <v>608</v>
      </c>
      <c r="F4238" s="1408" t="s">
        <v>607</v>
      </c>
      <c r="O4238" s="1383" t="s">
        <v>608</v>
      </c>
      <c r="Q4238" s="1383" t="s">
        <v>65</v>
      </c>
    </row>
    <row r="4239" spans="1:17" x14ac:dyDescent="0.3">
      <c r="A4239" s="1405">
        <v>2017</v>
      </c>
      <c r="B4239" s="1406" t="s">
        <v>521</v>
      </c>
      <c r="C4239" s="1406" t="s">
        <v>679</v>
      </c>
      <c r="D4239" s="1407">
        <v>828.34786163522006</v>
      </c>
      <c r="E4239" s="1406" t="s">
        <v>608</v>
      </c>
      <c r="F4239" s="1408" t="s">
        <v>607</v>
      </c>
      <c r="O4239" s="1383" t="s">
        <v>608</v>
      </c>
      <c r="Q4239" s="1383" t="s">
        <v>65</v>
      </c>
    </row>
    <row r="4240" spans="1:17" x14ac:dyDescent="0.3">
      <c r="A4240" s="1405">
        <v>2017</v>
      </c>
      <c r="B4240" s="1406" t="s">
        <v>521</v>
      </c>
      <c r="C4240" s="1406" t="s">
        <v>658</v>
      </c>
      <c r="D4240" s="1407">
        <v>847.20046831955904</v>
      </c>
      <c r="E4240" s="1406" t="s">
        <v>608</v>
      </c>
      <c r="F4240" s="1408" t="s">
        <v>607</v>
      </c>
      <c r="O4240" s="1383" t="s">
        <v>608</v>
      </c>
      <c r="Q4240" s="1383" t="s">
        <v>65</v>
      </c>
    </row>
    <row r="4241" spans="1:17" x14ac:dyDescent="0.3">
      <c r="A4241" s="1405">
        <v>2017</v>
      </c>
      <c r="B4241" s="1406" t="s">
        <v>521</v>
      </c>
      <c r="C4241" s="1406" t="s">
        <v>680</v>
      </c>
      <c r="D4241" s="1407">
        <v>817.27633802816899</v>
      </c>
      <c r="E4241" s="1406" t="s">
        <v>608</v>
      </c>
      <c r="F4241" s="1408" t="s">
        <v>607</v>
      </c>
      <c r="O4241" s="1383" t="s">
        <v>608</v>
      </c>
      <c r="Q4241" s="1383" t="s">
        <v>65</v>
      </c>
    </row>
    <row r="4242" spans="1:17" x14ac:dyDescent="0.3">
      <c r="A4242" s="1405">
        <v>2017</v>
      </c>
      <c r="B4242" s="1406" t="s">
        <v>521</v>
      </c>
      <c r="C4242" s="1406" t="s">
        <v>681</v>
      </c>
      <c r="D4242" s="1407">
        <v>749.76047348484803</v>
      </c>
      <c r="E4242" s="1406" t="s">
        <v>608</v>
      </c>
      <c r="F4242" s="1408" t="s">
        <v>607</v>
      </c>
      <c r="O4242" s="1383" t="s">
        <v>608</v>
      </c>
      <c r="Q4242" s="1383" t="s">
        <v>65</v>
      </c>
    </row>
    <row r="4243" spans="1:17" x14ac:dyDescent="0.3">
      <c r="A4243" s="1405">
        <v>2017</v>
      </c>
      <c r="B4243" s="1406" t="s">
        <v>521</v>
      </c>
      <c r="C4243" s="1406" t="s">
        <v>560</v>
      </c>
      <c r="D4243" s="1407">
        <v>875.76388961208011</v>
      </c>
      <c r="E4243" s="1406" t="s">
        <v>561</v>
      </c>
      <c r="F4243" s="1408" t="s">
        <v>562</v>
      </c>
      <c r="O4243" s="1383" t="s">
        <v>561</v>
      </c>
      <c r="Q4243" s="1383" t="s">
        <v>64</v>
      </c>
    </row>
    <row r="4244" spans="1:17" x14ac:dyDescent="0.3">
      <c r="A4244" s="1405">
        <v>2017</v>
      </c>
      <c r="B4244" s="1406" t="s">
        <v>521</v>
      </c>
      <c r="C4244" s="1406" t="s">
        <v>567</v>
      </c>
      <c r="D4244" s="1407">
        <v>832.44601793248899</v>
      </c>
      <c r="E4244" s="1406" t="s">
        <v>561</v>
      </c>
      <c r="F4244" s="1408" t="s">
        <v>562</v>
      </c>
      <c r="O4244" s="1383" t="s">
        <v>561</v>
      </c>
      <c r="Q4244" s="1383" t="s">
        <v>64</v>
      </c>
    </row>
    <row r="4245" spans="1:17" x14ac:dyDescent="0.3">
      <c r="A4245" s="1405">
        <v>2017</v>
      </c>
      <c r="B4245" s="1406" t="s">
        <v>521</v>
      </c>
      <c r="C4245" s="1406" t="s">
        <v>568</v>
      </c>
      <c r="D4245" s="1407">
        <v>826.93201117318404</v>
      </c>
      <c r="E4245" s="1406" t="s">
        <v>561</v>
      </c>
      <c r="F4245" s="1408" t="s">
        <v>562</v>
      </c>
      <c r="O4245" s="1383" t="s">
        <v>561</v>
      </c>
      <c r="Q4245" s="1383" t="s">
        <v>64</v>
      </c>
    </row>
    <row r="4246" spans="1:17" x14ac:dyDescent="0.3">
      <c r="A4246" s="1405">
        <v>2017</v>
      </c>
      <c r="B4246" s="1406" t="s">
        <v>521</v>
      </c>
      <c r="C4246" s="1406" t="s">
        <v>569</v>
      </c>
      <c r="D4246" s="1407">
        <v>831.316044657097</v>
      </c>
      <c r="E4246" s="1406" t="s">
        <v>561</v>
      </c>
      <c r="F4246" s="1408" t="s">
        <v>562</v>
      </c>
      <c r="O4246" s="1383" t="s">
        <v>561</v>
      </c>
      <c r="Q4246" s="1383" t="s">
        <v>64</v>
      </c>
    </row>
    <row r="4247" spans="1:17" x14ac:dyDescent="0.3">
      <c r="A4247" s="1405">
        <v>2017</v>
      </c>
      <c r="B4247" s="1406" t="s">
        <v>521</v>
      </c>
      <c r="C4247" s="1406" t="s">
        <v>570</v>
      </c>
      <c r="D4247" s="1407">
        <v>859.75017241379305</v>
      </c>
      <c r="E4247" s="1406" t="s">
        <v>561</v>
      </c>
      <c r="F4247" s="1408" t="s">
        <v>562</v>
      </c>
      <c r="O4247" s="1383" t="s">
        <v>561</v>
      </c>
      <c r="Q4247" s="1383" t="s">
        <v>64</v>
      </c>
    </row>
    <row r="4248" spans="1:17" x14ac:dyDescent="0.3">
      <c r="A4248" s="1405">
        <v>2017</v>
      </c>
      <c r="B4248" s="1406" t="s">
        <v>521</v>
      </c>
      <c r="C4248" s="1406" t="s">
        <v>571</v>
      </c>
      <c r="D4248" s="1407">
        <v>821.43381847915009</v>
      </c>
      <c r="E4248" s="1406" t="s">
        <v>561</v>
      </c>
      <c r="F4248" s="1408" t="s">
        <v>562</v>
      </c>
      <c r="O4248" s="1383" t="s">
        <v>561</v>
      </c>
      <c r="Q4248" s="1383" t="s">
        <v>64</v>
      </c>
    </row>
    <row r="4249" spans="1:17" x14ac:dyDescent="0.3">
      <c r="A4249" s="1405">
        <v>2017</v>
      </c>
      <c r="B4249" s="1406" t="s">
        <v>521</v>
      </c>
      <c r="C4249" s="1406" t="s">
        <v>572</v>
      </c>
      <c r="D4249" s="1407">
        <v>881.73469809171206</v>
      </c>
      <c r="E4249" s="1406" t="s">
        <v>561</v>
      </c>
      <c r="F4249" s="1408" t="s">
        <v>562</v>
      </c>
      <c r="O4249" s="1383" t="s">
        <v>561</v>
      </c>
      <c r="Q4249" s="1383" t="s">
        <v>64</v>
      </c>
    </row>
    <row r="4250" spans="1:17" x14ac:dyDescent="0.3">
      <c r="A4250" s="1405">
        <v>2017</v>
      </c>
      <c r="B4250" s="1406" t="s">
        <v>521</v>
      </c>
      <c r="C4250" s="1406" t="s">
        <v>574</v>
      </c>
      <c r="D4250" s="1407">
        <v>893.22736212880807</v>
      </c>
      <c r="E4250" s="1406" t="s">
        <v>561</v>
      </c>
      <c r="F4250" s="1408" t="s">
        <v>562</v>
      </c>
      <c r="O4250" s="1383" t="s">
        <v>561</v>
      </c>
      <c r="Q4250" s="1383" t="s">
        <v>64</v>
      </c>
    </row>
    <row r="4251" spans="1:17" x14ac:dyDescent="0.3">
      <c r="A4251" s="1405">
        <v>2017</v>
      </c>
      <c r="B4251" s="1406" t="s">
        <v>521</v>
      </c>
      <c r="C4251" s="1406" t="s">
        <v>575</v>
      </c>
      <c r="D4251" s="1407">
        <v>1030.6023765366701</v>
      </c>
      <c r="E4251" s="1406" t="s">
        <v>561</v>
      </c>
      <c r="F4251" s="1408" t="s">
        <v>562</v>
      </c>
      <c r="O4251" s="1383" t="s">
        <v>561</v>
      </c>
      <c r="Q4251" s="1383" t="s">
        <v>64</v>
      </c>
    </row>
    <row r="4252" spans="1:17" x14ac:dyDescent="0.3">
      <c r="A4252" s="1405">
        <v>2017</v>
      </c>
      <c r="B4252" s="1406" t="s">
        <v>521</v>
      </c>
      <c r="C4252" s="1406" t="s">
        <v>576</v>
      </c>
      <c r="D4252" s="1407">
        <v>1042.7362705187102</v>
      </c>
      <c r="E4252" s="1406" t="s">
        <v>561</v>
      </c>
      <c r="F4252" s="1408" t="s">
        <v>562</v>
      </c>
      <c r="O4252" s="1383" t="s">
        <v>561</v>
      </c>
      <c r="Q4252" s="1383" t="s">
        <v>64</v>
      </c>
    </row>
    <row r="4253" spans="1:17" x14ac:dyDescent="0.3">
      <c r="A4253" s="1405">
        <v>2017</v>
      </c>
      <c r="B4253" s="1406" t="s">
        <v>521</v>
      </c>
      <c r="C4253" s="1406" t="s">
        <v>577</v>
      </c>
      <c r="D4253" s="1407">
        <v>863.13553097345107</v>
      </c>
      <c r="E4253" s="1406" t="s">
        <v>578</v>
      </c>
      <c r="F4253" s="1408" t="s">
        <v>579</v>
      </c>
      <c r="O4253" s="1383" t="s">
        <v>578</v>
      </c>
      <c r="Q4253" s="1383" t="s">
        <v>63</v>
      </c>
    </row>
    <row r="4254" spans="1:17" x14ac:dyDescent="0.3">
      <c r="A4254" s="1405">
        <v>2017</v>
      </c>
      <c r="B4254" s="1406" t="s">
        <v>521</v>
      </c>
      <c r="C4254" s="1406" t="s">
        <v>580</v>
      </c>
      <c r="D4254" s="1407">
        <v>865.74059332916306</v>
      </c>
      <c r="E4254" s="1406" t="s">
        <v>578</v>
      </c>
      <c r="F4254" s="1408" t="s">
        <v>579</v>
      </c>
      <c r="O4254" s="1383" t="s">
        <v>578</v>
      </c>
      <c r="Q4254" s="1383" t="s">
        <v>63</v>
      </c>
    </row>
    <row r="4255" spans="1:17" x14ac:dyDescent="0.3">
      <c r="A4255" s="1405">
        <v>2017</v>
      </c>
      <c r="B4255" s="1406" t="s">
        <v>521</v>
      </c>
      <c r="C4255" s="1406" t="s">
        <v>581</v>
      </c>
      <c r="D4255" s="1407">
        <v>1038.7040754561399</v>
      </c>
      <c r="E4255" s="1406" t="s">
        <v>578</v>
      </c>
      <c r="F4255" s="1408" t="s">
        <v>579</v>
      </c>
      <c r="O4255" s="1383" t="s">
        <v>578</v>
      </c>
      <c r="Q4255" s="1383" t="s">
        <v>63</v>
      </c>
    </row>
    <row r="4256" spans="1:17" x14ac:dyDescent="0.3">
      <c r="A4256" s="1405">
        <v>2017</v>
      </c>
      <c r="B4256" s="1406" t="s">
        <v>521</v>
      </c>
      <c r="C4256" s="1406" t="s">
        <v>582</v>
      </c>
      <c r="D4256" s="1407">
        <v>884.05576465403306</v>
      </c>
      <c r="E4256" s="1406" t="s">
        <v>578</v>
      </c>
      <c r="F4256" s="1408" t="s">
        <v>579</v>
      </c>
      <c r="O4256" s="1383" t="s">
        <v>578</v>
      </c>
      <c r="Q4256" s="1383" t="s">
        <v>63</v>
      </c>
    </row>
    <row r="4257" spans="1:17" x14ac:dyDescent="0.3">
      <c r="A4257" s="1405">
        <v>2017</v>
      </c>
      <c r="B4257" s="1406" t="s">
        <v>521</v>
      </c>
      <c r="C4257" s="1406" t="s">
        <v>584</v>
      </c>
      <c r="D4257" s="1407">
        <v>866.43698342541404</v>
      </c>
      <c r="E4257" s="1406" t="s">
        <v>578</v>
      </c>
      <c r="F4257" s="1408" t="s">
        <v>579</v>
      </c>
      <c r="O4257" s="1383" t="s">
        <v>578</v>
      </c>
      <c r="Q4257" s="1383" t="s">
        <v>63</v>
      </c>
    </row>
    <row r="4258" spans="1:17" x14ac:dyDescent="0.3">
      <c r="A4258" s="1405">
        <v>2017</v>
      </c>
      <c r="B4258" s="1406" t="s">
        <v>521</v>
      </c>
      <c r="C4258" s="1406" t="s">
        <v>585</v>
      </c>
      <c r="D4258" s="1407">
        <v>821.25085598206806</v>
      </c>
      <c r="E4258" s="1406" t="s">
        <v>578</v>
      </c>
      <c r="F4258" s="1408" t="s">
        <v>579</v>
      </c>
      <c r="O4258" s="1383" t="s">
        <v>578</v>
      </c>
      <c r="Q4258" s="1383" t="s">
        <v>63</v>
      </c>
    </row>
    <row r="4259" spans="1:17" x14ac:dyDescent="0.3">
      <c r="A4259" s="1405">
        <v>2017</v>
      </c>
      <c r="B4259" s="1406" t="s">
        <v>521</v>
      </c>
      <c r="C4259" s="1406" t="s">
        <v>621</v>
      </c>
      <c r="D4259" s="1407">
        <v>765.95170233000511</v>
      </c>
      <c r="E4259" s="1406" t="s">
        <v>578</v>
      </c>
      <c r="F4259" s="1408" t="s">
        <v>579</v>
      </c>
      <c r="O4259" s="1383" t="s">
        <v>578</v>
      </c>
      <c r="Q4259" s="1383" t="s">
        <v>63</v>
      </c>
    </row>
    <row r="4260" spans="1:17" x14ac:dyDescent="0.3">
      <c r="A4260" s="1405">
        <v>2017</v>
      </c>
      <c r="B4260" s="1406" t="s">
        <v>521</v>
      </c>
      <c r="C4260" s="1406" t="s">
        <v>586</v>
      </c>
      <c r="D4260" s="1407">
        <v>798.34039470965115</v>
      </c>
      <c r="E4260" s="1406" t="s">
        <v>578</v>
      </c>
      <c r="F4260" s="1408" t="s">
        <v>579</v>
      </c>
      <c r="O4260" s="1383" t="s">
        <v>578</v>
      </c>
      <c r="Q4260" s="1383" t="s">
        <v>63</v>
      </c>
    </row>
    <row r="4261" spans="1:17" x14ac:dyDescent="0.3">
      <c r="A4261" s="1405">
        <v>2017</v>
      </c>
      <c r="B4261" s="1406" t="s">
        <v>521</v>
      </c>
      <c r="C4261" s="1406" t="s">
        <v>587</v>
      </c>
      <c r="D4261" s="1407">
        <v>896.63536238698805</v>
      </c>
      <c r="E4261" s="1406" t="s">
        <v>578</v>
      </c>
      <c r="F4261" s="1408" t="s">
        <v>579</v>
      </c>
      <c r="O4261" s="1383" t="s">
        <v>578</v>
      </c>
      <c r="Q4261" s="1383" t="s">
        <v>63</v>
      </c>
    </row>
    <row r="4262" spans="1:17" x14ac:dyDescent="0.3">
      <c r="A4262" s="1405">
        <v>2017</v>
      </c>
      <c r="B4262" s="1406" t="s">
        <v>521</v>
      </c>
      <c r="C4262" s="1406" t="s">
        <v>588</v>
      </c>
      <c r="D4262" s="1407">
        <v>796.59701996476804</v>
      </c>
      <c r="E4262" s="1406" t="s">
        <v>578</v>
      </c>
      <c r="F4262" s="1408" t="s">
        <v>579</v>
      </c>
      <c r="O4262" s="1383" t="s">
        <v>578</v>
      </c>
      <c r="Q4262" s="1383" t="s">
        <v>63</v>
      </c>
    </row>
    <row r="4263" spans="1:17" x14ac:dyDescent="0.3">
      <c r="A4263" s="1405">
        <v>2017</v>
      </c>
      <c r="B4263" s="1406" t="s">
        <v>521</v>
      </c>
      <c r="C4263" s="1406" t="s">
        <v>589</v>
      </c>
      <c r="D4263" s="1407">
        <v>815.09688622754504</v>
      </c>
      <c r="E4263" s="1406" t="s">
        <v>578</v>
      </c>
      <c r="F4263" s="1408" t="s">
        <v>579</v>
      </c>
      <c r="O4263" s="1383" t="s">
        <v>578</v>
      </c>
      <c r="Q4263" s="1383" t="s">
        <v>63</v>
      </c>
    </row>
    <row r="4264" spans="1:17" x14ac:dyDescent="0.3">
      <c r="A4264" s="1405">
        <v>2017</v>
      </c>
      <c r="B4264" s="1406" t="s">
        <v>521</v>
      </c>
      <c r="C4264" s="1406" t="s">
        <v>591</v>
      </c>
      <c r="D4264" s="1407">
        <v>1018.2411680350001</v>
      </c>
      <c r="E4264" s="1406" t="s">
        <v>578</v>
      </c>
      <c r="F4264" s="1408" t="s">
        <v>579</v>
      </c>
      <c r="O4264" s="1383" t="s">
        <v>578</v>
      </c>
      <c r="Q4264" s="1383" t="s">
        <v>63</v>
      </c>
    </row>
    <row r="4265" spans="1:17" x14ac:dyDescent="0.3">
      <c r="A4265" s="1405">
        <v>2017</v>
      </c>
      <c r="B4265" s="1406" t="s">
        <v>521</v>
      </c>
      <c r="C4265" s="1406" t="s">
        <v>592</v>
      </c>
      <c r="D4265" s="1407">
        <v>799.40588235294103</v>
      </c>
      <c r="E4265" s="1406" t="s">
        <v>578</v>
      </c>
      <c r="F4265" s="1408" t="s">
        <v>579</v>
      </c>
      <c r="O4265" s="1383" t="s">
        <v>578</v>
      </c>
      <c r="Q4265" s="1383" t="s">
        <v>63</v>
      </c>
    </row>
    <row r="4266" spans="1:17" x14ac:dyDescent="0.3">
      <c r="A4266" s="1405">
        <v>2017</v>
      </c>
      <c r="B4266" s="1406" t="s">
        <v>521</v>
      </c>
      <c r="C4266" s="1406" t="s">
        <v>646</v>
      </c>
      <c r="D4266" s="1407">
        <v>747.46548338368609</v>
      </c>
      <c r="E4266" s="1406" t="s">
        <v>642</v>
      </c>
      <c r="F4266" s="1408" t="s">
        <v>641</v>
      </c>
      <c r="O4266" s="1383" t="s">
        <v>642</v>
      </c>
      <c r="Q4266" s="1383" t="s">
        <v>66</v>
      </c>
    </row>
    <row r="4267" spans="1:17" x14ac:dyDescent="0.3">
      <c r="A4267" s="1405">
        <v>2017</v>
      </c>
      <c r="B4267" s="1406" t="s">
        <v>521</v>
      </c>
      <c r="C4267" s="1406" t="s">
        <v>688</v>
      </c>
      <c r="D4267" s="1407">
        <v>933.10664146675413</v>
      </c>
      <c r="E4267" s="1406" t="s">
        <v>620</v>
      </c>
      <c r="F4267" s="1408" t="s">
        <v>619</v>
      </c>
      <c r="O4267" s="1383" t="s">
        <v>620</v>
      </c>
      <c r="Q4267" s="1383" t="s">
        <v>73</v>
      </c>
    </row>
    <row r="4268" spans="1:17" x14ac:dyDescent="0.3">
      <c r="A4268" s="1405">
        <v>2017</v>
      </c>
      <c r="B4268" s="1406" t="s">
        <v>521</v>
      </c>
      <c r="C4268" s="1406" t="s">
        <v>689</v>
      </c>
      <c r="D4268" s="1407">
        <v>838.28309148265009</v>
      </c>
      <c r="E4268" s="1406" t="s">
        <v>620</v>
      </c>
      <c r="F4268" s="1408" t="s">
        <v>619</v>
      </c>
      <c r="O4268" s="1383" t="s">
        <v>620</v>
      </c>
      <c r="Q4268" s="1383" t="s">
        <v>73</v>
      </c>
    </row>
    <row r="4269" spans="1:17" x14ac:dyDescent="0.3">
      <c r="A4269" s="1405">
        <v>2017</v>
      </c>
      <c r="B4269" s="1406" t="s">
        <v>521</v>
      </c>
      <c r="C4269" s="1406" t="s">
        <v>690</v>
      </c>
      <c r="D4269" s="1407">
        <v>816.73267663043509</v>
      </c>
      <c r="E4269" s="1406" t="s">
        <v>620</v>
      </c>
      <c r="F4269" s="1408" t="s">
        <v>619</v>
      </c>
      <c r="O4269" s="1383" t="s">
        <v>620</v>
      </c>
      <c r="Q4269" s="1383" t="s">
        <v>73</v>
      </c>
    </row>
    <row r="4270" spans="1:17" x14ac:dyDescent="0.3">
      <c r="A4270" s="1405">
        <v>2017</v>
      </c>
      <c r="B4270" s="1406" t="s">
        <v>521</v>
      </c>
      <c r="C4270" s="1406" t="s">
        <v>691</v>
      </c>
      <c r="D4270" s="1407">
        <v>829.26970619097608</v>
      </c>
      <c r="E4270" s="1406" t="s">
        <v>620</v>
      </c>
      <c r="F4270" s="1408" t="s">
        <v>619</v>
      </c>
      <c r="O4270" s="1383" t="s">
        <v>620</v>
      </c>
      <c r="Q4270" s="1383" t="s">
        <v>73</v>
      </c>
    </row>
    <row r="4271" spans="1:17" x14ac:dyDescent="0.3">
      <c r="A4271" s="1405">
        <v>2017</v>
      </c>
      <c r="B4271" s="1406" t="s">
        <v>521</v>
      </c>
      <c r="C4271" s="1406" t="s">
        <v>692</v>
      </c>
      <c r="D4271" s="1407">
        <v>1112.85483261174</v>
      </c>
      <c r="E4271" s="1406" t="s">
        <v>620</v>
      </c>
      <c r="F4271" s="1408" t="s">
        <v>619</v>
      </c>
      <c r="O4271" s="1383" t="s">
        <v>620</v>
      </c>
      <c r="Q4271" s="1383" t="s">
        <v>73</v>
      </c>
    </row>
    <row r="4272" spans="1:17" x14ac:dyDescent="0.3">
      <c r="A4272" s="1405">
        <v>2017</v>
      </c>
      <c r="B4272" s="1406" t="s">
        <v>521</v>
      </c>
      <c r="C4272" s="1406" t="s">
        <v>693</v>
      </c>
      <c r="D4272" s="1407">
        <v>964.51619668437104</v>
      </c>
      <c r="E4272" s="1406" t="s">
        <v>620</v>
      </c>
      <c r="F4272" s="1408" t="s">
        <v>619</v>
      </c>
      <c r="O4272" s="1383" t="s">
        <v>620</v>
      </c>
      <c r="Q4272" s="1383" t="s">
        <v>73</v>
      </c>
    </row>
    <row r="4273" spans="1:17" x14ac:dyDescent="0.3">
      <c r="A4273" s="1405">
        <v>2017</v>
      </c>
      <c r="B4273" s="1406" t="s">
        <v>521</v>
      </c>
      <c r="C4273" s="1406" t="s">
        <v>694</v>
      </c>
      <c r="D4273" s="1407">
        <v>906.85456176110904</v>
      </c>
      <c r="E4273" s="1406" t="s">
        <v>620</v>
      </c>
      <c r="F4273" s="1408" t="s">
        <v>619</v>
      </c>
      <c r="O4273" s="1383" t="s">
        <v>620</v>
      </c>
      <c r="Q4273" s="1383" t="s">
        <v>73</v>
      </c>
    </row>
    <row r="4274" spans="1:17" x14ac:dyDescent="0.3">
      <c r="A4274" s="1405">
        <v>2017</v>
      </c>
      <c r="B4274" s="1406" t="s">
        <v>521</v>
      </c>
      <c r="C4274" s="1406" t="s">
        <v>695</v>
      </c>
      <c r="D4274" s="1407">
        <v>992.39754725680007</v>
      </c>
      <c r="E4274" s="1406" t="s">
        <v>620</v>
      </c>
      <c r="F4274" s="1408" t="s">
        <v>619</v>
      </c>
      <c r="O4274" s="1383" t="s">
        <v>620</v>
      </c>
      <c r="Q4274" s="1383" t="s">
        <v>73</v>
      </c>
    </row>
    <row r="4275" spans="1:17" x14ac:dyDescent="0.3">
      <c r="A4275" s="1405">
        <v>2017</v>
      </c>
      <c r="B4275" s="1406" t="s">
        <v>521</v>
      </c>
      <c r="C4275" s="1406" t="s">
        <v>696</v>
      </c>
      <c r="D4275" s="1407">
        <v>853.15924285714311</v>
      </c>
      <c r="E4275" s="1406" t="s">
        <v>620</v>
      </c>
      <c r="F4275" s="1408" t="s">
        <v>619</v>
      </c>
      <c r="O4275" s="1383" t="s">
        <v>620</v>
      </c>
      <c r="Q4275" s="1383" t="s">
        <v>73</v>
      </c>
    </row>
    <row r="4276" spans="1:17" x14ac:dyDescent="0.3">
      <c r="A4276" s="1405">
        <v>2017</v>
      </c>
      <c r="B4276" s="1406" t="s">
        <v>521</v>
      </c>
      <c r="C4276" s="1406" t="s">
        <v>697</v>
      </c>
      <c r="D4276" s="1407">
        <v>897.5010221305331</v>
      </c>
      <c r="E4276" s="1406" t="s">
        <v>620</v>
      </c>
      <c r="F4276" s="1408" t="s">
        <v>619</v>
      </c>
      <c r="O4276" s="1383" t="s">
        <v>620</v>
      </c>
      <c r="Q4276" s="1383" t="s">
        <v>73</v>
      </c>
    </row>
    <row r="4277" spans="1:17" x14ac:dyDescent="0.3">
      <c r="A4277" s="1405">
        <v>2017</v>
      </c>
      <c r="B4277" s="1406" t="s">
        <v>521</v>
      </c>
      <c r="C4277" s="1406" t="s">
        <v>698</v>
      </c>
      <c r="D4277" s="1407">
        <v>978.61323123578507</v>
      </c>
      <c r="E4277" s="1406" t="s">
        <v>620</v>
      </c>
      <c r="F4277" s="1408" t="s">
        <v>619</v>
      </c>
      <c r="O4277" s="1383" t="s">
        <v>620</v>
      </c>
      <c r="Q4277" s="1383" t="s">
        <v>73</v>
      </c>
    </row>
    <row r="4278" spans="1:17" x14ac:dyDescent="0.3">
      <c r="A4278" s="1405">
        <v>2017</v>
      </c>
      <c r="B4278" s="1406" t="s">
        <v>521</v>
      </c>
      <c r="C4278" s="1406" t="s">
        <v>699</v>
      </c>
      <c r="D4278" s="1407">
        <v>883.92755797101404</v>
      </c>
      <c r="E4278" s="1406" t="s">
        <v>620</v>
      </c>
      <c r="F4278" s="1408" t="s">
        <v>619</v>
      </c>
      <c r="O4278" s="1383" t="s">
        <v>620</v>
      </c>
      <c r="Q4278" s="1383" t="s">
        <v>73</v>
      </c>
    </row>
    <row r="4279" spans="1:17" x14ac:dyDescent="0.3">
      <c r="A4279" s="1405">
        <v>2017</v>
      </c>
      <c r="B4279" s="1406" t="s">
        <v>521</v>
      </c>
      <c r="C4279" s="1406" t="s">
        <v>700</v>
      </c>
      <c r="D4279" s="1407">
        <v>916.93392645314407</v>
      </c>
      <c r="E4279" s="1406" t="s">
        <v>620</v>
      </c>
      <c r="F4279" s="1408" t="s">
        <v>619</v>
      </c>
      <c r="O4279" s="1383" t="s">
        <v>620</v>
      </c>
      <c r="Q4279" s="1383" t="s">
        <v>73</v>
      </c>
    </row>
    <row r="4280" spans="1:17" x14ac:dyDescent="0.3">
      <c r="A4280" s="1405">
        <v>2017</v>
      </c>
      <c r="B4280" s="1406" t="s">
        <v>521</v>
      </c>
      <c r="C4280" s="1406" t="s">
        <v>701</v>
      </c>
      <c r="D4280" s="1407">
        <v>864.97287647315602</v>
      </c>
      <c r="E4280" s="1406" t="s">
        <v>620</v>
      </c>
      <c r="F4280" s="1408" t="s">
        <v>619</v>
      </c>
      <c r="O4280" s="1383" t="s">
        <v>620</v>
      </c>
      <c r="Q4280" s="1383" t="s">
        <v>73</v>
      </c>
    </row>
    <row r="4281" spans="1:17" x14ac:dyDescent="0.3">
      <c r="A4281" s="1405">
        <v>2017</v>
      </c>
      <c r="B4281" s="1406" t="s">
        <v>521</v>
      </c>
      <c r="C4281" s="1406" t="s">
        <v>702</v>
      </c>
      <c r="D4281" s="1407">
        <v>912.75451519536898</v>
      </c>
      <c r="E4281" s="1406" t="s">
        <v>620</v>
      </c>
      <c r="F4281" s="1408" t="s">
        <v>619</v>
      </c>
      <c r="O4281" s="1383" t="s">
        <v>620</v>
      </c>
      <c r="Q4281" s="1383" t="s">
        <v>73</v>
      </c>
    </row>
    <row r="4282" spans="1:17" x14ac:dyDescent="0.3">
      <c r="A4282" s="1405">
        <v>2017</v>
      </c>
      <c r="B4282" s="1406" t="s">
        <v>521</v>
      </c>
      <c r="C4282" s="1406" t="s">
        <v>703</v>
      </c>
      <c r="D4282" s="1407">
        <v>883.27461345241409</v>
      </c>
      <c r="E4282" s="1406" t="s">
        <v>620</v>
      </c>
      <c r="F4282" s="1408" t="s">
        <v>619</v>
      </c>
      <c r="O4282" s="1383" t="s">
        <v>620</v>
      </c>
      <c r="Q4282" s="1383" t="s">
        <v>73</v>
      </c>
    </row>
    <row r="4283" spans="1:17" x14ac:dyDescent="0.3">
      <c r="A4283" s="1405">
        <v>2017</v>
      </c>
      <c r="B4283" s="1406" t="s">
        <v>521</v>
      </c>
      <c r="C4283" s="1406" t="s">
        <v>707</v>
      </c>
      <c r="D4283" s="1407">
        <v>930.77574119574103</v>
      </c>
      <c r="E4283" s="1406" t="s">
        <v>626</v>
      </c>
      <c r="F4283" s="1408" t="s">
        <v>625</v>
      </c>
      <c r="O4283" s="1383" t="s">
        <v>626</v>
      </c>
      <c r="Q4283" s="1383" t="s">
        <v>59</v>
      </c>
    </row>
    <row r="4284" spans="1:17" x14ac:dyDescent="0.3">
      <c r="A4284" s="1405">
        <v>2017</v>
      </c>
      <c r="B4284" s="1406" t="s">
        <v>521</v>
      </c>
      <c r="C4284" s="1406" t="s">
        <v>708</v>
      </c>
      <c r="D4284" s="1407">
        <v>885.53593061674007</v>
      </c>
      <c r="E4284" s="1406" t="s">
        <v>626</v>
      </c>
      <c r="F4284" s="1408" t="s">
        <v>625</v>
      </c>
      <c r="O4284" s="1383" t="s">
        <v>626</v>
      </c>
      <c r="Q4284" s="1383" t="s">
        <v>59</v>
      </c>
    </row>
    <row r="4285" spans="1:17" x14ac:dyDescent="0.3">
      <c r="A4285" s="1405">
        <v>2017</v>
      </c>
      <c r="B4285" s="1406" t="s">
        <v>521</v>
      </c>
      <c r="C4285" s="1406" t="s">
        <v>709</v>
      </c>
      <c r="D4285" s="1407">
        <v>944.61248305349909</v>
      </c>
      <c r="E4285" s="1406" t="s">
        <v>626</v>
      </c>
      <c r="F4285" s="1408" t="s">
        <v>625</v>
      </c>
      <c r="O4285" s="1383" t="s">
        <v>626</v>
      </c>
      <c r="Q4285" s="1383" t="s">
        <v>59</v>
      </c>
    </row>
    <row r="4286" spans="1:17" x14ac:dyDescent="0.3">
      <c r="A4286" s="1405">
        <v>2017</v>
      </c>
      <c r="B4286" s="1406" t="s">
        <v>521</v>
      </c>
      <c r="C4286" s="1406" t="s">
        <v>710</v>
      </c>
      <c r="D4286" s="1407">
        <v>842.68348605577705</v>
      </c>
      <c r="E4286" s="1406" t="s">
        <v>626</v>
      </c>
      <c r="F4286" s="1408" t="s">
        <v>625</v>
      </c>
      <c r="O4286" s="1383" t="s">
        <v>626</v>
      </c>
      <c r="Q4286" s="1383" t="s">
        <v>59</v>
      </c>
    </row>
    <row r="4287" spans="1:17" x14ac:dyDescent="0.3">
      <c r="A4287" s="1405">
        <v>2017</v>
      </c>
      <c r="B4287" s="1406" t="s">
        <v>521</v>
      </c>
      <c r="C4287" s="1406" t="s">
        <v>711</v>
      </c>
      <c r="D4287" s="1407">
        <v>936.55628005657695</v>
      </c>
      <c r="E4287" s="1406" t="s">
        <v>626</v>
      </c>
      <c r="F4287" s="1408" t="s">
        <v>625</v>
      </c>
      <c r="O4287" s="1383" t="s">
        <v>626</v>
      </c>
      <c r="Q4287" s="1383" t="s">
        <v>59</v>
      </c>
    </row>
    <row r="4288" spans="1:17" x14ac:dyDescent="0.3">
      <c r="A4288" s="1405">
        <v>2017</v>
      </c>
      <c r="B4288" s="1406" t="s">
        <v>521</v>
      </c>
      <c r="C4288" s="1406" t="s">
        <v>712</v>
      </c>
      <c r="D4288" s="1407">
        <v>906.89194987353403</v>
      </c>
      <c r="E4288" s="1406" t="s">
        <v>626</v>
      </c>
      <c r="F4288" s="1408" t="s">
        <v>625</v>
      </c>
      <c r="O4288" s="1383" t="s">
        <v>626</v>
      </c>
      <c r="Q4288" s="1383" t="s">
        <v>59</v>
      </c>
    </row>
    <row r="4289" spans="1:17" x14ac:dyDescent="0.3">
      <c r="A4289" s="1405">
        <v>2017</v>
      </c>
      <c r="B4289" s="1406" t="s">
        <v>521</v>
      </c>
      <c r="C4289" s="1406" t="s">
        <v>527</v>
      </c>
      <c r="D4289" s="1407">
        <v>1122.58981368526</v>
      </c>
      <c r="E4289" s="1406" t="s">
        <v>519</v>
      </c>
      <c r="F4289" s="1408" t="s">
        <v>628</v>
      </c>
      <c r="O4289" s="1383" t="s">
        <v>519</v>
      </c>
      <c r="Q4289" s="1383" t="s">
        <v>58</v>
      </c>
    </row>
    <row r="4290" spans="1:17" x14ac:dyDescent="0.3">
      <c r="A4290" s="1405">
        <v>2017</v>
      </c>
      <c r="B4290" s="1406" t="s">
        <v>521</v>
      </c>
      <c r="C4290" s="1406" t="s">
        <v>528</v>
      </c>
      <c r="D4290" s="1407">
        <v>927.00276619931799</v>
      </c>
      <c r="E4290" s="1406" t="s">
        <v>519</v>
      </c>
      <c r="F4290" s="1408" t="s">
        <v>628</v>
      </c>
      <c r="O4290" s="1383" t="s">
        <v>519</v>
      </c>
      <c r="Q4290" s="1383" t="s">
        <v>58</v>
      </c>
    </row>
    <row r="4291" spans="1:17" x14ac:dyDescent="0.3">
      <c r="A4291" s="1405">
        <v>2017</v>
      </c>
      <c r="B4291" s="1406" t="s">
        <v>521</v>
      </c>
      <c r="C4291" s="1406" t="s">
        <v>530</v>
      </c>
      <c r="D4291" s="1407">
        <v>898.7797371303401</v>
      </c>
      <c r="E4291" s="1406" t="s">
        <v>519</v>
      </c>
      <c r="F4291" s="1408" t="s">
        <v>628</v>
      </c>
      <c r="O4291" s="1383" t="s">
        <v>519</v>
      </c>
      <c r="Q4291" s="1383" t="s">
        <v>58</v>
      </c>
    </row>
    <row r="4292" spans="1:17" x14ac:dyDescent="0.3">
      <c r="A4292" s="1405">
        <v>2017</v>
      </c>
      <c r="B4292" s="1406" t="s">
        <v>521</v>
      </c>
      <c r="C4292" s="1406" t="s">
        <v>534</v>
      </c>
      <c r="D4292" s="1407">
        <v>868.47804261363603</v>
      </c>
      <c r="E4292" s="1406" t="s">
        <v>519</v>
      </c>
      <c r="F4292" s="1408" t="s">
        <v>628</v>
      </c>
      <c r="O4292" s="1383" t="s">
        <v>519</v>
      </c>
      <c r="Q4292" s="1383" t="s">
        <v>58</v>
      </c>
    </row>
    <row r="4293" spans="1:17" x14ac:dyDescent="0.3">
      <c r="A4293" s="1405">
        <v>2017</v>
      </c>
      <c r="B4293" s="1406" t="s">
        <v>521</v>
      </c>
      <c r="C4293" s="1406" t="s">
        <v>538</v>
      </c>
      <c r="D4293" s="1407">
        <v>894.17260371959901</v>
      </c>
      <c r="E4293" s="1406" t="s">
        <v>519</v>
      </c>
      <c r="F4293" s="1408" t="s">
        <v>628</v>
      </c>
      <c r="O4293" s="1383" t="s">
        <v>519</v>
      </c>
      <c r="Q4293" s="1383" t="s">
        <v>58</v>
      </c>
    </row>
    <row r="4294" spans="1:17" x14ac:dyDescent="0.3">
      <c r="A4294" s="1405">
        <v>2017</v>
      </c>
      <c r="B4294" s="1406" t="s">
        <v>521</v>
      </c>
      <c r="C4294" s="1406" t="s">
        <v>539</v>
      </c>
      <c r="D4294" s="1407">
        <v>976.03674764939694</v>
      </c>
      <c r="E4294" s="1406" t="s">
        <v>519</v>
      </c>
      <c r="F4294" s="1408" t="s">
        <v>628</v>
      </c>
      <c r="O4294" s="1383" t="s">
        <v>519</v>
      </c>
      <c r="Q4294" s="1383" t="s">
        <v>58</v>
      </c>
    </row>
    <row r="4295" spans="1:17" x14ac:dyDescent="0.3">
      <c r="A4295" s="1405">
        <v>2017</v>
      </c>
      <c r="B4295" s="1406" t="s">
        <v>521</v>
      </c>
      <c r="C4295" s="1406" t="s">
        <v>723</v>
      </c>
      <c r="D4295" s="1407">
        <v>988.64622360732403</v>
      </c>
      <c r="E4295" s="1406" t="s">
        <v>598</v>
      </c>
      <c r="F4295" s="1408" t="s">
        <v>599</v>
      </c>
      <c r="O4295" s="1383" t="s">
        <v>598</v>
      </c>
      <c r="Q4295" s="1383" t="s">
        <v>61</v>
      </c>
    </row>
    <row r="4296" spans="1:17" x14ac:dyDescent="0.3">
      <c r="A4296" s="1405">
        <v>2017</v>
      </c>
      <c r="B4296" s="1406" t="s">
        <v>521</v>
      </c>
      <c r="C4296" s="1406" t="s">
        <v>724</v>
      </c>
      <c r="D4296" s="1407">
        <v>1045.5912257438602</v>
      </c>
      <c r="E4296" s="1406" t="s">
        <v>598</v>
      </c>
      <c r="F4296" s="1408" t="s">
        <v>599</v>
      </c>
      <c r="O4296" s="1383" t="s">
        <v>598</v>
      </c>
      <c r="Q4296" s="1383" t="s">
        <v>61</v>
      </c>
    </row>
    <row r="4297" spans="1:17" x14ac:dyDescent="0.3">
      <c r="A4297" s="1405">
        <v>2017</v>
      </c>
      <c r="B4297" s="1406" t="s">
        <v>521</v>
      </c>
      <c r="C4297" s="1406" t="s">
        <v>725</v>
      </c>
      <c r="D4297" s="1407">
        <v>983.3040750865681</v>
      </c>
      <c r="E4297" s="1406" t="s">
        <v>598</v>
      </c>
      <c r="F4297" s="1408" t="s">
        <v>599</v>
      </c>
      <c r="O4297" s="1383" t="s">
        <v>598</v>
      </c>
      <c r="Q4297" s="1383" t="s">
        <v>61</v>
      </c>
    </row>
    <row r="4298" spans="1:17" x14ac:dyDescent="0.3">
      <c r="A4298" s="1405">
        <v>2017</v>
      </c>
      <c r="B4298" s="1406" t="s">
        <v>521</v>
      </c>
      <c r="C4298" s="1406" t="s">
        <v>726</v>
      </c>
      <c r="D4298" s="1407">
        <v>1153.7889985468601</v>
      </c>
      <c r="E4298" s="1406" t="s">
        <v>598</v>
      </c>
      <c r="F4298" s="1408" t="s">
        <v>599</v>
      </c>
      <c r="O4298" s="1383" t="s">
        <v>598</v>
      </c>
      <c r="Q4298" s="1383" t="s">
        <v>61</v>
      </c>
    </row>
    <row r="4299" spans="1:17" x14ac:dyDescent="0.3">
      <c r="A4299" s="1405">
        <v>2017</v>
      </c>
      <c r="B4299" s="1406" t="s">
        <v>521</v>
      </c>
      <c r="C4299" s="1406" t="s">
        <v>727</v>
      </c>
      <c r="D4299" s="1407">
        <v>1104.98325925926</v>
      </c>
      <c r="E4299" s="1406" t="s">
        <v>598</v>
      </c>
      <c r="F4299" s="1408" t="s">
        <v>599</v>
      </c>
      <c r="O4299" s="1383" t="s">
        <v>598</v>
      </c>
      <c r="Q4299" s="1383" t="s">
        <v>61</v>
      </c>
    </row>
    <row r="4300" spans="1:17" x14ac:dyDescent="0.3">
      <c r="A4300" s="1405">
        <v>2017</v>
      </c>
      <c r="B4300" s="1406" t="s">
        <v>521</v>
      </c>
      <c r="C4300" s="1406" t="s">
        <v>728</v>
      </c>
      <c r="D4300" s="1407">
        <v>1049.9813896457802</v>
      </c>
      <c r="E4300" s="1406" t="s">
        <v>598</v>
      </c>
      <c r="F4300" s="1408" t="s">
        <v>599</v>
      </c>
      <c r="O4300" s="1383" t="s">
        <v>598</v>
      </c>
      <c r="Q4300" s="1383" t="s">
        <v>61</v>
      </c>
    </row>
    <row r="4301" spans="1:17" x14ac:dyDescent="0.3">
      <c r="A4301" s="1405">
        <v>2017</v>
      </c>
      <c r="B4301" s="1406" t="s">
        <v>521</v>
      </c>
      <c r="C4301" s="1406" t="s">
        <v>730</v>
      </c>
      <c r="D4301" s="1407">
        <v>867.63093900481499</v>
      </c>
      <c r="E4301" s="1406" t="s">
        <v>598</v>
      </c>
      <c r="F4301" s="1408" t="s">
        <v>599</v>
      </c>
      <c r="O4301" s="1383" t="s">
        <v>598</v>
      </c>
      <c r="Q4301" s="1383" t="s">
        <v>61</v>
      </c>
    </row>
    <row r="4302" spans="1:17" x14ac:dyDescent="0.3">
      <c r="A4302" s="1405">
        <v>2017</v>
      </c>
      <c r="B4302" s="1406" t="s">
        <v>521</v>
      </c>
      <c r="C4302" s="1406" t="s">
        <v>731</v>
      </c>
      <c r="D4302" s="1407">
        <v>977.69201469797508</v>
      </c>
      <c r="E4302" s="1406" t="s">
        <v>598</v>
      </c>
      <c r="F4302" s="1408" t="s">
        <v>599</v>
      </c>
      <c r="O4302" s="1383" t="s">
        <v>598</v>
      </c>
      <c r="Q4302" s="1383" t="s">
        <v>61</v>
      </c>
    </row>
    <row r="4303" spans="1:17" x14ac:dyDescent="0.3">
      <c r="A4303" s="1405">
        <v>2017</v>
      </c>
      <c r="B4303" s="1406" t="s">
        <v>521</v>
      </c>
      <c r="C4303" s="1406" t="s">
        <v>732</v>
      </c>
      <c r="D4303" s="1407">
        <v>1004.40302868884</v>
      </c>
      <c r="E4303" s="1406" t="s">
        <v>598</v>
      </c>
      <c r="F4303" s="1408" t="s">
        <v>599</v>
      </c>
      <c r="O4303" s="1383" t="s">
        <v>598</v>
      </c>
      <c r="Q4303" s="1383" t="s">
        <v>61</v>
      </c>
    </row>
    <row r="4304" spans="1:17" x14ac:dyDescent="0.3">
      <c r="A4304" s="1405">
        <v>2017</v>
      </c>
      <c r="B4304" s="1406" t="s">
        <v>521</v>
      </c>
      <c r="C4304" s="1406" t="s">
        <v>733</v>
      </c>
      <c r="D4304" s="1407">
        <v>953.20250248262209</v>
      </c>
      <c r="E4304" s="1406" t="s">
        <v>598</v>
      </c>
      <c r="F4304" s="1408" t="s">
        <v>599</v>
      </c>
      <c r="O4304" s="1383" t="s">
        <v>598</v>
      </c>
      <c r="Q4304" s="1383" t="s">
        <v>61</v>
      </c>
    </row>
    <row r="4305" spans="1:17" x14ac:dyDescent="0.3">
      <c r="A4305" s="1405">
        <v>2017</v>
      </c>
      <c r="B4305" s="1406" t="s">
        <v>521</v>
      </c>
      <c r="C4305" s="1406" t="s">
        <v>734</v>
      </c>
      <c r="D4305" s="1407">
        <v>949.41781702898606</v>
      </c>
      <c r="E4305" s="1406" t="s">
        <v>598</v>
      </c>
      <c r="F4305" s="1408" t="s">
        <v>599</v>
      </c>
      <c r="O4305" s="1383" t="s">
        <v>598</v>
      </c>
      <c r="Q4305" s="1383" t="s">
        <v>61</v>
      </c>
    </row>
    <row r="4306" spans="1:17" x14ac:dyDescent="0.3">
      <c r="A4306" s="1405">
        <v>2017</v>
      </c>
      <c r="B4306" s="1406" t="s">
        <v>521</v>
      </c>
      <c r="C4306" s="1406" t="s">
        <v>729</v>
      </c>
      <c r="D4306" s="1407">
        <v>1004.4572517814701</v>
      </c>
      <c r="E4306" s="1406" t="s">
        <v>598</v>
      </c>
      <c r="F4306" s="1408" t="s">
        <v>599</v>
      </c>
      <c r="O4306" s="1383" t="s">
        <v>598</v>
      </c>
      <c r="Q4306" s="1383" t="s">
        <v>61</v>
      </c>
    </row>
    <row r="4307" spans="1:17" x14ac:dyDescent="0.3">
      <c r="A4307" s="1405">
        <v>2017</v>
      </c>
      <c r="B4307" s="1406" t="s">
        <v>521</v>
      </c>
      <c r="C4307" s="1406" t="s">
        <v>748</v>
      </c>
      <c r="D4307" s="1407">
        <v>796.18486501079894</v>
      </c>
      <c r="E4307" s="1406" t="s">
        <v>614</v>
      </c>
      <c r="F4307" s="1408" t="s">
        <v>613</v>
      </c>
      <c r="O4307" s="1383" t="s">
        <v>614</v>
      </c>
      <c r="Q4307" s="1383" t="s">
        <v>60</v>
      </c>
    </row>
    <row r="4308" spans="1:17" x14ac:dyDescent="0.3">
      <c r="A4308" s="1405">
        <v>2017</v>
      </c>
      <c r="B4308" s="1406" t="s">
        <v>521</v>
      </c>
      <c r="C4308" s="1406" t="s">
        <v>735</v>
      </c>
      <c r="D4308" s="1407">
        <v>1009.8571218363701</v>
      </c>
      <c r="E4308" s="1406" t="s">
        <v>614</v>
      </c>
      <c r="F4308" s="1408" t="s">
        <v>613</v>
      </c>
      <c r="O4308" s="1383" t="s">
        <v>614</v>
      </c>
      <c r="Q4308" s="1383" t="s">
        <v>60</v>
      </c>
    </row>
    <row r="4309" spans="1:17" x14ac:dyDescent="0.3">
      <c r="A4309" s="1405">
        <v>2017</v>
      </c>
      <c r="B4309" s="1406" t="s">
        <v>521</v>
      </c>
      <c r="C4309" s="1406" t="s">
        <v>736</v>
      </c>
      <c r="D4309" s="1407">
        <v>1098.78588309681</v>
      </c>
      <c r="E4309" s="1406" t="s">
        <v>614</v>
      </c>
      <c r="F4309" s="1408" t="s">
        <v>613</v>
      </c>
      <c r="O4309" s="1383" t="s">
        <v>614</v>
      </c>
      <c r="Q4309" s="1383" t="s">
        <v>60</v>
      </c>
    </row>
    <row r="4310" spans="1:17" x14ac:dyDescent="0.3">
      <c r="A4310" s="1405">
        <v>2017</v>
      </c>
      <c r="B4310" s="1406" t="s">
        <v>521</v>
      </c>
      <c r="C4310" s="1406" t="s">
        <v>737</v>
      </c>
      <c r="D4310" s="1407">
        <v>945.43017258382599</v>
      </c>
      <c r="E4310" s="1406" t="s">
        <v>614</v>
      </c>
      <c r="F4310" s="1408" t="s">
        <v>613</v>
      </c>
      <c r="O4310" s="1383" t="s">
        <v>614</v>
      </c>
      <c r="Q4310" s="1383" t="s">
        <v>60</v>
      </c>
    </row>
    <row r="4311" spans="1:17" x14ac:dyDescent="0.3">
      <c r="A4311" s="1405">
        <v>2017</v>
      </c>
      <c r="B4311" s="1406" t="s">
        <v>521</v>
      </c>
      <c r="C4311" s="1406" t="s">
        <v>738</v>
      </c>
      <c r="D4311" s="1407">
        <v>1128.8105429646801</v>
      </c>
      <c r="E4311" s="1406" t="s">
        <v>614</v>
      </c>
      <c r="F4311" s="1408" t="s">
        <v>613</v>
      </c>
      <c r="O4311" s="1383" t="s">
        <v>614</v>
      </c>
      <c r="Q4311" s="1383" t="s">
        <v>60</v>
      </c>
    </row>
    <row r="4312" spans="1:17" x14ac:dyDescent="0.3">
      <c r="A4312" s="1405">
        <v>2017</v>
      </c>
      <c r="B4312" s="1406" t="s">
        <v>521</v>
      </c>
      <c r="C4312" s="1406" t="s">
        <v>749</v>
      </c>
      <c r="D4312" s="1407">
        <v>763.19356415478603</v>
      </c>
      <c r="E4312" s="1406" t="s">
        <v>614</v>
      </c>
      <c r="F4312" s="1408" t="s">
        <v>613</v>
      </c>
      <c r="O4312" s="1383" t="s">
        <v>614</v>
      </c>
      <c r="Q4312" s="1383" t="s">
        <v>60</v>
      </c>
    </row>
    <row r="4313" spans="1:17" x14ac:dyDescent="0.3">
      <c r="A4313" s="1405">
        <v>2017</v>
      </c>
      <c r="B4313" s="1406" t="s">
        <v>521</v>
      </c>
      <c r="C4313" s="1406" t="s">
        <v>750</v>
      </c>
      <c r="D4313" s="1407">
        <v>927.01504237288111</v>
      </c>
      <c r="E4313" s="1406" t="s">
        <v>614</v>
      </c>
      <c r="F4313" s="1408" t="s">
        <v>613</v>
      </c>
      <c r="O4313" s="1383" t="s">
        <v>614</v>
      </c>
      <c r="Q4313" s="1383" t="s">
        <v>60</v>
      </c>
    </row>
    <row r="4314" spans="1:17" x14ac:dyDescent="0.3">
      <c r="A4314" s="1405">
        <v>2017</v>
      </c>
      <c r="B4314" s="1406" t="s">
        <v>521</v>
      </c>
      <c r="C4314" s="1406" t="s">
        <v>739</v>
      </c>
      <c r="D4314" s="1407">
        <v>887.46125660598909</v>
      </c>
      <c r="E4314" s="1406" t="s">
        <v>614</v>
      </c>
      <c r="F4314" s="1408" t="s">
        <v>613</v>
      </c>
      <c r="O4314" s="1383" t="s">
        <v>614</v>
      </c>
      <c r="Q4314" s="1383" t="s">
        <v>60</v>
      </c>
    </row>
    <row r="4315" spans="1:17" x14ac:dyDescent="0.3">
      <c r="A4315" s="1405">
        <v>2017</v>
      </c>
      <c r="B4315" s="1406" t="s">
        <v>521</v>
      </c>
      <c r="C4315" s="1406" t="s">
        <v>751</v>
      </c>
      <c r="D4315" s="1407">
        <v>826.84454545454503</v>
      </c>
      <c r="E4315" s="1406" t="s">
        <v>614</v>
      </c>
      <c r="F4315" s="1408" t="s">
        <v>613</v>
      </c>
      <c r="O4315" s="1383" t="s">
        <v>614</v>
      </c>
      <c r="Q4315" s="1383" t="s">
        <v>60</v>
      </c>
    </row>
    <row r="4316" spans="1:17" x14ac:dyDescent="0.3">
      <c r="A4316" s="1405">
        <v>2017</v>
      </c>
      <c r="B4316" s="1406" t="s">
        <v>521</v>
      </c>
      <c r="C4316" s="1406" t="s">
        <v>740</v>
      </c>
      <c r="D4316" s="1407">
        <v>938.1021524320181</v>
      </c>
      <c r="E4316" s="1406" t="s">
        <v>614</v>
      </c>
      <c r="F4316" s="1408" t="s">
        <v>613</v>
      </c>
      <c r="O4316" s="1383" t="s">
        <v>614</v>
      </c>
      <c r="Q4316" s="1383" t="s">
        <v>60</v>
      </c>
    </row>
    <row r="4317" spans="1:17" x14ac:dyDescent="0.3">
      <c r="A4317" s="1405">
        <v>2017</v>
      </c>
      <c r="B4317" s="1406" t="s">
        <v>521</v>
      </c>
      <c r="C4317" s="1406" t="s">
        <v>752</v>
      </c>
      <c r="D4317" s="1407">
        <v>831.56005583756303</v>
      </c>
      <c r="E4317" s="1406" t="s">
        <v>614</v>
      </c>
      <c r="F4317" s="1408" t="s">
        <v>613</v>
      </c>
      <c r="O4317" s="1383" t="s">
        <v>614</v>
      </c>
      <c r="Q4317" s="1383" t="s">
        <v>60</v>
      </c>
    </row>
    <row r="4318" spans="1:17" x14ac:dyDescent="0.3">
      <c r="A4318" s="1405">
        <v>2017</v>
      </c>
      <c r="B4318" s="1406" t="s">
        <v>521</v>
      </c>
      <c r="C4318" s="1406" t="s">
        <v>753</v>
      </c>
      <c r="D4318" s="1407">
        <v>819.11070038910509</v>
      </c>
      <c r="E4318" s="1406" t="s">
        <v>614</v>
      </c>
      <c r="F4318" s="1408" t="s">
        <v>613</v>
      </c>
      <c r="O4318" s="1383" t="s">
        <v>614</v>
      </c>
      <c r="Q4318" s="1383" t="s">
        <v>60</v>
      </c>
    </row>
    <row r="4319" spans="1:17" x14ac:dyDescent="0.3">
      <c r="A4319" s="1405">
        <v>2017</v>
      </c>
      <c r="B4319" s="1406" t="s">
        <v>521</v>
      </c>
      <c r="C4319" s="1406" t="s">
        <v>741</v>
      </c>
      <c r="D4319" s="1407">
        <v>925.14638675339995</v>
      </c>
      <c r="E4319" s="1406" t="s">
        <v>614</v>
      </c>
      <c r="F4319" s="1408" t="s">
        <v>613</v>
      </c>
      <c r="O4319" s="1383" t="s">
        <v>614</v>
      </c>
      <c r="Q4319" s="1383" t="s">
        <v>60</v>
      </c>
    </row>
    <row r="4320" spans="1:17" x14ac:dyDescent="0.3">
      <c r="A4320" s="1405">
        <v>2017</v>
      </c>
      <c r="B4320" s="1406" t="s">
        <v>521</v>
      </c>
      <c r="C4320" s="1406" t="s">
        <v>754</v>
      </c>
      <c r="D4320" s="1407">
        <v>872.31067052980097</v>
      </c>
      <c r="E4320" s="1406" t="s">
        <v>614</v>
      </c>
      <c r="F4320" s="1408" t="s">
        <v>613</v>
      </c>
      <c r="O4320" s="1383" t="s">
        <v>614</v>
      </c>
      <c r="Q4320" s="1383" t="s">
        <v>60</v>
      </c>
    </row>
    <row r="4321" spans="1:17" x14ac:dyDescent="0.3">
      <c r="A4321" s="1405">
        <v>2017</v>
      </c>
      <c r="B4321" s="1406" t="s">
        <v>521</v>
      </c>
      <c r="C4321" s="1406" t="s">
        <v>742</v>
      </c>
      <c r="D4321" s="1407">
        <v>894.00535695942506</v>
      </c>
      <c r="E4321" s="1406" t="s">
        <v>614</v>
      </c>
      <c r="F4321" s="1408" t="s">
        <v>613</v>
      </c>
      <c r="O4321" s="1383" t="s">
        <v>614</v>
      </c>
      <c r="Q4321" s="1383" t="s">
        <v>60</v>
      </c>
    </row>
    <row r="4322" spans="1:17" x14ac:dyDescent="0.3">
      <c r="A4322" s="1405">
        <v>2017</v>
      </c>
      <c r="B4322" s="1406" t="s">
        <v>521</v>
      </c>
      <c r="C4322" s="1406" t="s">
        <v>755</v>
      </c>
      <c r="D4322" s="1407">
        <v>833.83768525311802</v>
      </c>
      <c r="E4322" s="1406" t="s">
        <v>614</v>
      </c>
      <c r="F4322" s="1408" t="s">
        <v>613</v>
      </c>
      <c r="O4322" s="1383" t="s">
        <v>614</v>
      </c>
      <c r="Q4322" s="1383" t="s">
        <v>60</v>
      </c>
    </row>
    <row r="4323" spans="1:17" x14ac:dyDescent="0.3">
      <c r="A4323" s="1405">
        <v>2017</v>
      </c>
      <c r="B4323" s="1406" t="s">
        <v>521</v>
      </c>
      <c r="C4323" s="1406" t="s">
        <v>756</v>
      </c>
      <c r="D4323" s="1407">
        <v>894.48011878247996</v>
      </c>
      <c r="E4323" s="1406" t="s">
        <v>614</v>
      </c>
      <c r="F4323" s="1408" t="s">
        <v>613</v>
      </c>
      <c r="O4323" s="1383" t="s">
        <v>614</v>
      </c>
      <c r="Q4323" s="1383" t="s">
        <v>60</v>
      </c>
    </row>
    <row r="4324" spans="1:17" x14ac:dyDescent="0.3">
      <c r="A4324" s="1405">
        <v>2017</v>
      </c>
      <c r="B4324" s="1406" t="s">
        <v>521</v>
      </c>
      <c r="C4324" s="1406" t="s">
        <v>766</v>
      </c>
      <c r="D4324" s="1407">
        <v>941.3377403611521</v>
      </c>
      <c r="E4324" s="1406" t="s">
        <v>645</v>
      </c>
      <c r="F4324" s="1408" t="s">
        <v>644</v>
      </c>
      <c r="O4324" s="1383" t="s">
        <v>645</v>
      </c>
      <c r="Q4324" s="1383" t="s">
        <v>76</v>
      </c>
    </row>
    <row r="4325" spans="1:17" x14ac:dyDescent="0.3">
      <c r="A4325" s="1405">
        <v>2017</v>
      </c>
      <c r="B4325" s="1406" t="s">
        <v>521</v>
      </c>
      <c r="C4325" s="1406" t="s">
        <v>757</v>
      </c>
      <c r="D4325" s="1407">
        <v>858.65559273422605</v>
      </c>
      <c r="E4325" s="1406" t="s">
        <v>626</v>
      </c>
      <c r="F4325" s="1408" t="s">
        <v>625</v>
      </c>
      <c r="O4325" s="1383" t="s">
        <v>626</v>
      </c>
      <c r="Q4325" s="1383" t="s">
        <v>59</v>
      </c>
    </row>
    <row r="4326" spans="1:17" x14ac:dyDescent="0.3">
      <c r="A4326" s="1405">
        <v>2017</v>
      </c>
      <c r="B4326" s="1406" t="s">
        <v>521</v>
      </c>
      <c r="C4326" s="1406" t="s">
        <v>758</v>
      </c>
      <c r="D4326" s="1407">
        <v>855.87334235453307</v>
      </c>
      <c r="E4326" s="1406" t="s">
        <v>626</v>
      </c>
      <c r="F4326" s="1408" t="s">
        <v>625</v>
      </c>
      <c r="O4326" s="1383" t="s">
        <v>626</v>
      </c>
      <c r="Q4326" s="1383" t="s">
        <v>59</v>
      </c>
    </row>
    <row r="4327" spans="1:17" x14ac:dyDescent="0.3">
      <c r="A4327" s="1405">
        <v>2017</v>
      </c>
      <c r="B4327" s="1406" t="s">
        <v>521</v>
      </c>
      <c r="C4327" s="1406" t="s">
        <v>743</v>
      </c>
      <c r="D4327" s="1407">
        <v>983.11826199182599</v>
      </c>
      <c r="E4327" s="1406" t="s">
        <v>626</v>
      </c>
      <c r="F4327" s="1408" t="s">
        <v>625</v>
      </c>
      <c r="O4327" s="1383" t="s">
        <v>626</v>
      </c>
      <c r="Q4327" s="1383" t="s">
        <v>59</v>
      </c>
    </row>
    <row r="4328" spans="1:17" x14ac:dyDescent="0.3">
      <c r="A4328" s="1405">
        <v>2017</v>
      </c>
      <c r="B4328" s="1406" t="s">
        <v>521</v>
      </c>
      <c r="C4328" s="1406" t="s">
        <v>759</v>
      </c>
      <c r="D4328" s="1407">
        <v>856.65783606557409</v>
      </c>
      <c r="E4328" s="1406" t="s">
        <v>626</v>
      </c>
      <c r="F4328" s="1408" t="s">
        <v>625</v>
      </c>
      <c r="O4328" s="1383" t="s">
        <v>626</v>
      </c>
      <c r="Q4328" s="1383" t="s">
        <v>59</v>
      </c>
    </row>
    <row r="4329" spans="1:17" x14ac:dyDescent="0.3">
      <c r="A4329" s="1405">
        <v>2017</v>
      </c>
      <c r="B4329" s="1406" t="s">
        <v>521</v>
      </c>
      <c r="C4329" s="1406" t="s">
        <v>760</v>
      </c>
      <c r="D4329" s="1407">
        <v>814.00462992126006</v>
      </c>
      <c r="E4329" s="1406" t="s">
        <v>626</v>
      </c>
      <c r="F4329" s="1408" t="s">
        <v>625</v>
      </c>
      <c r="O4329" s="1383" t="s">
        <v>626</v>
      </c>
      <c r="Q4329" s="1383" t="s">
        <v>59</v>
      </c>
    </row>
    <row r="4330" spans="1:17" x14ac:dyDescent="0.3">
      <c r="A4330" s="1405">
        <v>2017</v>
      </c>
      <c r="B4330" s="1406" t="s">
        <v>521</v>
      </c>
      <c r="C4330" s="1406" t="s">
        <v>744</v>
      </c>
      <c r="D4330" s="1407">
        <v>1050.1285659959701</v>
      </c>
      <c r="E4330" s="1406" t="s">
        <v>626</v>
      </c>
      <c r="F4330" s="1408" t="s">
        <v>625</v>
      </c>
      <c r="O4330" s="1383" t="s">
        <v>626</v>
      </c>
      <c r="Q4330" s="1383" t="s">
        <v>59</v>
      </c>
    </row>
    <row r="4331" spans="1:17" x14ac:dyDescent="0.3">
      <c r="A4331" s="1405">
        <v>2017</v>
      </c>
      <c r="B4331" s="1406" t="s">
        <v>521</v>
      </c>
      <c r="C4331" s="1406" t="s">
        <v>745</v>
      </c>
      <c r="D4331" s="1407">
        <v>1248.8954108758503</v>
      </c>
      <c r="E4331" s="1406" t="s">
        <v>626</v>
      </c>
      <c r="F4331" s="1408" t="s">
        <v>625</v>
      </c>
      <c r="O4331" s="1383" t="s">
        <v>626</v>
      </c>
      <c r="Q4331" s="1383" t="s">
        <v>59</v>
      </c>
    </row>
    <row r="4332" spans="1:17" x14ac:dyDescent="0.3">
      <c r="A4332" s="1405">
        <v>2017</v>
      </c>
      <c r="B4332" s="1406" t="s">
        <v>521</v>
      </c>
      <c r="C4332" s="1406" t="s">
        <v>761</v>
      </c>
      <c r="D4332" s="1407">
        <v>814.63815618221304</v>
      </c>
      <c r="E4332" s="1406" t="s">
        <v>626</v>
      </c>
      <c r="F4332" s="1408" t="s">
        <v>625</v>
      </c>
      <c r="O4332" s="1383" t="s">
        <v>626</v>
      </c>
      <c r="Q4332" s="1383" t="s">
        <v>59</v>
      </c>
    </row>
    <row r="4333" spans="1:17" x14ac:dyDescent="0.3">
      <c r="A4333" s="1405">
        <v>2017</v>
      </c>
      <c r="B4333" s="1406" t="s">
        <v>521</v>
      </c>
      <c r="C4333" s="1406" t="s">
        <v>746</v>
      </c>
      <c r="D4333" s="1407">
        <v>958.150793891842</v>
      </c>
      <c r="E4333" s="1406" t="s">
        <v>626</v>
      </c>
      <c r="F4333" s="1408" t="s">
        <v>625</v>
      </c>
      <c r="O4333" s="1383" t="s">
        <v>626</v>
      </c>
      <c r="Q4333" s="1383" t="s">
        <v>59</v>
      </c>
    </row>
    <row r="4334" spans="1:17" x14ac:dyDescent="0.3">
      <c r="A4334" s="1405">
        <v>2017</v>
      </c>
      <c r="B4334" s="1406" t="s">
        <v>521</v>
      </c>
      <c r="C4334" s="1406" t="s">
        <v>747</v>
      </c>
      <c r="D4334" s="1407">
        <v>998.52654383735705</v>
      </c>
      <c r="E4334" s="1406" t="s">
        <v>626</v>
      </c>
      <c r="F4334" s="1408" t="s">
        <v>625</v>
      </c>
      <c r="O4334" s="1383" t="s">
        <v>626</v>
      </c>
      <c r="Q4334" s="1383" t="s">
        <v>59</v>
      </c>
    </row>
    <row r="4335" spans="1:17" x14ac:dyDescent="0.3">
      <c r="A4335" s="1405">
        <v>2017</v>
      </c>
      <c r="B4335" s="1406" t="s">
        <v>521</v>
      </c>
      <c r="C4335" s="1406" t="s">
        <v>762</v>
      </c>
      <c r="D4335" s="1407">
        <v>764.49250297973811</v>
      </c>
      <c r="E4335" s="1406" t="s">
        <v>623</v>
      </c>
      <c r="F4335" s="1408" t="s">
        <v>622</v>
      </c>
      <c r="O4335" s="1383" t="s">
        <v>623</v>
      </c>
      <c r="Q4335" s="1383" t="s">
        <v>75</v>
      </c>
    </row>
    <row r="4336" spans="1:17" x14ac:dyDescent="0.3">
      <c r="A4336" s="1405">
        <v>2017</v>
      </c>
      <c r="B4336" s="1406" t="s">
        <v>521</v>
      </c>
      <c r="C4336" s="1406" t="s">
        <v>763</v>
      </c>
      <c r="D4336" s="1407">
        <v>902.07872256612302</v>
      </c>
      <c r="E4336" s="1406" t="s">
        <v>645</v>
      </c>
      <c r="F4336" s="1408" t="s">
        <v>644</v>
      </c>
      <c r="O4336" s="1383" t="s">
        <v>645</v>
      </c>
      <c r="Q4336" s="1383" t="s">
        <v>76</v>
      </c>
    </row>
    <row r="4337" spans="1:17" x14ac:dyDescent="0.3">
      <c r="A4337" s="1405">
        <v>2017</v>
      </c>
      <c r="B4337" s="1406" t="s">
        <v>521</v>
      </c>
      <c r="C4337" s="1406" t="s">
        <v>764</v>
      </c>
      <c r="D4337" s="1407">
        <v>818.64451141018094</v>
      </c>
      <c r="E4337" s="1406" t="s">
        <v>645</v>
      </c>
      <c r="F4337" s="1408" t="s">
        <v>644</v>
      </c>
      <c r="O4337" s="1383" t="s">
        <v>645</v>
      </c>
      <c r="Q4337" s="1383" t="s">
        <v>76</v>
      </c>
    </row>
    <row r="4338" spans="1:17" x14ac:dyDescent="0.3">
      <c r="A4338" s="1405">
        <v>2017</v>
      </c>
      <c r="B4338" s="1406" t="s">
        <v>521</v>
      </c>
      <c r="C4338" s="1406" t="s">
        <v>765</v>
      </c>
      <c r="D4338" s="1407">
        <v>1043.06338883035</v>
      </c>
      <c r="E4338" s="1406" t="s">
        <v>645</v>
      </c>
      <c r="F4338" s="1408" t="s">
        <v>644</v>
      </c>
      <c r="O4338" s="1383" t="s">
        <v>645</v>
      </c>
      <c r="Q4338" s="1383" t="s">
        <v>76</v>
      </c>
    </row>
    <row r="4339" spans="1:17" x14ac:dyDescent="0.3">
      <c r="A4339" s="1405">
        <v>2017</v>
      </c>
      <c r="B4339" s="1406" t="s">
        <v>521</v>
      </c>
      <c r="C4339" s="1406" t="s">
        <v>767</v>
      </c>
      <c r="D4339" s="1407">
        <v>988.87674124864702</v>
      </c>
      <c r="E4339" s="1406" t="s">
        <v>645</v>
      </c>
      <c r="F4339" s="1408" t="s">
        <v>644</v>
      </c>
      <c r="O4339" s="1383" t="s">
        <v>645</v>
      </c>
      <c r="Q4339" s="1383" t="s">
        <v>76</v>
      </c>
    </row>
    <row r="4340" spans="1:17" x14ac:dyDescent="0.3">
      <c r="A4340" s="1405">
        <v>2017</v>
      </c>
      <c r="B4340" s="1406" t="s">
        <v>521</v>
      </c>
      <c r="C4340" s="1406" t="s">
        <v>768</v>
      </c>
      <c r="D4340" s="1407">
        <v>1024.08153351388</v>
      </c>
      <c r="E4340" s="1406" t="s">
        <v>645</v>
      </c>
      <c r="F4340" s="1408" t="s">
        <v>644</v>
      </c>
      <c r="O4340" s="1383" t="s">
        <v>645</v>
      </c>
      <c r="Q4340" s="1383" t="s">
        <v>76</v>
      </c>
    </row>
    <row r="4341" spans="1:17" x14ac:dyDescent="0.3">
      <c r="A4341" s="1405">
        <v>2017</v>
      </c>
      <c r="B4341" s="1406" t="s">
        <v>521</v>
      </c>
      <c r="C4341" s="1406" t="s">
        <v>769</v>
      </c>
      <c r="D4341" s="1407">
        <v>844.76093468468503</v>
      </c>
      <c r="E4341" s="1406" t="s">
        <v>645</v>
      </c>
      <c r="F4341" s="1408" t="s">
        <v>644</v>
      </c>
      <c r="O4341" s="1383" t="s">
        <v>645</v>
      </c>
      <c r="Q4341" s="1383" t="s">
        <v>76</v>
      </c>
    </row>
    <row r="4342" spans="1:17" x14ac:dyDescent="0.3">
      <c r="A4342" s="1405">
        <v>2017</v>
      </c>
      <c r="B4342" s="1406" t="s">
        <v>521</v>
      </c>
      <c r="C4342" s="1406" t="s">
        <v>770</v>
      </c>
      <c r="D4342" s="1407">
        <v>868.05443639291502</v>
      </c>
      <c r="E4342" s="1406" t="s">
        <v>645</v>
      </c>
      <c r="F4342" s="1408" t="s">
        <v>644</v>
      </c>
      <c r="O4342" s="1383" t="s">
        <v>645</v>
      </c>
      <c r="Q4342" s="1383" t="s">
        <v>76</v>
      </c>
    </row>
    <row r="4343" spans="1:17" x14ac:dyDescent="0.3">
      <c r="A4343" s="1405">
        <v>2017</v>
      </c>
      <c r="B4343" s="1406" t="s">
        <v>521</v>
      </c>
      <c r="C4343" s="1406" t="s">
        <v>771</v>
      </c>
      <c r="D4343" s="1407">
        <v>777.76291606714608</v>
      </c>
      <c r="E4343" s="1406" t="s">
        <v>645</v>
      </c>
      <c r="F4343" s="1408" t="s">
        <v>644</v>
      </c>
      <c r="O4343" s="1383" t="s">
        <v>645</v>
      </c>
      <c r="Q4343" s="1383" t="s">
        <v>76</v>
      </c>
    </row>
    <row r="4344" spans="1:17" x14ac:dyDescent="0.3">
      <c r="A4344" s="1405">
        <v>2017</v>
      </c>
      <c r="B4344" s="1406" t="s">
        <v>521</v>
      </c>
      <c r="C4344" s="1406" t="s">
        <v>772</v>
      </c>
      <c r="D4344" s="1407">
        <v>764.78930875575998</v>
      </c>
      <c r="E4344" s="1406" t="s">
        <v>645</v>
      </c>
      <c r="F4344" s="1408" t="s">
        <v>644</v>
      </c>
      <c r="O4344" s="1383" t="s">
        <v>645</v>
      </c>
      <c r="Q4344" s="1383" t="s">
        <v>76</v>
      </c>
    </row>
    <row r="4345" spans="1:17" x14ac:dyDescent="0.3">
      <c r="A4345" s="1405">
        <v>2017</v>
      </c>
      <c r="B4345" s="1406" t="s">
        <v>521</v>
      </c>
      <c r="C4345" s="1406" t="s">
        <v>773</v>
      </c>
      <c r="D4345" s="1407">
        <v>1009.52607843137</v>
      </c>
      <c r="E4345" s="1406" t="s">
        <v>645</v>
      </c>
      <c r="F4345" s="1408" t="s">
        <v>644</v>
      </c>
      <c r="O4345" s="1383" t="s">
        <v>645</v>
      </c>
      <c r="Q4345" s="1383" t="s">
        <v>76</v>
      </c>
    </row>
    <row r="4346" spans="1:17" x14ac:dyDescent="0.3">
      <c r="A4346" s="1405">
        <v>2017</v>
      </c>
      <c r="B4346" s="1406" t="s">
        <v>521</v>
      </c>
      <c r="C4346" s="1406" t="s">
        <v>774</v>
      </c>
      <c r="D4346" s="1407">
        <v>788.44105150214602</v>
      </c>
      <c r="E4346" s="1406" t="s">
        <v>645</v>
      </c>
      <c r="F4346" s="1408" t="s">
        <v>644</v>
      </c>
      <c r="O4346" s="1383" t="s">
        <v>645</v>
      </c>
      <c r="Q4346" s="1383" t="s">
        <v>76</v>
      </c>
    </row>
    <row r="4347" spans="1:17" x14ac:dyDescent="0.3">
      <c r="A4347" s="1405">
        <v>2017</v>
      </c>
      <c r="B4347" s="1406" t="s">
        <v>521</v>
      </c>
      <c r="C4347" s="1406" t="s">
        <v>775</v>
      </c>
      <c r="D4347" s="1407">
        <v>956.12008689641607</v>
      </c>
      <c r="E4347" s="1406" t="s">
        <v>645</v>
      </c>
      <c r="F4347" s="1408" t="s">
        <v>644</v>
      </c>
      <c r="O4347" s="1383" t="s">
        <v>645</v>
      </c>
      <c r="Q4347" s="1383" t="s">
        <v>76</v>
      </c>
    </row>
    <row r="4348" spans="1:17" x14ac:dyDescent="0.3">
      <c r="A4348" s="1405">
        <v>2017</v>
      </c>
      <c r="B4348" s="1406" t="s">
        <v>521</v>
      </c>
      <c r="C4348" s="1406" t="s">
        <v>776</v>
      </c>
      <c r="D4348" s="1407">
        <v>862.77000628930807</v>
      </c>
      <c r="E4348" s="1406" t="s">
        <v>645</v>
      </c>
      <c r="F4348" s="1408" t="s">
        <v>644</v>
      </c>
      <c r="O4348" s="1383" t="s">
        <v>645</v>
      </c>
      <c r="Q4348" s="1383" t="s">
        <v>76</v>
      </c>
    </row>
    <row r="4349" spans="1:17" x14ac:dyDescent="0.3">
      <c r="A4349" s="1405">
        <v>2017</v>
      </c>
      <c r="B4349" s="1406" t="s">
        <v>521</v>
      </c>
      <c r="C4349" s="1406" t="s">
        <v>794</v>
      </c>
      <c r="D4349" s="1407">
        <v>935.29699927166803</v>
      </c>
      <c r="E4349" s="1406" t="s">
        <v>611</v>
      </c>
      <c r="F4349" s="1408" t="s">
        <v>610</v>
      </c>
      <c r="O4349" s="1383" t="s">
        <v>611</v>
      </c>
      <c r="Q4349" s="1383" t="s">
        <v>74</v>
      </c>
    </row>
    <row r="4350" spans="1:17" x14ac:dyDescent="0.3">
      <c r="A4350" s="1405">
        <v>2017</v>
      </c>
      <c r="B4350" s="1406" t="s">
        <v>521</v>
      </c>
      <c r="C4350" s="1406" t="s">
        <v>795</v>
      </c>
      <c r="D4350" s="1407">
        <v>848.00415053763402</v>
      </c>
      <c r="E4350" s="1406" t="s">
        <v>611</v>
      </c>
      <c r="F4350" s="1408" t="s">
        <v>610</v>
      </c>
      <c r="O4350" s="1383" t="s">
        <v>611</v>
      </c>
      <c r="Q4350" s="1383" t="s">
        <v>74</v>
      </c>
    </row>
    <row r="4351" spans="1:17" x14ac:dyDescent="0.3">
      <c r="A4351" s="1405">
        <v>2017</v>
      </c>
      <c r="B4351" s="1406" t="s">
        <v>521</v>
      </c>
      <c r="C4351" s="1406" t="s">
        <v>777</v>
      </c>
      <c r="D4351" s="1407">
        <v>876.138119180633</v>
      </c>
      <c r="E4351" s="1406" t="s">
        <v>611</v>
      </c>
      <c r="F4351" s="1408" t="s">
        <v>610</v>
      </c>
      <c r="O4351" s="1383" t="s">
        <v>611</v>
      </c>
      <c r="Q4351" s="1383" t="s">
        <v>74</v>
      </c>
    </row>
    <row r="4352" spans="1:17" x14ac:dyDescent="0.3">
      <c r="A4352" s="1405">
        <v>2017</v>
      </c>
      <c r="B4352" s="1406" t="s">
        <v>521</v>
      </c>
      <c r="C4352" s="1406" t="s">
        <v>796</v>
      </c>
      <c r="D4352" s="1407">
        <v>837.94832911392405</v>
      </c>
      <c r="E4352" s="1406" t="s">
        <v>611</v>
      </c>
      <c r="F4352" s="1408" t="s">
        <v>610</v>
      </c>
      <c r="O4352" s="1383" t="s">
        <v>611</v>
      </c>
      <c r="Q4352" s="1383" t="s">
        <v>74</v>
      </c>
    </row>
    <row r="4353" spans="1:17" x14ac:dyDescent="0.3">
      <c r="A4353" s="1405">
        <v>2017</v>
      </c>
      <c r="B4353" s="1406" t="s">
        <v>521</v>
      </c>
      <c r="C4353" s="1406" t="s">
        <v>778</v>
      </c>
      <c r="D4353" s="1407">
        <v>855.54278172588806</v>
      </c>
      <c r="E4353" s="1406" t="s">
        <v>611</v>
      </c>
      <c r="F4353" s="1408" t="s">
        <v>610</v>
      </c>
      <c r="O4353" s="1383" t="s">
        <v>611</v>
      </c>
      <c r="Q4353" s="1383" t="s">
        <v>74</v>
      </c>
    </row>
    <row r="4354" spans="1:17" x14ac:dyDescent="0.3">
      <c r="A4354" s="1405">
        <v>2017</v>
      </c>
      <c r="B4354" s="1406" t="s">
        <v>521</v>
      </c>
      <c r="C4354" s="1406" t="s">
        <v>797</v>
      </c>
      <c r="D4354" s="1407">
        <v>1113.0243660130702</v>
      </c>
      <c r="E4354" s="1406" t="s">
        <v>611</v>
      </c>
      <c r="F4354" s="1408" t="s">
        <v>610</v>
      </c>
      <c r="O4354" s="1383" t="s">
        <v>611</v>
      </c>
      <c r="Q4354" s="1383" t="s">
        <v>74</v>
      </c>
    </row>
    <row r="4355" spans="1:17" x14ac:dyDescent="0.3">
      <c r="A4355" s="1405">
        <v>2017</v>
      </c>
      <c r="B4355" s="1406" t="s">
        <v>521</v>
      </c>
      <c r="C4355" s="1406" t="s">
        <v>779</v>
      </c>
      <c r="D4355" s="1407">
        <v>856.02717282717299</v>
      </c>
      <c r="E4355" s="1406" t="s">
        <v>611</v>
      </c>
      <c r="F4355" s="1408" t="s">
        <v>610</v>
      </c>
      <c r="O4355" s="1383" t="s">
        <v>611</v>
      </c>
      <c r="Q4355" s="1383" t="s">
        <v>74</v>
      </c>
    </row>
    <row r="4356" spans="1:17" x14ac:dyDescent="0.3">
      <c r="A4356" s="1405">
        <v>2017</v>
      </c>
      <c r="B4356" s="1406" t="s">
        <v>521</v>
      </c>
      <c r="C4356" s="1406" t="s">
        <v>780</v>
      </c>
      <c r="D4356" s="1407">
        <v>796.1103846153851</v>
      </c>
      <c r="E4356" s="1406" t="s">
        <v>611</v>
      </c>
      <c r="F4356" s="1408" t="s">
        <v>610</v>
      </c>
      <c r="O4356" s="1383" t="s">
        <v>611</v>
      </c>
      <c r="Q4356" s="1383" t="s">
        <v>74</v>
      </c>
    </row>
    <row r="4357" spans="1:17" x14ac:dyDescent="0.3">
      <c r="A4357" s="1405">
        <v>2017</v>
      </c>
      <c r="B4357" s="1406" t="s">
        <v>521</v>
      </c>
      <c r="C4357" s="1406" t="s">
        <v>713</v>
      </c>
      <c r="D4357" s="1407">
        <v>1048.2030200987299</v>
      </c>
      <c r="E4357" s="1406" t="s">
        <v>635</v>
      </c>
      <c r="F4357" s="1408" t="s">
        <v>634</v>
      </c>
      <c r="O4357" s="1383" t="s">
        <v>635</v>
      </c>
      <c r="Q4357" s="1383" t="s">
        <v>78</v>
      </c>
    </row>
    <row r="4358" spans="1:17" x14ac:dyDescent="0.3">
      <c r="A4358" s="1405">
        <v>2017</v>
      </c>
      <c r="B4358" s="1406" t="s">
        <v>521</v>
      </c>
      <c r="C4358" s="1406" t="s">
        <v>714</v>
      </c>
      <c r="D4358" s="1407">
        <v>1033.2248174778802</v>
      </c>
      <c r="E4358" s="1406" t="s">
        <v>635</v>
      </c>
      <c r="F4358" s="1408" t="s">
        <v>634</v>
      </c>
      <c r="O4358" s="1383" t="s">
        <v>635</v>
      </c>
      <c r="Q4358" s="1383" t="s">
        <v>78</v>
      </c>
    </row>
    <row r="4359" spans="1:17" x14ac:dyDescent="0.3">
      <c r="A4359" s="1405">
        <v>2017</v>
      </c>
      <c r="B4359" s="1406" t="s">
        <v>521</v>
      </c>
      <c r="C4359" s="1406" t="s">
        <v>715</v>
      </c>
      <c r="D4359" s="1407">
        <v>1206.9523657142902</v>
      </c>
      <c r="E4359" s="1406" t="s">
        <v>635</v>
      </c>
      <c r="F4359" s="1408" t="s">
        <v>634</v>
      </c>
      <c r="O4359" s="1383" t="s">
        <v>635</v>
      </c>
      <c r="Q4359" s="1383" t="s">
        <v>78</v>
      </c>
    </row>
    <row r="4360" spans="1:17" x14ac:dyDescent="0.3">
      <c r="A4360" s="1405">
        <v>2017</v>
      </c>
      <c r="B4360" s="1406" t="s">
        <v>521</v>
      </c>
      <c r="C4360" s="1406" t="s">
        <v>716</v>
      </c>
      <c r="D4360" s="1407">
        <v>1090.9203281190401</v>
      </c>
      <c r="E4360" s="1406" t="s">
        <v>635</v>
      </c>
      <c r="F4360" s="1408" t="s">
        <v>634</v>
      </c>
      <c r="O4360" s="1383" t="s">
        <v>635</v>
      </c>
      <c r="Q4360" s="1383" t="s">
        <v>78</v>
      </c>
    </row>
    <row r="4361" spans="1:17" x14ac:dyDescent="0.3">
      <c r="A4361" s="1405">
        <v>2017</v>
      </c>
      <c r="B4361" s="1406" t="s">
        <v>521</v>
      </c>
      <c r="C4361" s="1406" t="s">
        <v>717</v>
      </c>
      <c r="D4361" s="1407">
        <v>870.753006944444</v>
      </c>
      <c r="E4361" s="1406" t="s">
        <v>635</v>
      </c>
      <c r="F4361" s="1408" t="s">
        <v>634</v>
      </c>
      <c r="O4361" s="1383" t="s">
        <v>635</v>
      </c>
      <c r="Q4361" s="1383" t="s">
        <v>78</v>
      </c>
    </row>
    <row r="4362" spans="1:17" x14ac:dyDescent="0.3">
      <c r="A4362" s="1405">
        <v>2017</v>
      </c>
      <c r="B4362" s="1406" t="s">
        <v>521</v>
      </c>
      <c r="C4362" s="1406" t="s">
        <v>781</v>
      </c>
      <c r="D4362" s="1407">
        <v>821.83643292682905</v>
      </c>
      <c r="E4362" s="1406" t="s">
        <v>635</v>
      </c>
      <c r="F4362" s="1408" t="s">
        <v>634</v>
      </c>
      <c r="O4362" s="1383" t="s">
        <v>635</v>
      </c>
      <c r="Q4362" s="1383" t="s">
        <v>78</v>
      </c>
    </row>
    <row r="4363" spans="1:17" x14ac:dyDescent="0.3">
      <c r="A4363" s="1405">
        <v>2017</v>
      </c>
      <c r="B4363" s="1406" t="s">
        <v>521</v>
      </c>
      <c r="C4363" s="1406" t="s">
        <v>718</v>
      </c>
      <c r="D4363" s="1407">
        <v>832.03365497076004</v>
      </c>
      <c r="E4363" s="1406" t="s">
        <v>635</v>
      </c>
      <c r="F4363" s="1408" t="s">
        <v>634</v>
      </c>
      <c r="O4363" s="1383" t="s">
        <v>635</v>
      </c>
      <c r="Q4363" s="1383" t="s">
        <v>78</v>
      </c>
    </row>
    <row r="4364" spans="1:17" x14ac:dyDescent="0.3">
      <c r="A4364" s="1405">
        <v>2017</v>
      </c>
      <c r="B4364" s="1406" t="s">
        <v>521</v>
      </c>
      <c r="C4364" s="1406" t="s">
        <v>719</v>
      </c>
      <c r="D4364" s="1407">
        <v>959.1781437855401</v>
      </c>
      <c r="E4364" s="1406" t="s">
        <v>635</v>
      </c>
      <c r="F4364" s="1408" t="s">
        <v>634</v>
      </c>
      <c r="O4364" s="1383" t="s">
        <v>635</v>
      </c>
      <c r="Q4364" s="1383" t="s">
        <v>78</v>
      </c>
    </row>
    <row r="4365" spans="1:17" x14ac:dyDescent="0.3">
      <c r="A4365" s="1405">
        <v>2017</v>
      </c>
      <c r="B4365" s="1406" t="s">
        <v>521</v>
      </c>
      <c r="C4365" s="1406" t="s">
        <v>720</v>
      </c>
      <c r="D4365" s="1407">
        <v>1037.2701114859899</v>
      </c>
      <c r="E4365" s="1406" t="s">
        <v>635</v>
      </c>
      <c r="F4365" s="1408" t="s">
        <v>634</v>
      </c>
      <c r="O4365" s="1383" t="s">
        <v>635</v>
      </c>
      <c r="Q4365" s="1383" t="s">
        <v>78</v>
      </c>
    </row>
    <row r="4366" spans="1:17" x14ac:dyDescent="0.3">
      <c r="A4366" s="1405">
        <v>2017</v>
      </c>
      <c r="B4366" s="1406" t="s">
        <v>521</v>
      </c>
      <c r="C4366" s="1406" t="s">
        <v>721</v>
      </c>
      <c r="D4366" s="1407">
        <v>821.14270613107794</v>
      </c>
      <c r="E4366" s="1406" t="s">
        <v>635</v>
      </c>
      <c r="F4366" s="1408" t="s">
        <v>634</v>
      </c>
      <c r="O4366" s="1383" t="s">
        <v>635</v>
      </c>
      <c r="Q4366" s="1383" t="s">
        <v>78</v>
      </c>
    </row>
    <row r="4367" spans="1:17" x14ac:dyDescent="0.3">
      <c r="A4367" s="1405">
        <v>2017</v>
      </c>
      <c r="B4367" s="1406" t="s">
        <v>521</v>
      </c>
      <c r="C4367" s="1406" t="s">
        <v>722</v>
      </c>
      <c r="D4367" s="1407">
        <v>946.55944120463107</v>
      </c>
      <c r="E4367" s="1406" t="s">
        <v>635</v>
      </c>
      <c r="F4367" s="1408" t="s">
        <v>634</v>
      </c>
      <c r="O4367" s="1383" t="s">
        <v>635</v>
      </c>
      <c r="Q4367" s="1383" t="s">
        <v>78</v>
      </c>
    </row>
    <row r="4368" spans="1:17" x14ac:dyDescent="0.3">
      <c r="A4368" s="1405">
        <v>2017</v>
      </c>
      <c r="B4368" s="1406" t="s">
        <v>521</v>
      </c>
      <c r="C4368" s="1406" t="s">
        <v>704</v>
      </c>
      <c r="D4368" s="1407">
        <v>765.18690000000004</v>
      </c>
      <c r="E4368" s="1406" t="s">
        <v>611</v>
      </c>
      <c r="F4368" s="1408" t="s">
        <v>610</v>
      </c>
      <c r="O4368" s="1383" t="s">
        <v>611</v>
      </c>
      <c r="Q4368" s="1383" t="s">
        <v>74</v>
      </c>
    </row>
    <row r="4369" spans="1:17" x14ac:dyDescent="0.3">
      <c r="A4369" s="1405">
        <v>2017</v>
      </c>
      <c r="B4369" s="1406" t="s">
        <v>521</v>
      </c>
      <c r="C4369" s="1406" t="s">
        <v>705</v>
      </c>
      <c r="D4369" s="1407">
        <v>920.938492637884</v>
      </c>
      <c r="E4369" s="1406" t="s">
        <v>611</v>
      </c>
      <c r="F4369" s="1408" t="s">
        <v>610</v>
      </c>
      <c r="O4369" s="1383" t="s">
        <v>611</v>
      </c>
      <c r="Q4369" s="1383" t="s">
        <v>74</v>
      </c>
    </row>
    <row r="4370" spans="1:17" x14ac:dyDescent="0.3">
      <c r="A4370" s="1405">
        <v>2017</v>
      </c>
      <c r="B4370" s="1406" t="s">
        <v>521</v>
      </c>
      <c r="C4370" s="1406" t="s">
        <v>706</v>
      </c>
      <c r="D4370" s="1407">
        <v>875.689228829586</v>
      </c>
      <c r="E4370" s="1406" t="s">
        <v>611</v>
      </c>
      <c r="F4370" s="1408" t="s">
        <v>610</v>
      </c>
      <c r="O4370" s="1383" t="s">
        <v>611</v>
      </c>
      <c r="Q4370" s="1383" t="s">
        <v>74</v>
      </c>
    </row>
    <row r="4371" spans="1:17" x14ac:dyDescent="0.3">
      <c r="A4371" s="1405">
        <v>2017</v>
      </c>
      <c r="B4371" s="1406" t="s">
        <v>521</v>
      </c>
      <c r="C4371" s="1406" t="s">
        <v>785</v>
      </c>
      <c r="D4371" s="1407">
        <v>797.99025099075311</v>
      </c>
      <c r="E4371" s="1406" t="s">
        <v>623</v>
      </c>
      <c r="F4371" s="1408" t="s">
        <v>622</v>
      </c>
      <c r="O4371" s="1383" t="s">
        <v>623</v>
      </c>
      <c r="Q4371" s="1383" t="s">
        <v>75</v>
      </c>
    </row>
    <row r="4372" spans="1:17" x14ac:dyDescent="0.3">
      <c r="A4372" s="1405">
        <v>2017</v>
      </c>
      <c r="B4372" s="1406" t="s">
        <v>521</v>
      </c>
      <c r="C4372" s="1406" t="s">
        <v>786</v>
      </c>
      <c r="D4372" s="1407">
        <v>809.41947928994102</v>
      </c>
      <c r="E4372" s="1406" t="s">
        <v>623</v>
      </c>
      <c r="F4372" s="1408" t="s">
        <v>622</v>
      </c>
      <c r="O4372" s="1383" t="s">
        <v>623</v>
      </c>
      <c r="Q4372" s="1383" t="s">
        <v>75</v>
      </c>
    </row>
    <row r="4373" spans="1:17" x14ac:dyDescent="0.3">
      <c r="A4373" s="1405">
        <v>2017</v>
      </c>
      <c r="B4373" s="1406" t="s">
        <v>521</v>
      </c>
      <c r="C4373" s="1406" t="s">
        <v>787</v>
      </c>
      <c r="D4373" s="1407">
        <v>792.09195164076004</v>
      </c>
      <c r="E4373" s="1406" t="s">
        <v>623</v>
      </c>
      <c r="F4373" s="1408" t="s">
        <v>622</v>
      </c>
      <c r="O4373" s="1383" t="s">
        <v>623</v>
      </c>
      <c r="Q4373" s="1383" t="s">
        <v>75</v>
      </c>
    </row>
    <row r="4374" spans="1:17" x14ac:dyDescent="0.3">
      <c r="A4374" s="1405">
        <v>2017</v>
      </c>
      <c r="B4374" s="1406" t="s">
        <v>521</v>
      </c>
      <c r="C4374" s="1406" t="s">
        <v>782</v>
      </c>
      <c r="D4374" s="1407">
        <v>755.5256529209621</v>
      </c>
      <c r="E4374" s="1406" t="s">
        <v>623</v>
      </c>
      <c r="F4374" s="1408" t="s">
        <v>622</v>
      </c>
      <c r="O4374" s="1383" t="s">
        <v>623</v>
      </c>
      <c r="Q4374" s="1383" t="s">
        <v>75</v>
      </c>
    </row>
    <row r="4375" spans="1:17" x14ac:dyDescent="0.3">
      <c r="A4375" s="1405">
        <v>2017</v>
      </c>
      <c r="B4375" s="1406" t="s">
        <v>521</v>
      </c>
      <c r="C4375" s="1406" t="s">
        <v>783</v>
      </c>
      <c r="D4375" s="1407">
        <v>829.11326115485599</v>
      </c>
      <c r="E4375" s="1406" t="s">
        <v>623</v>
      </c>
      <c r="F4375" s="1408" t="s">
        <v>622</v>
      </c>
      <c r="O4375" s="1383" t="s">
        <v>623</v>
      </c>
      <c r="Q4375" s="1383" t="s">
        <v>75</v>
      </c>
    </row>
    <row r="4376" spans="1:17" x14ac:dyDescent="0.3">
      <c r="A4376" s="1405">
        <v>2017</v>
      </c>
      <c r="B4376" s="1406" t="s">
        <v>521</v>
      </c>
      <c r="C4376" s="1406" t="s">
        <v>788</v>
      </c>
      <c r="D4376" s="1407">
        <v>1000.09002097658</v>
      </c>
      <c r="E4376" s="1406" t="s">
        <v>623</v>
      </c>
      <c r="F4376" s="1408" t="s">
        <v>622</v>
      </c>
      <c r="O4376" s="1383" t="s">
        <v>623</v>
      </c>
      <c r="Q4376" s="1383" t="s">
        <v>75</v>
      </c>
    </row>
    <row r="4377" spans="1:17" x14ac:dyDescent="0.3">
      <c r="A4377" s="1405">
        <v>2017</v>
      </c>
      <c r="B4377" s="1406" t="s">
        <v>521</v>
      </c>
      <c r="C4377" s="1406" t="s">
        <v>789</v>
      </c>
      <c r="D4377" s="1407">
        <v>768.81041871921207</v>
      </c>
      <c r="E4377" s="1406" t="s">
        <v>623</v>
      </c>
      <c r="F4377" s="1408" t="s">
        <v>622</v>
      </c>
      <c r="O4377" s="1383" t="s">
        <v>623</v>
      </c>
      <c r="Q4377" s="1383" t="s">
        <v>75</v>
      </c>
    </row>
    <row r="4378" spans="1:17" x14ac:dyDescent="0.3">
      <c r="A4378" s="1405">
        <v>2017</v>
      </c>
      <c r="B4378" s="1406" t="s">
        <v>521</v>
      </c>
      <c r="C4378" s="1406" t="s">
        <v>790</v>
      </c>
      <c r="D4378" s="1407">
        <v>842.14905693950197</v>
      </c>
      <c r="E4378" s="1406" t="s">
        <v>623</v>
      </c>
      <c r="F4378" s="1408" t="s">
        <v>622</v>
      </c>
      <c r="O4378" s="1383" t="s">
        <v>623</v>
      </c>
      <c r="Q4378" s="1383" t="s">
        <v>75</v>
      </c>
    </row>
    <row r="4379" spans="1:17" x14ac:dyDescent="0.3">
      <c r="A4379" s="1405">
        <v>2017</v>
      </c>
      <c r="B4379" s="1406" t="s">
        <v>521</v>
      </c>
      <c r="C4379" s="1406" t="s">
        <v>791</v>
      </c>
      <c r="D4379" s="1407">
        <v>790.86055406613002</v>
      </c>
      <c r="E4379" s="1406" t="s">
        <v>623</v>
      </c>
      <c r="F4379" s="1408" t="s">
        <v>622</v>
      </c>
      <c r="O4379" s="1383" t="s">
        <v>623</v>
      </c>
      <c r="Q4379" s="1383" t="s">
        <v>75</v>
      </c>
    </row>
    <row r="4380" spans="1:17" x14ac:dyDescent="0.3">
      <c r="A4380" s="1405">
        <v>2017</v>
      </c>
      <c r="B4380" s="1406" t="s">
        <v>521</v>
      </c>
      <c r="C4380" s="1406" t="s">
        <v>792</v>
      </c>
      <c r="D4380" s="1407">
        <v>827.11699747155501</v>
      </c>
      <c r="E4380" s="1406" t="s">
        <v>623</v>
      </c>
      <c r="F4380" s="1408" t="s">
        <v>622</v>
      </c>
      <c r="O4380" s="1383" t="s">
        <v>623</v>
      </c>
      <c r="Q4380" s="1383" t="s">
        <v>75</v>
      </c>
    </row>
    <row r="4381" spans="1:17" x14ac:dyDescent="0.3">
      <c r="A4381" s="1405">
        <v>2017</v>
      </c>
      <c r="B4381" s="1406" t="s">
        <v>521</v>
      </c>
      <c r="C4381" s="1406" t="s">
        <v>784</v>
      </c>
      <c r="D4381" s="1407">
        <v>864.29214373843297</v>
      </c>
      <c r="E4381" s="1406" t="s">
        <v>623</v>
      </c>
      <c r="F4381" s="1408" t="s">
        <v>622</v>
      </c>
      <c r="O4381" s="1383" t="s">
        <v>623</v>
      </c>
      <c r="Q4381" s="1383" t="s">
        <v>75</v>
      </c>
    </row>
    <row r="4382" spans="1:17" x14ac:dyDescent="0.3">
      <c r="A4382" s="1405">
        <v>2017</v>
      </c>
      <c r="B4382" s="1406" t="s">
        <v>521</v>
      </c>
      <c r="C4382" s="1406" t="s">
        <v>793</v>
      </c>
      <c r="D4382" s="1407">
        <v>908.96557931034499</v>
      </c>
      <c r="E4382" s="1406" t="s">
        <v>623</v>
      </c>
      <c r="F4382" s="1408" t="s">
        <v>622</v>
      </c>
      <c r="O4382" s="1383" t="s">
        <v>623</v>
      </c>
      <c r="Q4382" s="1383" t="s">
        <v>75</v>
      </c>
    </row>
    <row r="4383" spans="1:17" x14ac:dyDescent="0.3">
      <c r="A4383" s="1405">
        <v>2017</v>
      </c>
      <c r="B4383" s="1406" t="s">
        <v>521</v>
      </c>
      <c r="C4383" s="1406" t="s">
        <v>531</v>
      </c>
      <c r="D4383" s="1407">
        <v>1156.0691861538903</v>
      </c>
      <c r="E4383" s="1406" t="s">
        <v>519</v>
      </c>
      <c r="F4383" s="1408" t="s">
        <v>628</v>
      </c>
      <c r="O4383" s="1383" t="s">
        <v>519</v>
      </c>
      <c r="Q4383" s="1383" t="s">
        <v>58</v>
      </c>
    </row>
    <row r="4384" spans="1:17" x14ac:dyDescent="0.3">
      <c r="A4384" s="1405">
        <v>2017</v>
      </c>
      <c r="B4384" s="1406" t="s">
        <v>521</v>
      </c>
      <c r="C4384" s="1406" t="s">
        <v>532</v>
      </c>
      <c r="D4384" s="1407">
        <v>1579.2045796246</v>
      </c>
      <c r="E4384" s="1406" t="s">
        <v>519</v>
      </c>
      <c r="F4384" s="1408" t="s">
        <v>628</v>
      </c>
      <c r="O4384" s="1383" t="s">
        <v>519</v>
      </c>
      <c r="Q4384" s="1383" t="s">
        <v>58</v>
      </c>
    </row>
    <row r="4385" spans="1:17" x14ac:dyDescent="0.3">
      <c r="A4385" s="1405">
        <v>2017</v>
      </c>
      <c r="B4385" s="1406" t="s">
        <v>521</v>
      </c>
      <c r="C4385" s="1406" t="s">
        <v>533</v>
      </c>
      <c r="D4385" s="1407">
        <v>1159.91149619003</v>
      </c>
      <c r="E4385" s="1406" t="s">
        <v>519</v>
      </c>
      <c r="F4385" s="1408" t="s">
        <v>628</v>
      </c>
      <c r="O4385" s="1383" t="s">
        <v>519</v>
      </c>
      <c r="Q4385" s="1383" t="s">
        <v>58</v>
      </c>
    </row>
    <row r="4386" spans="1:17" x14ac:dyDescent="0.3">
      <c r="A4386" s="1405">
        <v>2017</v>
      </c>
      <c r="B4386" s="1406" t="s">
        <v>521</v>
      </c>
      <c r="C4386" s="1406" t="s">
        <v>535</v>
      </c>
      <c r="D4386" s="1407">
        <v>930.00000897896405</v>
      </c>
      <c r="E4386" s="1406" t="s">
        <v>519</v>
      </c>
      <c r="F4386" s="1408" t="s">
        <v>628</v>
      </c>
      <c r="O4386" s="1383" t="s">
        <v>519</v>
      </c>
      <c r="Q4386" s="1383" t="s">
        <v>58</v>
      </c>
    </row>
    <row r="4387" spans="1:17" x14ac:dyDescent="0.3">
      <c r="A4387" s="1405">
        <v>2017</v>
      </c>
      <c r="B4387" s="1406" t="s">
        <v>521</v>
      </c>
      <c r="C4387" s="1406" t="s">
        <v>536</v>
      </c>
      <c r="D4387" s="1407">
        <v>1740.1505188076901</v>
      </c>
      <c r="E4387" s="1406" t="s">
        <v>519</v>
      </c>
      <c r="F4387" s="1408" t="s">
        <v>628</v>
      </c>
      <c r="O4387" s="1383" t="s">
        <v>519</v>
      </c>
      <c r="Q4387" s="1383" t="s">
        <v>58</v>
      </c>
    </row>
    <row r="4388" spans="1:17" x14ac:dyDescent="0.3">
      <c r="A4388" s="1405">
        <v>2017</v>
      </c>
      <c r="B4388" s="1406" t="s">
        <v>521</v>
      </c>
      <c r="C4388" s="1406" t="s">
        <v>537</v>
      </c>
      <c r="D4388" s="1407">
        <v>1180.9441179055</v>
      </c>
      <c r="E4388" s="1406" t="s">
        <v>519</v>
      </c>
      <c r="F4388" s="1408" t="s">
        <v>628</v>
      </c>
      <c r="O4388" s="1383" t="s">
        <v>519</v>
      </c>
      <c r="Q4388" s="1383" t="s">
        <v>58</v>
      </c>
    </row>
    <row r="4389" spans="1:17" x14ac:dyDescent="0.3">
      <c r="A4389" s="1405">
        <v>2017</v>
      </c>
      <c r="B4389" s="1406" t="s">
        <v>521</v>
      </c>
      <c r="C4389" s="1406" t="s">
        <v>540</v>
      </c>
      <c r="D4389" s="1407">
        <v>1190.3911070654501</v>
      </c>
      <c r="E4389" s="1406" t="s">
        <v>519</v>
      </c>
      <c r="F4389" s="1408" t="s">
        <v>628</v>
      </c>
      <c r="O4389" s="1383" t="s">
        <v>519</v>
      </c>
      <c r="Q4389" s="1383" t="s">
        <v>58</v>
      </c>
    </row>
    <row r="4390" spans="1:17" x14ac:dyDescent="0.3">
      <c r="A4390" s="1405">
        <v>2017</v>
      </c>
      <c r="B4390" s="1406" t="s">
        <v>521</v>
      </c>
      <c r="C4390" s="1406" t="s">
        <v>541</v>
      </c>
      <c r="D4390" s="1407">
        <v>1350.4423961444502</v>
      </c>
      <c r="E4390" s="1406" t="s">
        <v>519</v>
      </c>
      <c r="F4390" s="1408" t="s">
        <v>628</v>
      </c>
      <c r="O4390" s="1383" t="s">
        <v>519</v>
      </c>
      <c r="Q4390" s="1383" t="s">
        <v>58</v>
      </c>
    </row>
    <row r="4391" spans="1:17" x14ac:dyDescent="0.3">
      <c r="A4391" s="1405">
        <v>2017</v>
      </c>
      <c r="B4391" s="1406" t="s">
        <v>521</v>
      </c>
      <c r="C4391" s="1406" t="s">
        <v>542</v>
      </c>
      <c r="D4391" s="1407">
        <v>928.68465393134011</v>
      </c>
      <c r="E4391" s="1406" t="s">
        <v>519</v>
      </c>
      <c r="F4391" s="1408" t="s">
        <v>628</v>
      </c>
      <c r="O4391" s="1383" t="s">
        <v>519</v>
      </c>
      <c r="Q4391" s="1383" t="s">
        <v>58</v>
      </c>
    </row>
    <row r="4392" spans="1:17" x14ac:dyDescent="0.3">
      <c r="A4392" s="1405">
        <v>2017</v>
      </c>
      <c r="B4392" s="1406" t="s">
        <v>521</v>
      </c>
      <c r="C4392" s="1406" t="s">
        <v>798</v>
      </c>
      <c r="D4392" s="1407">
        <v>2331.1877670454501</v>
      </c>
      <c r="E4392" s="1406" t="s">
        <v>638</v>
      </c>
      <c r="F4392" s="1408" t="s">
        <v>637</v>
      </c>
      <c r="O4392" s="1383" t="s">
        <v>638</v>
      </c>
      <c r="Q4392" s="1383" t="s">
        <v>57</v>
      </c>
    </row>
    <row r="4393" spans="1:17" x14ac:dyDescent="0.3">
      <c r="A4393" s="1405">
        <v>2017</v>
      </c>
      <c r="B4393" s="1406" t="s">
        <v>521</v>
      </c>
      <c r="C4393" s="1406" t="s">
        <v>799</v>
      </c>
      <c r="D4393" s="1407">
        <v>1097.3801060032999</v>
      </c>
      <c r="E4393" s="1406" t="s">
        <v>638</v>
      </c>
      <c r="F4393" s="1408" t="s">
        <v>637</v>
      </c>
      <c r="O4393" s="1383" t="s">
        <v>638</v>
      </c>
      <c r="Q4393" s="1383" t="s">
        <v>57</v>
      </c>
    </row>
    <row r="4394" spans="1:17" x14ac:dyDescent="0.3">
      <c r="A4394" s="1405">
        <v>2017</v>
      </c>
      <c r="B4394" s="1406" t="s">
        <v>521</v>
      </c>
      <c r="C4394" s="1406" t="s">
        <v>800</v>
      </c>
      <c r="D4394" s="1407">
        <v>1074.23057999508</v>
      </c>
      <c r="E4394" s="1406" t="s">
        <v>638</v>
      </c>
      <c r="F4394" s="1408" t="s">
        <v>637</v>
      </c>
      <c r="O4394" s="1383" t="s">
        <v>638</v>
      </c>
      <c r="Q4394" s="1383" t="s">
        <v>57</v>
      </c>
    </row>
    <row r="4395" spans="1:17" x14ac:dyDescent="0.3">
      <c r="A4395" s="1405">
        <v>2017</v>
      </c>
      <c r="B4395" s="1406" t="s">
        <v>521</v>
      </c>
      <c r="C4395" s="1406" t="s">
        <v>801</v>
      </c>
      <c r="D4395" s="1407">
        <v>950.21506172839509</v>
      </c>
      <c r="E4395" s="1406" t="s">
        <v>638</v>
      </c>
      <c r="F4395" s="1408" t="s">
        <v>637</v>
      </c>
      <c r="O4395" s="1383" t="s">
        <v>638</v>
      </c>
      <c r="Q4395" s="1383" t="s">
        <v>57</v>
      </c>
    </row>
    <row r="4396" spans="1:17" x14ac:dyDescent="0.3">
      <c r="A4396" s="1405">
        <v>2017</v>
      </c>
      <c r="B4396" s="1406" t="s">
        <v>521</v>
      </c>
      <c r="C4396" s="1406" t="s">
        <v>802</v>
      </c>
      <c r="D4396" s="1407">
        <v>995.40822197748412</v>
      </c>
      <c r="E4396" s="1406" t="s">
        <v>638</v>
      </c>
      <c r="F4396" s="1408" t="s">
        <v>637</v>
      </c>
      <c r="O4396" s="1383" t="s">
        <v>638</v>
      </c>
      <c r="Q4396" s="1383" t="s">
        <v>57</v>
      </c>
    </row>
    <row r="4397" spans="1:17" x14ac:dyDescent="0.3">
      <c r="A4397" s="1405">
        <v>2017</v>
      </c>
      <c r="B4397" s="1406" t="s">
        <v>521</v>
      </c>
      <c r="C4397" s="1406" t="s">
        <v>803</v>
      </c>
      <c r="D4397" s="1407">
        <v>1367.4606893310402</v>
      </c>
      <c r="E4397" s="1406" t="s">
        <v>638</v>
      </c>
      <c r="F4397" s="1408" t="s">
        <v>637</v>
      </c>
      <c r="O4397" s="1383" t="s">
        <v>638</v>
      </c>
      <c r="Q4397" s="1383" t="s">
        <v>57</v>
      </c>
    </row>
    <row r="4398" spans="1:17" x14ac:dyDescent="0.3">
      <c r="A4398" s="1405">
        <v>2017</v>
      </c>
      <c r="B4398" s="1406" t="s">
        <v>521</v>
      </c>
      <c r="C4398" s="1406" t="s">
        <v>804</v>
      </c>
      <c r="D4398" s="1407">
        <v>1199.25905405405</v>
      </c>
      <c r="E4398" s="1406" t="s">
        <v>638</v>
      </c>
      <c r="F4398" s="1408" t="s">
        <v>637</v>
      </c>
      <c r="O4398" s="1383" t="s">
        <v>638</v>
      </c>
      <c r="Q4398" s="1383" t="s">
        <v>57</v>
      </c>
    </row>
    <row r="4399" spans="1:17" x14ac:dyDescent="0.3">
      <c r="A4399" s="1405">
        <v>2017</v>
      </c>
      <c r="B4399" s="1406" t="s">
        <v>521</v>
      </c>
      <c r="C4399" s="1406" t="s">
        <v>805</v>
      </c>
      <c r="D4399" s="1407">
        <v>919.52080371292698</v>
      </c>
      <c r="E4399" s="1406" t="s">
        <v>638</v>
      </c>
      <c r="F4399" s="1408" t="s">
        <v>637</v>
      </c>
      <c r="O4399" s="1383" t="s">
        <v>638</v>
      </c>
      <c r="Q4399" s="1383" t="s">
        <v>57</v>
      </c>
    </row>
    <row r="4400" spans="1:17" x14ac:dyDescent="0.3">
      <c r="A4400" s="1405">
        <v>2017</v>
      </c>
      <c r="B4400" s="1406" t="s">
        <v>521</v>
      </c>
      <c r="C4400" s="1406" t="s">
        <v>806</v>
      </c>
      <c r="D4400" s="1407">
        <v>1185.0534145685401</v>
      </c>
      <c r="E4400" s="1406" t="s">
        <v>638</v>
      </c>
      <c r="F4400" s="1408" t="s">
        <v>637</v>
      </c>
      <c r="O4400" s="1383" t="s">
        <v>638</v>
      </c>
      <c r="Q4400" s="1383" t="s">
        <v>57</v>
      </c>
    </row>
    <row r="4401" spans="1:17" x14ac:dyDescent="0.3">
      <c r="A4401" s="1405">
        <v>2017</v>
      </c>
      <c r="B4401" s="1406" t="s">
        <v>521</v>
      </c>
      <c r="C4401" s="1406" t="s">
        <v>807</v>
      </c>
      <c r="D4401" s="1407">
        <v>875.65925832412802</v>
      </c>
      <c r="E4401" s="1406" t="s">
        <v>604</v>
      </c>
      <c r="F4401" s="1408" t="s">
        <v>603</v>
      </c>
      <c r="O4401" s="1383" t="s">
        <v>604</v>
      </c>
      <c r="Q4401" s="1383" t="s">
        <v>54</v>
      </c>
    </row>
    <row r="4402" spans="1:17" x14ac:dyDescent="0.3">
      <c r="A4402" s="1405">
        <v>2017</v>
      </c>
      <c r="B4402" s="1406" t="s">
        <v>521</v>
      </c>
      <c r="C4402" s="1406" t="s">
        <v>808</v>
      </c>
      <c r="D4402" s="1407">
        <v>919.41461091753808</v>
      </c>
      <c r="E4402" s="1406" t="s">
        <v>638</v>
      </c>
      <c r="F4402" s="1408" t="s">
        <v>637</v>
      </c>
      <c r="O4402" s="1383" t="s">
        <v>638</v>
      </c>
      <c r="Q4402" s="1383" t="s">
        <v>57</v>
      </c>
    </row>
    <row r="4403" spans="1:17" x14ac:dyDescent="0.3">
      <c r="A4403" s="1405">
        <v>2017</v>
      </c>
      <c r="B4403" s="1406" t="s">
        <v>521</v>
      </c>
      <c r="C4403" s="1406" t="s">
        <v>809</v>
      </c>
      <c r="D4403" s="1407">
        <v>937.43173264781512</v>
      </c>
      <c r="E4403" s="1406" t="s">
        <v>638</v>
      </c>
      <c r="F4403" s="1408" t="s">
        <v>637</v>
      </c>
      <c r="O4403" s="1383" t="s">
        <v>638</v>
      </c>
      <c r="Q4403" s="1383" t="s">
        <v>57</v>
      </c>
    </row>
    <row r="4404" spans="1:17" x14ac:dyDescent="0.3">
      <c r="A4404" s="1405">
        <v>2017</v>
      </c>
      <c r="B4404" s="1406" t="s">
        <v>521</v>
      </c>
      <c r="C4404" s="1406" t="s">
        <v>810</v>
      </c>
      <c r="D4404" s="1407">
        <v>978.80332334639309</v>
      </c>
      <c r="E4404" s="1406" t="s">
        <v>638</v>
      </c>
      <c r="F4404" s="1408" t="s">
        <v>637</v>
      </c>
      <c r="O4404" s="1383" t="s">
        <v>638</v>
      </c>
      <c r="Q4404" s="1383" t="s">
        <v>57</v>
      </c>
    </row>
    <row r="4405" spans="1:17" x14ac:dyDescent="0.3">
      <c r="A4405" s="1405">
        <v>2017</v>
      </c>
      <c r="B4405" s="1406" t="s">
        <v>521</v>
      </c>
      <c r="C4405" s="1406" t="s">
        <v>811</v>
      </c>
      <c r="D4405" s="1407">
        <v>1732.60875808538</v>
      </c>
      <c r="E4405" s="1406" t="s">
        <v>638</v>
      </c>
      <c r="F4405" s="1408" t="s">
        <v>637</v>
      </c>
      <c r="O4405" s="1383" t="s">
        <v>638</v>
      </c>
      <c r="Q4405" s="1383" t="s">
        <v>57</v>
      </c>
    </row>
    <row r="4406" spans="1:17" x14ac:dyDescent="0.3">
      <c r="A4406" s="1405">
        <v>2017</v>
      </c>
      <c r="B4406" s="1406" t="s">
        <v>521</v>
      </c>
      <c r="C4406" s="1406" t="s">
        <v>841</v>
      </c>
      <c r="D4406" s="1407">
        <v>1121.7340090600201</v>
      </c>
      <c r="E4406" s="1406" t="s">
        <v>604</v>
      </c>
      <c r="F4406" s="1408" t="s">
        <v>603</v>
      </c>
      <c r="O4406" s="1383" t="s">
        <v>604</v>
      </c>
      <c r="Q4406" s="1383" t="s">
        <v>54</v>
      </c>
    </row>
    <row r="4407" spans="1:17" x14ac:dyDescent="0.3">
      <c r="A4407" s="1405">
        <v>2017</v>
      </c>
      <c r="B4407" s="1406" t="s">
        <v>521</v>
      </c>
      <c r="C4407" s="1406" t="s">
        <v>842</v>
      </c>
      <c r="D4407" s="1407">
        <v>863.45697616060204</v>
      </c>
      <c r="E4407" s="1406" t="s">
        <v>604</v>
      </c>
      <c r="F4407" s="1408" t="s">
        <v>603</v>
      </c>
      <c r="O4407" s="1383" t="s">
        <v>604</v>
      </c>
      <c r="Q4407" s="1383" t="s">
        <v>54</v>
      </c>
    </row>
    <row r="4408" spans="1:17" x14ac:dyDescent="0.3">
      <c r="A4408" s="1405">
        <v>2017</v>
      </c>
      <c r="B4408" s="1406" t="s">
        <v>521</v>
      </c>
      <c r="C4408" s="1406" t="s">
        <v>843</v>
      </c>
      <c r="D4408" s="1407">
        <v>906.86927835051506</v>
      </c>
      <c r="E4408" s="1406" t="s">
        <v>604</v>
      </c>
      <c r="F4408" s="1408" t="s">
        <v>603</v>
      </c>
      <c r="O4408" s="1383" t="s">
        <v>604</v>
      </c>
      <c r="Q4408" s="1383" t="s">
        <v>54</v>
      </c>
    </row>
    <row r="4409" spans="1:17" x14ac:dyDescent="0.3">
      <c r="A4409" s="1405">
        <v>2017</v>
      </c>
      <c r="B4409" s="1406" t="s">
        <v>521</v>
      </c>
      <c r="C4409" s="1406" t="s">
        <v>844</v>
      </c>
      <c r="D4409" s="1407">
        <v>786.567808988764</v>
      </c>
      <c r="E4409" s="1406" t="s">
        <v>604</v>
      </c>
      <c r="F4409" s="1408" t="s">
        <v>603</v>
      </c>
      <c r="O4409" s="1383" t="s">
        <v>604</v>
      </c>
      <c r="Q4409" s="1383" t="s">
        <v>54</v>
      </c>
    </row>
    <row r="4410" spans="1:17" x14ac:dyDescent="0.3">
      <c r="A4410" s="1405">
        <v>2017</v>
      </c>
      <c r="B4410" s="1406" t="s">
        <v>521</v>
      </c>
      <c r="C4410" s="1406" t="s">
        <v>845</v>
      </c>
      <c r="D4410" s="1407">
        <v>1037.6227706531502</v>
      </c>
      <c r="E4410" s="1406" t="s">
        <v>604</v>
      </c>
      <c r="F4410" s="1408" t="s">
        <v>603</v>
      </c>
      <c r="O4410" s="1383" t="s">
        <v>604</v>
      </c>
      <c r="Q4410" s="1383" t="s">
        <v>54</v>
      </c>
    </row>
    <row r="4411" spans="1:17" x14ac:dyDescent="0.3">
      <c r="A4411" s="1405">
        <v>2017</v>
      </c>
      <c r="B4411" s="1406" t="s">
        <v>521</v>
      </c>
      <c r="C4411" s="1406" t="s">
        <v>846</v>
      </c>
      <c r="D4411" s="1407">
        <v>1737.1154032595102</v>
      </c>
      <c r="E4411" s="1406" t="s">
        <v>604</v>
      </c>
      <c r="F4411" s="1408" t="s">
        <v>603</v>
      </c>
      <c r="O4411" s="1383" t="s">
        <v>604</v>
      </c>
      <c r="Q4411" s="1383" t="s">
        <v>54</v>
      </c>
    </row>
    <row r="4412" spans="1:17" x14ac:dyDescent="0.3">
      <c r="A4412" s="1405">
        <v>2017</v>
      </c>
      <c r="B4412" s="1406" t="s">
        <v>521</v>
      </c>
      <c r="C4412" s="1406" t="s">
        <v>847</v>
      </c>
      <c r="D4412" s="1407">
        <v>884.10576036866405</v>
      </c>
      <c r="E4412" s="1406" t="s">
        <v>604</v>
      </c>
      <c r="F4412" s="1408" t="s">
        <v>603</v>
      </c>
      <c r="O4412" s="1383" t="s">
        <v>604</v>
      </c>
      <c r="Q4412" s="1383" t="s">
        <v>54</v>
      </c>
    </row>
    <row r="4413" spans="1:17" x14ac:dyDescent="0.3">
      <c r="A4413" s="1405">
        <v>2017</v>
      </c>
      <c r="B4413" s="1406" t="s">
        <v>521</v>
      </c>
      <c r="C4413" s="1406" t="s">
        <v>848</v>
      </c>
      <c r="D4413" s="1407">
        <v>924.61680459770105</v>
      </c>
      <c r="E4413" s="1406" t="s">
        <v>604</v>
      </c>
      <c r="F4413" s="1408" t="s">
        <v>603</v>
      </c>
      <c r="O4413" s="1383" t="s">
        <v>604</v>
      </c>
      <c r="Q4413" s="1383" t="s">
        <v>54</v>
      </c>
    </row>
    <row r="4414" spans="1:17" x14ac:dyDescent="0.3">
      <c r="A4414" s="1405">
        <v>2017</v>
      </c>
      <c r="B4414" s="1406" t="s">
        <v>521</v>
      </c>
      <c r="C4414" s="1406" t="s">
        <v>849</v>
      </c>
      <c r="D4414" s="1407">
        <v>803.49834804539705</v>
      </c>
      <c r="E4414" s="1406" t="s">
        <v>604</v>
      </c>
      <c r="F4414" s="1408" t="s">
        <v>603</v>
      </c>
      <c r="O4414" s="1383" t="s">
        <v>604</v>
      </c>
      <c r="Q4414" s="1383" t="s">
        <v>54</v>
      </c>
    </row>
    <row r="4415" spans="1:17" x14ac:dyDescent="0.3">
      <c r="A4415" s="1405">
        <v>2017</v>
      </c>
      <c r="B4415" s="1406" t="s">
        <v>521</v>
      </c>
      <c r="C4415" s="1406" t="s">
        <v>850</v>
      </c>
      <c r="D4415" s="1407">
        <v>882.39029358897506</v>
      </c>
      <c r="E4415" s="1406" t="s">
        <v>604</v>
      </c>
      <c r="F4415" s="1408" t="s">
        <v>603</v>
      </c>
      <c r="O4415" s="1383" t="s">
        <v>604</v>
      </c>
      <c r="Q4415" s="1383" t="s">
        <v>54</v>
      </c>
    </row>
    <row r="4416" spans="1:17" x14ac:dyDescent="0.3">
      <c r="A4416" s="1405">
        <v>2017</v>
      </c>
      <c r="B4416" s="1406" t="s">
        <v>521</v>
      </c>
      <c r="C4416" s="1406" t="s">
        <v>851</v>
      </c>
      <c r="D4416" s="1407">
        <v>822.27349382716</v>
      </c>
      <c r="E4416" s="1406" t="s">
        <v>604</v>
      </c>
      <c r="F4416" s="1408" t="s">
        <v>603</v>
      </c>
      <c r="O4416" s="1383" t="s">
        <v>604</v>
      </c>
      <c r="Q4416" s="1383" t="s">
        <v>54</v>
      </c>
    </row>
    <row r="4417" spans="1:17" x14ac:dyDescent="0.3">
      <c r="A4417" s="1405">
        <v>2017</v>
      </c>
      <c r="B4417" s="1406" t="s">
        <v>521</v>
      </c>
      <c r="C4417" s="1406" t="s">
        <v>852</v>
      </c>
      <c r="D4417" s="1407">
        <v>827.99020796197306</v>
      </c>
      <c r="E4417" s="1406" t="s">
        <v>604</v>
      </c>
      <c r="F4417" s="1408" t="s">
        <v>603</v>
      </c>
      <c r="O4417" s="1383" t="s">
        <v>604</v>
      </c>
      <c r="Q4417" s="1383" t="s">
        <v>54</v>
      </c>
    </row>
    <row r="4418" spans="1:17" x14ac:dyDescent="0.3">
      <c r="A4418" s="1405">
        <v>2017</v>
      </c>
      <c r="B4418" s="1406" t="s">
        <v>521</v>
      </c>
      <c r="C4418" s="1406" t="s">
        <v>853</v>
      </c>
      <c r="D4418" s="1407">
        <v>856.43908419497814</v>
      </c>
      <c r="E4418" s="1406" t="s">
        <v>604</v>
      </c>
      <c r="F4418" s="1408" t="s">
        <v>603</v>
      </c>
      <c r="O4418" s="1383" t="s">
        <v>604</v>
      </c>
      <c r="Q4418" s="1383" t="s">
        <v>54</v>
      </c>
    </row>
    <row r="4419" spans="1:17" x14ac:dyDescent="0.3">
      <c r="A4419" s="1405">
        <v>2017</v>
      </c>
      <c r="B4419" s="1406" t="s">
        <v>521</v>
      </c>
      <c r="C4419" s="1406" t="s">
        <v>529</v>
      </c>
      <c r="D4419" s="1407">
        <v>1000.3186443148701</v>
      </c>
      <c r="E4419" s="1406" t="s">
        <v>519</v>
      </c>
      <c r="F4419" s="1408" t="s">
        <v>628</v>
      </c>
      <c r="O4419" s="1383" t="s">
        <v>519</v>
      </c>
      <c r="Q4419" s="1383" t="s">
        <v>58</v>
      </c>
    </row>
    <row r="4420" spans="1:17" x14ac:dyDescent="0.3">
      <c r="A4420" s="1405">
        <v>2017</v>
      </c>
      <c r="B4420" s="1406" t="s">
        <v>521</v>
      </c>
      <c r="C4420" s="1406" t="s">
        <v>854</v>
      </c>
      <c r="D4420" s="1407">
        <v>904.50469233300407</v>
      </c>
      <c r="E4420" s="1406" t="s">
        <v>635</v>
      </c>
      <c r="F4420" s="1408" t="s">
        <v>634</v>
      </c>
      <c r="O4420" s="1383" t="s">
        <v>635</v>
      </c>
      <c r="Q4420" s="1383" t="s">
        <v>78</v>
      </c>
    </row>
    <row r="4421" spans="1:17" x14ac:dyDescent="0.3">
      <c r="A4421" s="1405">
        <v>2017</v>
      </c>
      <c r="B4421" s="1406" t="s">
        <v>521</v>
      </c>
      <c r="C4421" s="1406" t="s">
        <v>855</v>
      </c>
      <c r="D4421" s="1407">
        <v>905.58072970195315</v>
      </c>
      <c r="E4421" s="1406" t="s">
        <v>635</v>
      </c>
      <c r="F4421" s="1408" t="s">
        <v>634</v>
      </c>
      <c r="O4421" s="1383" t="s">
        <v>635</v>
      </c>
      <c r="Q4421" s="1383" t="s">
        <v>78</v>
      </c>
    </row>
    <row r="4422" spans="1:17" x14ac:dyDescent="0.3">
      <c r="A4422" s="1405">
        <v>2017</v>
      </c>
      <c r="B4422" s="1406" t="s">
        <v>521</v>
      </c>
      <c r="C4422" s="1406" t="s">
        <v>856</v>
      </c>
      <c r="D4422" s="1407">
        <v>1053.9596782887002</v>
      </c>
      <c r="E4422" s="1406" t="s">
        <v>635</v>
      </c>
      <c r="F4422" s="1408" t="s">
        <v>634</v>
      </c>
      <c r="O4422" s="1383" t="s">
        <v>635</v>
      </c>
      <c r="Q4422" s="1383" t="s">
        <v>78</v>
      </c>
    </row>
    <row r="4423" spans="1:17" x14ac:dyDescent="0.3">
      <c r="A4423" s="1405">
        <v>2017</v>
      </c>
      <c r="B4423" s="1406" t="s">
        <v>521</v>
      </c>
      <c r="C4423" s="1406" t="s">
        <v>857</v>
      </c>
      <c r="D4423" s="1407">
        <v>968.28180788754412</v>
      </c>
      <c r="E4423" s="1406" t="s">
        <v>635</v>
      </c>
      <c r="F4423" s="1408" t="s">
        <v>634</v>
      </c>
      <c r="O4423" s="1383" t="s">
        <v>635</v>
      </c>
      <c r="Q4423" s="1383" t="s">
        <v>78</v>
      </c>
    </row>
    <row r="4424" spans="1:17" x14ac:dyDescent="0.3">
      <c r="A4424" s="1405">
        <v>2017</v>
      </c>
      <c r="B4424" s="1406" t="s">
        <v>521</v>
      </c>
      <c r="C4424" s="1406" t="s">
        <v>858</v>
      </c>
      <c r="D4424" s="1407">
        <v>928.25909387222896</v>
      </c>
      <c r="E4424" s="1406" t="s">
        <v>635</v>
      </c>
      <c r="F4424" s="1408" t="s">
        <v>634</v>
      </c>
      <c r="O4424" s="1383" t="s">
        <v>635</v>
      </c>
      <c r="Q4424" s="1383" t="s">
        <v>78</v>
      </c>
    </row>
    <row r="4425" spans="1:17" x14ac:dyDescent="0.3">
      <c r="A4425" s="1405">
        <v>2017</v>
      </c>
      <c r="B4425" s="1406" t="s">
        <v>521</v>
      </c>
      <c r="C4425" s="1406" t="s">
        <v>859</v>
      </c>
      <c r="D4425" s="1407">
        <v>986.107364223319</v>
      </c>
      <c r="E4425" s="1406" t="s">
        <v>635</v>
      </c>
      <c r="F4425" s="1408" t="s">
        <v>634</v>
      </c>
      <c r="O4425" s="1383" t="s">
        <v>635</v>
      </c>
      <c r="Q4425" s="1383" t="s">
        <v>78</v>
      </c>
    </row>
    <row r="4426" spans="1:17" x14ac:dyDescent="0.3">
      <c r="A4426" s="1405">
        <v>2017</v>
      </c>
      <c r="B4426" s="1406" t="s">
        <v>521</v>
      </c>
      <c r="C4426" s="1406" t="s">
        <v>860</v>
      </c>
      <c r="D4426" s="1407">
        <v>897.74739294710298</v>
      </c>
      <c r="E4426" s="1406" t="s">
        <v>635</v>
      </c>
      <c r="F4426" s="1408" t="s">
        <v>634</v>
      </c>
      <c r="O4426" s="1383" t="s">
        <v>635</v>
      </c>
      <c r="Q4426" s="1383" t="s">
        <v>78</v>
      </c>
    </row>
    <row r="4427" spans="1:17" x14ac:dyDescent="0.3">
      <c r="A4427" s="1405">
        <v>2017</v>
      </c>
      <c r="B4427" s="1406" t="s">
        <v>521</v>
      </c>
      <c r="C4427" s="1406" t="s">
        <v>861</v>
      </c>
      <c r="D4427" s="1407">
        <v>970.3761181068171</v>
      </c>
      <c r="E4427" s="1406" t="s">
        <v>635</v>
      </c>
      <c r="F4427" s="1408" t="s">
        <v>634</v>
      </c>
      <c r="O4427" s="1383" t="s">
        <v>635</v>
      </c>
      <c r="Q4427" s="1383" t="s">
        <v>78</v>
      </c>
    </row>
    <row r="4428" spans="1:17" x14ac:dyDescent="0.3">
      <c r="A4428" s="1405">
        <v>2017</v>
      </c>
      <c r="B4428" s="1406" t="s">
        <v>521</v>
      </c>
      <c r="C4428" s="1406" t="s">
        <v>862</v>
      </c>
      <c r="D4428" s="1407">
        <v>910.07657206870806</v>
      </c>
      <c r="E4428" s="1406" t="s">
        <v>635</v>
      </c>
      <c r="F4428" s="1408" t="s">
        <v>634</v>
      </c>
      <c r="O4428" s="1383" t="s">
        <v>635</v>
      </c>
      <c r="Q4428" s="1383" t="s">
        <v>78</v>
      </c>
    </row>
    <row r="4429" spans="1:17" x14ac:dyDescent="0.3">
      <c r="A4429" s="1405">
        <v>2017</v>
      </c>
      <c r="B4429" s="1406" t="s">
        <v>521</v>
      </c>
      <c r="C4429" s="1406" t="s">
        <v>863</v>
      </c>
      <c r="D4429" s="1407">
        <v>1024.29358958732</v>
      </c>
      <c r="E4429" s="1406" t="s">
        <v>635</v>
      </c>
      <c r="F4429" s="1408" t="s">
        <v>634</v>
      </c>
      <c r="O4429" s="1383" t="s">
        <v>635</v>
      </c>
      <c r="Q4429" s="1383" t="s">
        <v>78</v>
      </c>
    </row>
    <row r="4430" spans="1:17" x14ac:dyDescent="0.3">
      <c r="A4430" s="1405">
        <v>2017</v>
      </c>
      <c r="B4430" s="1406" t="s">
        <v>521</v>
      </c>
      <c r="C4430" s="1406" t="s">
        <v>813</v>
      </c>
      <c r="D4430" s="1407">
        <v>830.46935162094815</v>
      </c>
      <c r="E4430" s="1406" t="s">
        <v>631</v>
      </c>
      <c r="F4430" s="1408" t="s">
        <v>630</v>
      </c>
      <c r="O4430" s="1383" t="s">
        <v>631</v>
      </c>
      <c r="Q4430" s="1383" t="s">
        <v>56</v>
      </c>
    </row>
    <row r="4431" spans="1:17" x14ac:dyDescent="0.3">
      <c r="A4431" s="1405">
        <v>2017</v>
      </c>
      <c r="B4431" s="1406" t="s">
        <v>521</v>
      </c>
      <c r="C4431" s="1406" t="s">
        <v>814</v>
      </c>
      <c r="D4431" s="1407">
        <v>796.0406702412871</v>
      </c>
      <c r="E4431" s="1406" t="s">
        <v>631</v>
      </c>
      <c r="F4431" s="1408" t="s">
        <v>630</v>
      </c>
      <c r="O4431" s="1383" t="s">
        <v>631</v>
      </c>
      <c r="Q4431" s="1383" t="s">
        <v>56</v>
      </c>
    </row>
    <row r="4432" spans="1:17" x14ac:dyDescent="0.3">
      <c r="A4432" s="1405">
        <v>2017</v>
      </c>
      <c r="B4432" s="1406" t="s">
        <v>521</v>
      </c>
      <c r="C4432" s="1406" t="s">
        <v>815</v>
      </c>
      <c r="D4432" s="1407">
        <v>903.15908740359896</v>
      </c>
      <c r="E4432" s="1406" t="s">
        <v>631</v>
      </c>
      <c r="F4432" s="1408" t="s">
        <v>630</v>
      </c>
      <c r="O4432" s="1383" t="s">
        <v>631</v>
      </c>
      <c r="Q4432" s="1383" t="s">
        <v>56</v>
      </c>
    </row>
    <row r="4433" spans="1:17" x14ac:dyDescent="0.3">
      <c r="A4433" s="1405">
        <v>2017</v>
      </c>
      <c r="B4433" s="1406" t="s">
        <v>521</v>
      </c>
      <c r="C4433" s="1406" t="s">
        <v>816</v>
      </c>
      <c r="D4433" s="1407">
        <v>1209.15815593517</v>
      </c>
      <c r="E4433" s="1406" t="s">
        <v>631</v>
      </c>
      <c r="F4433" s="1408" t="s">
        <v>630</v>
      </c>
      <c r="O4433" s="1383" t="s">
        <v>631</v>
      </c>
      <c r="Q4433" s="1383" t="s">
        <v>56</v>
      </c>
    </row>
    <row r="4434" spans="1:17" x14ac:dyDescent="0.3">
      <c r="A4434" s="1405">
        <v>2017</v>
      </c>
      <c r="B4434" s="1406" t="s">
        <v>521</v>
      </c>
      <c r="C4434" s="1406" t="s">
        <v>817</v>
      </c>
      <c r="D4434" s="1407">
        <v>841.37897216274109</v>
      </c>
      <c r="E4434" s="1406" t="s">
        <v>631</v>
      </c>
      <c r="F4434" s="1408" t="s">
        <v>630</v>
      </c>
      <c r="O4434" s="1383" t="s">
        <v>631</v>
      </c>
      <c r="Q4434" s="1383" t="s">
        <v>56</v>
      </c>
    </row>
    <row r="4435" spans="1:17" x14ac:dyDescent="0.3">
      <c r="A4435" s="1405">
        <v>2017</v>
      </c>
      <c r="B4435" s="1406" t="s">
        <v>521</v>
      </c>
      <c r="C4435" s="1406" t="s">
        <v>818</v>
      </c>
      <c r="D4435" s="1407">
        <v>778.98709976798114</v>
      </c>
      <c r="E4435" s="1406" t="s">
        <v>631</v>
      </c>
      <c r="F4435" s="1408" t="s">
        <v>630</v>
      </c>
      <c r="O4435" s="1383" t="s">
        <v>631</v>
      </c>
      <c r="Q4435" s="1383" t="s">
        <v>56</v>
      </c>
    </row>
    <row r="4436" spans="1:17" x14ac:dyDescent="0.3">
      <c r="A4436" s="1405">
        <v>2017</v>
      </c>
      <c r="B4436" s="1406" t="s">
        <v>521</v>
      </c>
      <c r="C4436" s="1406" t="s">
        <v>819</v>
      </c>
      <c r="D4436" s="1407">
        <v>845.46139612558511</v>
      </c>
      <c r="E4436" s="1406" t="s">
        <v>631</v>
      </c>
      <c r="F4436" s="1408" t="s">
        <v>630</v>
      </c>
      <c r="O4436" s="1383" t="s">
        <v>631</v>
      </c>
      <c r="Q4436" s="1383" t="s">
        <v>56</v>
      </c>
    </row>
    <row r="4437" spans="1:17" x14ac:dyDescent="0.3">
      <c r="A4437" s="1405">
        <v>2017</v>
      </c>
      <c r="B4437" s="1406" t="s">
        <v>521</v>
      </c>
      <c r="C4437" s="1406" t="s">
        <v>820</v>
      </c>
      <c r="D4437" s="1407">
        <v>887.93278037383209</v>
      </c>
      <c r="E4437" s="1406" t="s">
        <v>631</v>
      </c>
      <c r="F4437" s="1408" t="s">
        <v>630</v>
      </c>
      <c r="O4437" s="1383" t="s">
        <v>631</v>
      </c>
      <c r="Q4437" s="1383" t="s">
        <v>56</v>
      </c>
    </row>
    <row r="4438" spans="1:17" x14ac:dyDescent="0.3">
      <c r="A4438" s="1405">
        <v>2017</v>
      </c>
      <c r="B4438" s="1406" t="s">
        <v>521</v>
      </c>
      <c r="C4438" s="1406" t="s">
        <v>821</v>
      </c>
      <c r="D4438" s="1407">
        <v>798.78254716981098</v>
      </c>
      <c r="E4438" s="1406" t="s">
        <v>631</v>
      </c>
      <c r="F4438" s="1408" t="s">
        <v>630</v>
      </c>
      <c r="O4438" s="1383" t="s">
        <v>631</v>
      </c>
      <c r="Q4438" s="1383" t="s">
        <v>56</v>
      </c>
    </row>
    <row r="4439" spans="1:17" x14ac:dyDescent="0.3">
      <c r="A4439" s="1405">
        <v>2017</v>
      </c>
      <c r="B4439" s="1406" t="s">
        <v>521</v>
      </c>
      <c r="C4439" s="1406" t="s">
        <v>822</v>
      </c>
      <c r="D4439" s="1407">
        <v>747.22753378378411</v>
      </c>
      <c r="E4439" s="1406" t="s">
        <v>631</v>
      </c>
      <c r="F4439" s="1408" t="s">
        <v>630</v>
      </c>
      <c r="O4439" s="1383" t="s">
        <v>631</v>
      </c>
      <c r="Q4439" s="1383" t="s">
        <v>56</v>
      </c>
    </row>
    <row r="4440" spans="1:17" x14ac:dyDescent="0.3">
      <c r="A4440" s="1405">
        <v>2017</v>
      </c>
      <c r="B4440" s="1406" t="s">
        <v>521</v>
      </c>
      <c r="C4440" s="1406" t="s">
        <v>823</v>
      </c>
      <c r="D4440" s="1407">
        <v>960.72178807947</v>
      </c>
      <c r="E4440" s="1406" t="s">
        <v>631</v>
      </c>
      <c r="F4440" s="1408" t="s">
        <v>630</v>
      </c>
      <c r="O4440" s="1383" t="s">
        <v>631</v>
      </c>
      <c r="Q4440" s="1383" t="s">
        <v>56</v>
      </c>
    </row>
    <row r="4441" spans="1:17" x14ac:dyDescent="0.3">
      <c r="A4441" s="1405">
        <v>2017</v>
      </c>
      <c r="B4441" s="1406" t="s">
        <v>521</v>
      </c>
      <c r="C4441" s="1406" t="s">
        <v>824</v>
      </c>
      <c r="D4441" s="1407">
        <v>798.0155344070281</v>
      </c>
      <c r="E4441" s="1406" t="s">
        <v>631</v>
      </c>
      <c r="F4441" s="1408" t="s">
        <v>630</v>
      </c>
      <c r="O4441" s="1383" t="s">
        <v>631</v>
      </c>
      <c r="Q4441" s="1383" t="s">
        <v>56</v>
      </c>
    </row>
    <row r="4442" spans="1:17" x14ac:dyDescent="0.3">
      <c r="A4442" s="1405">
        <v>2017</v>
      </c>
      <c r="B4442" s="1406" t="s">
        <v>521</v>
      </c>
      <c r="C4442" s="1406" t="s">
        <v>825</v>
      </c>
      <c r="D4442" s="1407">
        <v>926.45844961240311</v>
      </c>
      <c r="E4442" s="1406" t="s">
        <v>631</v>
      </c>
      <c r="F4442" s="1408" t="s">
        <v>630</v>
      </c>
      <c r="O4442" s="1383" t="s">
        <v>631</v>
      </c>
      <c r="Q4442" s="1383" t="s">
        <v>56</v>
      </c>
    </row>
    <row r="4443" spans="1:17" x14ac:dyDescent="0.3">
      <c r="A4443" s="1405">
        <v>2017</v>
      </c>
      <c r="B4443" s="1406" t="s">
        <v>521</v>
      </c>
      <c r="C4443" s="1406" t="s">
        <v>826</v>
      </c>
      <c r="D4443" s="1407">
        <v>975.58856486486513</v>
      </c>
      <c r="E4443" s="1406" t="s">
        <v>631</v>
      </c>
      <c r="F4443" s="1408" t="s">
        <v>630</v>
      </c>
      <c r="O4443" s="1383" t="s">
        <v>631</v>
      </c>
      <c r="Q4443" s="1383" t="s">
        <v>56</v>
      </c>
    </row>
    <row r="4444" spans="1:17" x14ac:dyDescent="0.3">
      <c r="A4444" s="1405">
        <v>2017</v>
      </c>
      <c r="B4444" s="1406" t="s">
        <v>521</v>
      </c>
      <c r="C4444" s="1406" t="s">
        <v>840</v>
      </c>
      <c r="D4444" s="1407">
        <v>845.48527326440205</v>
      </c>
      <c r="E4444" s="1406" t="s">
        <v>631</v>
      </c>
      <c r="F4444" s="1408" t="s">
        <v>630</v>
      </c>
      <c r="O4444" s="1383" t="s">
        <v>631</v>
      </c>
      <c r="Q4444" s="1383" t="s">
        <v>56</v>
      </c>
    </row>
    <row r="4445" spans="1:17" x14ac:dyDescent="0.3">
      <c r="A4445" s="1405">
        <v>2017</v>
      </c>
      <c r="B4445" s="1406" t="s">
        <v>521</v>
      </c>
      <c r="C4445" s="1406" t="s">
        <v>827</v>
      </c>
      <c r="D4445" s="1407">
        <v>815.9886454849501</v>
      </c>
      <c r="E4445" s="1406" t="s">
        <v>617</v>
      </c>
      <c r="F4445" s="1408" t="s">
        <v>616</v>
      </c>
      <c r="O4445" s="1383" t="s">
        <v>617</v>
      </c>
      <c r="Q4445" s="1383" t="s">
        <v>55</v>
      </c>
    </row>
    <row r="4446" spans="1:17" x14ac:dyDescent="0.3">
      <c r="A4446" s="1405">
        <v>2017</v>
      </c>
      <c r="B4446" s="1406" t="s">
        <v>521</v>
      </c>
      <c r="C4446" s="1406" t="s">
        <v>828</v>
      </c>
      <c r="D4446" s="1407">
        <v>920.70142066420703</v>
      </c>
      <c r="E4446" s="1406" t="s">
        <v>617</v>
      </c>
      <c r="F4446" s="1408" t="s">
        <v>616</v>
      </c>
      <c r="O4446" s="1383" t="s">
        <v>617</v>
      </c>
      <c r="Q4446" s="1383" t="s">
        <v>55</v>
      </c>
    </row>
    <row r="4447" spans="1:17" x14ac:dyDescent="0.3">
      <c r="A4447" s="1405">
        <v>2017</v>
      </c>
      <c r="B4447" s="1406" t="s">
        <v>521</v>
      </c>
      <c r="C4447" s="1406" t="s">
        <v>829</v>
      </c>
      <c r="D4447" s="1407">
        <v>903.07205696202504</v>
      </c>
      <c r="E4447" s="1406" t="s">
        <v>617</v>
      </c>
      <c r="F4447" s="1408" t="s">
        <v>616</v>
      </c>
      <c r="O4447" s="1383" t="s">
        <v>617</v>
      </c>
      <c r="Q4447" s="1383" t="s">
        <v>55</v>
      </c>
    </row>
    <row r="4448" spans="1:17" x14ac:dyDescent="0.3">
      <c r="A4448" s="1405">
        <v>2017</v>
      </c>
      <c r="B4448" s="1406" t="s">
        <v>521</v>
      </c>
      <c r="C4448" s="1406" t="s">
        <v>830</v>
      </c>
      <c r="D4448" s="1407">
        <v>930.90193172356408</v>
      </c>
      <c r="E4448" s="1406" t="s">
        <v>617</v>
      </c>
      <c r="F4448" s="1408" t="s">
        <v>616</v>
      </c>
      <c r="O4448" s="1383" t="s">
        <v>617</v>
      </c>
      <c r="Q4448" s="1383" t="s">
        <v>55</v>
      </c>
    </row>
    <row r="4449" spans="1:17" x14ac:dyDescent="0.3">
      <c r="A4449" s="1405">
        <v>2017</v>
      </c>
      <c r="B4449" s="1406" t="s">
        <v>521</v>
      </c>
      <c r="C4449" s="1406" t="s">
        <v>831</v>
      </c>
      <c r="D4449" s="1407">
        <v>1078.1131177314001</v>
      </c>
      <c r="E4449" s="1406" t="s">
        <v>617</v>
      </c>
      <c r="F4449" s="1408" t="s">
        <v>616</v>
      </c>
      <c r="O4449" s="1383" t="s">
        <v>617</v>
      </c>
      <c r="Q4449" s="1383" t="s">
        <v>55</v>
      </c>
    </row>
    <row r="4450" spans="1:17" x14ac:dyDescent="0.3">
      <c r="A4450" s="1405">
        <v>2017</v>
      </c>
      <c r="B4450" s="1406" t="s">
        <v>521</v>
      </c>
      <c r="C4450" s="1406" t="s">
        <v>832</v>
      </c>
      <c r="D4450" s="1407">
        <v>923.94795033358002</v>
      </c>
      <c r="E4450" s="1406" t="s">
        <v>617</v>
      </c>
      <c r="F4450" s="1408" t="s">
        <v>616</v>
      </c>
      <c r="O4450" s="1383" t="s">
        <v>617</v>
      </c>
      <c r="Q4450" s="1383" t="s">
        <v>55</v>
      </c>
    </row>
    <row r="4451" spans="1:17" x14ac:dyDescent="0.3">
      <c r="A4451" s="1405">
        <v>2017</v>
      </c>
      <c r="B4451" s="1406" t="s">
        <v>521</v>
      </c>
      <c r="C4451" s="1406" t="s">
        <v>812</v>
      </c>
      <c r="D4451" s="1407">
        <v>865.71324246771906</v>
      </c>
      <c r="E4451" s="1406" t="s">
        <v>617</v>
      </c>
      <c r="F4451" s="1408" t="s">
        <v>616</v>
      </c>
      <c r="O4451" s="1383" t="s">
        <v>617</v>
      </c>
      <c r="Q4451" s="1383" t="s">
        <v>55</v>
      </c>
    </row>
    <row r="4452" spans="1:17" x14ac:dyDescent="0.3">
      <c r="A4452" s="1405">
        <v>2017</v>
      </c>
      <c r="B4452" s="1406" t="s">
        <v>521</v>
      </c>
      <c r="C4452" s="1406" t="s">
        <v>833</v>
      </c>
      <c r="D4452" s="1407">
        <v>828.85408906882606</v>
      </c>
      <c r="E4452" s="1406" t="s">
        <v>617</v>
      </c>
      <c r="F4452" s="1408" t="s">
        <v>616</v>
      </c>
      <c r="O4452" s="1383" t="s">
        <v>617</v>
      </c>
      <c r="Q4452" s="1383" t="s">
        <v>55</v>
      </c>
    </row>
    <row r="4453" spans="1:17" x14ac:dyDescent="0.3">
      <c r="A4453" s="1405">
        <v>2017</v>
      </c>
      <c r="B4453" s="1406" t="s">
        <v>521</v>
      </c>
      <c r="C4453" s="1406" t="s">
        <v>834</v>
      </c>
      <c r="D4453" s="1407">
        <v>855.24804753820001</v>
      </c>
      <c r="E4453" s="1406" t="s">
        <v>617</v>
      </c>
      <c r="F4453" s="1408" t="s">
        <v>616</v>
      </c>
      <c r="O4453" s="1383" t="s">
        <v>617</v>
      </c>
      <c r="Q4453" s="1383" t="s">
        <v>55</v>
      </c>
    </row>
    <row r="4454" spans="1:17" x14ac:dyDescent="0.3">
      <c r="A4454" s="1405">
        <v>2017</v>
      </c>
      <c r="B4454" s="1406" t="s">
        <v>521</v>
      </c>
      <c r="C4454" s="1406" t="s">
        <v>835</v>
      </c>
      <c r="D4454" s="1407">
        <v>883.05748280605201</v>
      </c>
      <c r="E4454" s="1406" t="s">
        <v>617</v>
      </c>
      <c r="F4454" s="1408" t="s">
        <v>616</v>
      </c>
      <c r="O4454" s="1383" t="s">
        <v>617</v>
      </c>
      <c r="Q4454" s="1383" t="s">
        <v>55</v>
      </c>
    </row>
    <row r="4455" spans="1:17" x14ac:dyDescent="0.3">
      <c r="A4455" s="1405">
        <v>2017</v>
      </c>
      <c r="B4455" s="1406" t="s">
        <v>521</v>
      </c>
      <c r="C4455" s="1406" t="s">
        <v>836</v>
      </c>
      <c r="D4455" s="1407">
        <v>897.46058146964901</v>
      </c>
      <c r="E4455" s="1406" t="s">
        <v>617</v>
      </c>
      <c r="F4455" s="1408" t="s">
        <v>616</v>
      </c>
      <c r="O4455" s="1383" t="s">
        <v>617</v>
      </c>
      <c r="Q4455" s="1383" t="s">
        <v>55</v>
      </c>
    </row>
    <row r="4456" spans="1:17" x14ac:dyDescent="0.3">
      <c r="A4456" s="1405">
        <v>2017</v>
      </c>
      <c r="B4456" s="1406" t="s">
        <v>521</v>
      </c>
      <c r="C4456" s="1406" t="s">
        <v>837</v>
      </c>
      <c r="D4456" s="1407">
        <v>998.48619168357015</v>
      </c>
      <c r="E4456" s="1406" t="s">
        <v>617</v>
      </c>
      <c r="F4456" s="1408" t="s">
        <v>616</v>
      </c>
      <c r="O4456" s="1383" t="s">
        <v>617</v>
      </c>
      <c r="Q4456" s="1383" t="s">
        <v>55</v>
      </c>
    </row>
    <row r="4457" spans="1:17" x14ac:dyDescent="0.3">
      <c r="A4457" s="1405">
        <v>2017</v>
      </c>
      <c r="B4457" s="1406" t="s">
        <v>521</v>
      </c>
      <c r="C4457" s="1406" t="s">
        <v>838</v>
      </c>
      <c r="D4457" s="1407">
        <v>860.12075125208708</v>
      </c>
      <c r="E4457" s="1406" t="s">
        <v>617</v>
      </c>
      <c r="F4457" s="1408" t="s">
        <v>616</v>
      </c>
      <c r="O4457" s="1383" t="s">
        <v>617</v>
      </c>
      <c r="Q4457" s="1383" t="s">
        <v>55</v>
      </c>
    </row>
    <row r="4458" spans="1:17" x14ac:dyDescent="0.3">
      <c r="A4458" s="1405">
        <v>2017</v>
      </c>
      <c r="B4458" s="1406" t="s">
        <v>521</v>
      </c>
      <c r="C4458" s="1406" t="s">
        <v>839</v>
      </c>
      <c r="D4458" s="1407">
        <v>1011.0979837618401</v>
      </c>
      <c r="E4458" s="1406" t="s">
        <v>617</v>
      </c>
      <c r="F4458" s="1408" t="s">
        <v>616</v>
      </c>
      <c r="O4458" s="1383" t="s">
        <v>617</v>
      </c>
      <c r="Q4458" s="1383" t="s">
        <v>55</v>
      </c>
    </row>
    <row r="4459" spans="1:17" x14ac:dyDescent="0.3">
      <c r="A4459" s="1405">
        <v>2010</v>
      </c>
      <c r="B4459" s="1406" t="s">
        <v>864</v>
      </c>
      <c r="C4459" s="1406" t="s">
        <v>560</v>
      </c>
      <c r="D4459" s="1407">
        <v>2864</v>
      </c>
      <c r="E4459" s="1406" t="s">
        <v>561</v>
      </c>
      <c r="F4459" s="1408" t="s">
        <v>562</v>
      </c>
      <c r="O4459" s="1383" t="s">
        <v>561</v>
      </c>
      <c r="Q4459" s="1383" t="s">
        <v>64</v>
      </c>
    </row>
    <row r="4460" spans="1:17" x14ac:dyDescent="0.3">
      <c r="A4460" s="1405">
        <v>2010</v>
      </c>
      <c r="B4460" s="1406" t="s">
        <v>864</v>
      </c>
      <c r="C4460" s="1406" t="s">
        <v>567</v>
      </c>
      <c r="D4460" s="1407">
        <v>2195</v>
      </c>
      <c r="E4460" s="1406" t="s">
        <v>561</v>
      </c>
      <c r="F4460" s="1408" t="s">
        <v>562</v>
      </c>
      <c r="O4460" s="1383" t="s">
        <v>561</v>
      </c>
      <c r="Q4460" s="1383" t="s">
        <v>64</v>
      </c>
    </row>
    <row r="4461" spans="1:17" x14ac:dyDescent="0.3">
      <c r="A4461" s="1405">
        <v>2010</v>
      </c>
      <c r="B4461" s="1406" t="s">
        <v>864</v>
      </c>
      <c r="C4461" s="1406" t="s">
        <v>568</v>
      </c>
      <c r="D4461" s="1407">
        <v>800</v>
      </c>
      <c r="E4461" s="1406" t="s">
        <v>561</v>
      </c>
      <c r="F4461" s="1408" t="s">
        <v>562</v>
      </c>
      <c r="O4461" s="1383" t="s">
        <v>561</v>
      </c>
      <c r="Q4461" s="1383" t="s">
        <v>64</v>
      </c>
    </row>
    <row r="4462" spans="1:17" x14ac:dyDescent="0.3">
      <c r="A4462" s="1405">
        <v>2010</v>
      </c>
      <c r="B4462" s="1406" t="s">
        <v>864</v>
      </c>
      <c r="C4462" s="1406" t="s">
        <v>569</v>
      </c>
      <c r="D4462" s="1407">
        <v>2452</v>
      </c>
      <c r="E4462" s="1406" t="s">
        <v>561</v>
      </c>
      <c r="F4462" s="1408" t="s">
        <v>562</v>
      </c>
      <c r="O4462" s="1383" t="s">
        <v>561</v>
      </c>
      <c r="Q4462" s="1383" t="s">
        <v>64</v>
      </c>
    </row>
    <row r="4463" spans="1:17" x14ac:dyDescent="0.3">
      <c r="A4463" s="1405">
        <v>2010</v>
      </c>
      <c r="B4463" s="1406" t="s">
        <v>864</v>
      </c>
      <c r="C4463" s="1406" t="s">
        <v>570</v>
      </c>
      <c r="D4463" s="1407">
        <v>833</v>
      </c>
      <c r="E4463" s="1406" t="s">
        <v>561</v>
      </c>
      <c r="F4463" s="1408" t="s">
        <v>562</v>
      </c>
      <c r="O4463" s="1383" t="s">
        <v>561</v>
      </c>
      <c r="Q4463" s="1383" t="s">
        <v>64</v>
      </c>
    </row>
    <row r="4464" spans="1:17" x14ac:dyDescent="0.3">
      <c r="A4464" s="1405">
        <v>2010</v>
      </c>
      <c r="B4464" s="1406" t="s">
        <v>864</v>
      </c>
      <c r="C4464" s="1406" t="s">
        <v>571</v>
      </c>
      <c r="D4464" s="1407">
        <v>1229</v>
      </c>
      <c r="E4464" s="1406" t="s">
        <v>561</v>
      </c>
      <c r="F4464" s="1408" t="s">
        <v>562</v>
      </c>
      <c r="O4464" s="1383" t="s">
        <v>561</v>
      </c>
      <c r="Q4464" s="1383" t="s">
        <v>64</v>
      </c>
    </row>
    <row r="4465" spans="1:17" x14ac:dyDescent="0.3">
      <c r="A4465" s="1405">
        <v>2010</v>
      </c>
      <c r="B4465" s="1406" t="s">
        <v>864</v>
      </c>
      <c r="C4465" s="1406" t="s">
        <v>572</v>
      </c>
      <c r="D4465" s="1407">
        <v>5897</v>
      </c>
      <c r="E4465" s="1406" t="s">
        <v>561</v>
      </c>
      <c r="F4465" s="1408" t="s">
        <v>562</v>
      </c>
      <c r="O4465" s="1383" t="s">
        <v>561</v>
      </c>
      <c r="Q4465" s="1383" t="s">
        <v>64</v>
      </c>
    </row>
    <row r="4466" spans="1:17" x14ac:dyDescent="0.3">
      <c r="A4466" s="1405">
        <v>2010</v>
      </c>
      <c r="B4466" s="1406" t="s">
        <v>864</v>
      </c>
      <c r="C4466" s="1406" t="s">
        <v>574</v>
      </c>
      <c r="D4466" s="1407">
        <v>2882</v>
      </c>
      <c r="E4466" s="1406" t="s">
        <v>561</v>
      </c>
      <c r="F4466" s="1408" t="s">
        <v>562</v>
      </c>
      <c r="O4466" s="1383" t="s">
        <v>561</v>
      </c>
      <c r="Q4466" s="1383" t="s">
        <v>64</v>
      </c>
    </row>
    <row r="4467" spans="1:17" x14ac:dyDescent="0.3">
      <c r="A4467" s="1405">
        <v>2010</v>
      </c>
      <c r="B4467" s="1406" t="s">
        <v>864</v>
      </c>
      <c r="C4467" s="1406" t="s">
        <v>575</v>
      </c>
      <c r="D4467" s="1407">
        <v>16700</v>
      </c>
      <c r="E4467" s="1406" t="s">
        <v>561</v>
      </c>
      <c r="F4467" s="1408" t="s">
        <v>562</v>
      </c>
      <c r="O4467" s="1383" t="s">
        <v>561</v>
      </c>
      <c r="Q4467" s="1383" t="s">
        <v>64</v>
      </c>
    </row>
    <row r="4468" spans="1:17" x14ac:dyDescent="0.3">
      <c r="A4468" s="1405">
        <v>2010</v>
      </c>
      <c r="B4468" s="1406" t="s">
        <v>864</v>
      </c>
      <c r="C4468" s="1406" t="s">
        <v>576</v>
      </c>
      <c r="D4468" s="1407">
        <v>2504</v>
      </c>
      <c r="E4468" s="1406" t="s">
        <v>561</v>
      </c>
      <c r="F4468" s="1408" t="s">
        <v>562</v>
      </c>
      <c r="O4468" s="1383" t="s">
        <v>561</v>
      </c>
      <c r="Q4468" s="1383" t="s">
        <v>64</v>
      </c>
    </row>
    <row r="4469" spans="1:17" x14ac:dyDescent="0.3">
      <c r="A4469" s="1405">
        <v>2010</v>
      </c>
      <c r="B4469" s="1406" t="s">
        <v>864</v>
      </c>
      <c r="C4469" s="1406" t="s">
        <v>577</v>
      </c>
      <c r="D4469" s="1407">
        <v>2550</v>
      </c>
      <c r="E4469" s="1406" t="s">
        <v>578</v>
      </c>
      <c r="F4469" s="1408" t="s">
        <v>579</v>
      </c>
      <c r="O4469" s="1383" t="s">
        <v>578</v>
      </c>
      <c r="Q4469" s="1383" t="s">
        <v>63</v>
      </c>
    </row>
    <row r="4470" spans="1:17" x14ac:dyDescent="0.3">
      <c r="A4470" s="1405">
        <v>2010</v>
      </c>
      <c r="B4470" s="1406" t="s">
        <v>864</v>
      </c>
      <c r="C4470" s="1406" t="s">
        <v>580</v>
      </c>
      <c r="D4470" s="1407">
        <v>26012</v>
      </c>
      <c r="E4470" s="1406" t="s">
        <v>578</v>
      </c>
      <c r="F4470" s="1408" t="s">
        <v>579</v>
      </c>
      <c r="O4470" s="1383" t="s">
        <v>578</v>
      </c>
      <c r="Q4470" s="1383" t="s">
        <v>63</v>
      </c>
    </row>
    <row r="4471" spans="1:17" x14ac:dyDescent="0.3">
      <c r="A4471" s="1405">
        <v>2010</v>
      </c>
      <c r="B4471" s="1406" t="s">
        <v>864</v>
      </c>
      <c r="C4471" s="1406" t="s">
        <v>581</v>
      </c>
      <c r="D4471" s="1407">
        <v>43346</v>
      </c>
      <c r="E4471" s="1406" t="s">
        <v>578</v>
      </c>
      <c r="F4471" s="1408" t="s">
        <v>579</v>
      </c>
      <c r="O4471" s="1383" t="s">
        <v>578</v>
      </c>
      <c r="Q4471" s="1383" t="s">
        <v>63</v>
      </c>
    </row>
    <row r="4472" spans="1:17" x14ac:dyDescent="0.3">
      <c r="A4472" s="1405">
        <v>2010</v>
      </c>
      <c r="B4472" s="1406" t="s">
        <v>864</v>
      </c>
      <c r="C4472" s="1406" t="s">
        <v>582</v>
      </c>
      <c r="D4472" s="1407">
        <v>6147</v>
      </c>
      <c r="E4472" s="1406" t="s">
        <v>578</v>
      </c>
      <c r="F4472" s="1408" t="s">
        <v>579</v>
      </c>
      <c r="O4472" s="1383" t="s">
        <v>578</v>
      </c>
      <c r="Q4472" s="1383" t="s">
        <v>63</v>
      </c>
    </row>
    <row r="4473" spans="1:17" x14ac:dyDescent="0.3">
      <c r="A4473" s="1405">
        <v>2010</v>
      </c>
      <c r="B4473" s="1406" t="s">
        <v>864</v>
      </c>
      <c r="C4473" s="1406" t="s">
        <v>584</v>
      </c>
      <c r="D4473" s="1407">
        <v>854</v>
      </c>
      <c r="E4473" s="1406" t="s">
        <v>578</v>
      </c>
      <c r="F4473" s="1408" t="s">
        <v>579</v>
      </c>
      <c r="O4473" s="1383" t="s">
        <v>578</v>
      </c>
      <c r="Q4473" s="1383" t="s">
        <v>63</v>
      </c>
    </row>
    <row r="4474" spans="1:17" x14ac:dyDescent="0.3">
      <c r="A4474" s="1405">
        <v>2010</v>
      </c>
      <c r="B4474" s="1406" t="s">
        <v>864</v>
      </c>
      <c r="C4474" s="1406" t="s">
        <v>585</v>
      </c>
      <c r="D4474" s="1407">
        <v>6399</v>
      </c>
      <c r="E4474" s="1406" t="s">
        <v>578</v>
      </c>
      <c r="F4474" s="1408" t="s">
        <v>579</v>
      </c>
      <c r="O4474" s="1383" t="s">
        <v>578</v>
      </c>
      <c r="Q4474" s="1383" t="s">
        <v>63</v>
      </c>
    </row>
    <row r="4475" spans="1:17" x14ac:dyDescent="0.3">
      <c r="A4475" s="1405">
        <v>2010</v>
      </c>
      <c r="B4475" s="1406" t="s">
        <v>864</v>
      </c>
      <c r="C4475" s="1406" t="s">
        <v>586</v>
      </c>
      <c r="D4475" s="1407">
        <v>8528</v>
      </c>
      <c r="E4475" s="1406" t="s">
        <v>578</v>
      </c>
      <c r="F4475" s="1408" t="s">
        <v>579</v>
      </c>
      <c r="O4475" s="1383" t="s">
        <v>578</v>
      </c>
      <c r="Q4475" s="1383" t="s">
        <v>63</v>
      </c>
    </row>
    <row r="4476" spans="1:17" x14ac:dyDescent="0.3">
      <c r="A4476" s="1405">
        <v>2010</v>
      </c>
      <c r="B4476" s="1406" t="s">
        <v>864</v>
      </c>
      <c r="C4476" s="1406" t="s">
        <v>587</v>
      </c>
      <c r="D4476" s="1407">
        <v>42156</v>
      </c>
      <c r="E4476" s="1406" t="s">
        <v>578</v>
      </c>
      <c r="F4476" s="1408" t="s">
        <v>579</v>
      </c>
      <c r="O4476" s="1383" t="s">
        <v>578</v>
      </c>
      <c r="Q4476" s="1383" t="s">
        <v>63</v>
      </c>
    </row>
    <row r="4477" spans="1:17" x14ac:dyDescent="0.3">
      <c r="A4477" s="1405">
        <v>2010</v>
      </c>
      <c r="B4477" s="1406" t="s">
        <v>864</v>
      </c>
      <c r="C4477" s="1406" t="s">
        <v>588</v>
      </c>
      <c r="D4477" s="1407">
        <v>3485</v>
      </c>
      <c r="E4477" s="1406" t="s">
        <v>578</v>
      </c>
      <c r="F4477" s="1408" t="s">
        <v>579</v>
      </c>
      <c r="O4477" s="1383" t="s">
        <v>578</v>
      </c>
      <c r="Q4477" s="1383" t="s">
        <v>63</v>
      </c>
    </row>
    <row r="4478" spans="1:17" x14ac:dyDescent="0.3">
      <c r="A4478" s="1405">
        <v>2010</v>
      </c>
      <c r="B4478" s="1406" t="s">
        <v>864</v>
      </c>
      <c r="C4478" s="1406" t="s">
        <v>589</v>
      </c>
      <c r="D4478" s="1407">
        <v>1095</v>
      </c>
      <c r="E4478" s="1406" t="s">
        <v>578</v>
      </c>
      <c r="F4478" s="1408" t="s">
        <v>579</v>
      </c>
      <c r="O4478" s="1383" t="s">
        <v>578</v>
      </c>
      <c r="Q4478" s="1383" t="s">
        <v>63</v>
      </c>
    </row>
    <row r="4479" spans="1:17" x14ac:dyDescent="0.3">
      <c r="A4479" s="1405">
        <v>2010</v>
      </c>
      <c r="B4479" s="1406" t="s">
        <v>864</v>
      </c>
      <c r="C4479" s="1406" t="s">
        <v>591</v>
      </c>
      <c r="D4479" s="1407">
        <v>34698</v>
      </c>
      <c r="E4479" s="1406" t="s">
        <v>578</v>
      </c>
      <c r="F4479" s="1408" t="s">
        <v>579</v>
      </c>
      <c r="O4479" s="1383" t="s">
        <v>578</v>
      </c>
      <c r="Q4479" s="1383" t="s">
        <v>63</v>
      </c>
    </row>
    <row r="4480" spans="1:17" x14ac:dyDescent="0.3">
      <c r="A4480" s="1405">
        <v>2010</v>
      </c>
      <c r="B4480" s="1406" t="s">
        <v>864</v>
      </c>
      <c r="C4480" s="1406" t="s">
        <v>592</v>
      </c>
      <c r="D4480" s="1407">
        <v>5412</v>
      </c>
      <c r="E4480" s="1406" t="s">
        <v>578</v>
      </c>
      <c r="F4480" s="1408" t="s">
        <v>579</v>
      </c>
      <c r="O4480" s="1383" t="s">
        <v>578</v>
      </c>
      <c r="Q4480" s="1383" t="s">
        <v>63</v>
      </c>
    </row>
    <row r="4481" spans="1:17" x14ac:dyDescent="0.3">
      <c r="A4481" s="1405">
        <v>2010</v>
      </c>
      <c r="B4481" s="1406" t="s">
        <v>864</v>
      </c>
      <c r="C4481" s="1406" t="s">
        <v>593</v>
      </c>
      <c r="D4481" s="1407">
        <v>15150</v>
      </c>
      <c r="E4481" s="1406" t="s">
        <v>594</v>
      </c>
      <c r="F4481" s="1408" t="s">
        <v>595</v>
      </c>
      <c r="O4481" s="1383" t="s">
        <v>594</v>
      </c>
      <c r="Q4481" s="1383" t="s">
        <v>62</v>
      </c>
    </row>
    <row r="4482" spans="1:17" x14ac:dyDescent="0.3">
      <c r="A4482" s="1405">
        <v>2010</v>
      </c>
      <c r="B4482" s="1406" t="s">
        <v>864</v>
      </c>
      <c r="C4482" s="1406" t="s">
        <v>596</v>
      </c>
      <c r="D4482" s="1407">
        <v>9762</v>
      </c>
      <c r="E4482" s="1406" t="s">
        <v>594</v>
      </c>
      <c r="F4482" s="1408" t="s">
        <v>595</v>
      </c>
      <c r="O4482" s="1383" t="s">
        <v>594</v>
      </c>
      <c r="Q4482" s="1383" t="s">
        <v>62</v>
      </c>
    </row>
    <row r="4483" spans="1:17" x14ac:dyDescent="0.3">
      <c r="A4483" s="1405">
        <v>2010</v>
      </c>
      <c r="B4483" s="1406" t="s">
        <v>864</v>
      </c>
      <c r="C4483" s="1406" t="s">
        <v>597</v>
      </c>
      <c r="D4483" s="1407">
        <v>4478</v>
      </c>
      <c r="E4483" s="1406" t="s">
        <v>598</v>
      </c>
      <c r="F4483" s="1408" t="s">
        <v>599</v>
      </c>
      <c r="O4483" s="1383" t="s">
        <v>598</v>
      </c>
      <c r="Q4483" s="1383" t="s">
        <v>61</v>
      </c>
    </row>
    <row r="4484" spans="1:17" x14ac:dyDescent="0.3">
      <c r="A4484" s="1405">
        <v>2010</v>
      </c>
      <c r="B4484" s="1406" t="s">
        <v>864</v>
      </c>
      <c r="C4484" s="1406" t="s">
        <v>600</v>
      </c>
      <c r="D4484" s="1407">
        <v>16836</v>
      </c>
      <c r="E4484" s="1406" t="s">
        <v>594</v>
      </c>
      <c r="F4484" s="1408" t="s">
        <v>595</v>
      </c>
      <c r="O4484" s="1383" t="s">
        <v>594</v>
      </c>
      <c r="Q4484" s="1383" t="s">
        <v>62</v>
      </c>
    </row>
    <row r="4485" spans="1:17" x14ac:dyDescent="0.3">
      <c r="A4485" s="1405">
        <v>2010</v>
      </c>
      <c r="B4485" s="1406" t="s">
        <v>864</v>
      </c>
      <c r="C4485" s="1406" t="s">
        <v>601</v>
      </c>
      <c r="D4485" s="1407">
        <v>38410</v>
      </c>
      <c r="E4485" s="1406" t="s">
        <v>594</v>
      </c>
      <c r="F4485" s="1408" t="s">
        <v>595</v>
      </c>
      <c r="O4485" s="1383" t="s">
        <v>594</v>
      </c>
      <c r="Q4485" s="1383" t="s">
        <v>62</v>
      </c>
    </row>
    <row r="4486" spans="1:17" x14ac:dyDescent="0.3">
      <c r="A4486" s="1405">
        <v>2010</v>
      </c>
      <c r="B4486" s="1406" t="s">
        <v>864</v>
      </c>
      <c r="C4486" s="1406" t="s">
        <v>602</v>
      </c>
      <c r="D4486" s="1407">
        <v>46034</v>
      </c>
      <c r="E4486" s="1406" t="s">
        <v>594</v>
      </c>
      <c r="F4486" s="1408" t="s">
        <v>595</v>
      </c>
      <c r="O4486" s="1383" t="s">
        <v>594</v>
      </c>
      <c r="Q4486" s="1383" t="s">
        <v>62</v>
      </c>
    </row>
    <row r="4487" spans="1:17" x14ac:dyDescent="0.3">
      <c r="A4487" s="1405">
        <v>2010</v>
      </c>
      <c r="B4487" s="1406" t="s">
        <v>864</v>
      </c>
      <c r="C4487" s="1406" t="s">
        <v>605</v>
      </c>
      <c r="D4487" s="1407">
        <v>88758</v>
      </c>
      <c r="E4487" s="1406" t="s">
        <v>594</v>
      </c>
      <c r="F4487" s="1408" t="s">
        <v>595</v>
      </c>
      <c r="O4487" s="1383" t="s">
        <v>594</v>
      </c>
      <c r="Q4487" s="1383" t="s">
        <v>62</v>
      </c>
    </row>
    <row r="4488" spans="1:17" x14ac:dyDescent="0.3">
      <c r="A4488" s="1405">
        <v>2010</v>
      </c>
      <c r="B4488" s="1406" t="s">
        <v>864</v>
      </c>
      <c r="C4488" s="1406" t="s">
        <v>606</v>
      </c>
      <c r="D4488" s="1407">
        <v>12049</v>
      </c>
      <c r="E4488" s="1406" t="s">
        <v>594</v>
      </c>
      <c r="F4488" s="1408" t="s">
        <v>595</v>
      </c>
      <c r="O4488" s="1383" t="s">
        <v>594</v>
      </c>
      <c r="Q4488" s="1383" t="s">
        <v>62</v>
      </c>
    </row>
    <row r="4489" spans="1:17" x14ac:dyDescent="0.3">
      <c r="A4489" s="1405">
        <v>2010</v>
      </c>
      <c r="B4489" s="1406" t="s">
        <v>864</v>
      </c>
      <c r="C4489" s="1406" t="s">
        <v>609</v>
      </c>
      <c r="D4489" s="1407">
        <v>12100</v>
      </c>
      <c r="E4489" s="1406" t="s">
        <v>594</v>
      </c>
      <c r="F4489" s="1408" t="s">
        <v>595</v>
      </c>
      <c r="O4489" s="1383" t="s">
        <v>594</v>
      </c>
      <c r="Q4489" s="1383" t="s">
        <v>62</v>
      </c>
    </row>
    <row r="4490" spans="1:17" x14ac:dyDescent="0.3">
      <c r="A4490" s="1405">
        <v>2010</v>
      </c>
      <c r="B4490" s="1406" t="s">
        <v>864</v>
      </c>
      <c r="C4490" s="1406" t="s">
        <v>612</v>
      </c>
      <c r="D4490" s="1407">
        <v>16977</v>
      </c>
      <c r="E4490" s="1406" t="s">
        <v>594</v>
      </c>
      <c r="F4490" s="1408" t="s">
        <v>595</v>
      </c>
      <c r="O4490" s="1383" t="s">
        <v>594</v>
      </c>
      <c r="Q4490" s="1383" t="s">
        <v>62</v>
      </c>
    </row>
    <row r="4491" spans="1:17" x14ac:dyDescent="0.3">
      <c r="A4491" s="1405">
        <v>2010</v>
      </c>
      <c r="B4491" s="1406" t="s">
        <v>864</v>
      </c>
      <c r="C4491" s="1406" t="s">
        <v>615</v>
      </c>
      <c r="D4491" s="1407">
        <v>50536</v>
      </c>
      <c r="E4491" s="1406" t="s">
        <v>594</v>
      </c>
      <c r="F4491" s="1408" t="s">
        <v>595</v>
      </c>
      <c r="O4491" s="1383" t="s">
        <v>594</v>
      </c>
      <c r="Q4491" s="1383" t="s">
        <v>62</v>
      </c>
    </row>
    <row r="4492" spans="1:17" x14ac:dyDescent="0.3">
      <c r="A4492" s="1405">
        <v>2010</v>
      </c>
      <c r="B4492" s="1406" t="s">
        <v>864</v>
      </c>
      <c r="C4492" s="1406" t="s">
        <v>618</v>
      </c>
      <c r="D4492" s="1407">
        <v>2250</v>
      </c>
      <c r="E4492" s="1406" t="s">
        <v>598</v>
      </c>
      <c r="F4492" s="1408" t="s">
        <v>599</v>
      </c>
      <c r="O4492" s="1383" t="s">
        <v>598</v>
      </c>
      <c r="Q4492" s="1383" t="s">
        <v>61</v>
      </c>
    </row>
    <row r="4493" spans="1:17" x14ac:dyDescent="0.3">
      <c r="A4493" s="1405">
        <v>2010</v>
      </c>
      <c r="B4493" s="1406" t="s">
        <v>864</v>
      </c>
      <c r="C4493" s="1406" t="s">
        <v>621</v>
      </c>
      <c r="D4493" s="1407">
        <v>1621</v>
      </c>
      <c r="E4493" s="1406" t="s">
        <v>578</v>
      </c>
      <c r="F4493" s="1408" t="s">
        <v>579</v>
      </c>
      <c r="O4493" s="1383" t="s">
        <v>578</v>
      </c>
      <c r="Q4493" s="1383" t="s">
        <v>63</v>
      </c>
    </row>
    <row r="4494" spans="1:17" x14ac:dyDescent="0.3">
      <c r="A4494" s="1405">
        <v>2010</v>
      </c>
      <c r="B4494" s="1406" t="s">
        <v>864</v>
      </c>
      <c r="C4494" s="1406" t="s">
        <v>624</v>
      </c>
      <c r="D4494" s="1407">
        <v>1550</v>
      </c>
      <c r="E4494" s="1406" t="s">
        <v>578</v>
      </c>
      <c r="F4494" s="1408" t="s">
        <v>579</v>
      </c>
      <c r="O4494" s="1383" t="s">
        <v>578</v>
      </c>
      <c r="Q4494" s="1383" t="s">
        <v>63</v>
      </c>
    </row>
    <row r="4495" spans="1:17" x14ac:dyDescent="0.3">
      <c r="A4495" s="1405">
        <v>2010</v>
      </c>
      <c r="B4495" s="1406" t="s">
        <v>864</v>
      </c>
      <c r="C4495" s="1406" t="s">
        <v>627</v>
      </c>
      <c r="D4495" s="1407">
        <v>9128</v>
      </c>
      <c r="E4495" s="1406" t="s">
        <v>594</v>
      </c>
      <c r="F4495" s="1408" t="s">
        <v>595</v>
      </c>
      <c r="O4495" s="1383" t="s">
        <v>594</v>
      </c>
      <c r="Q4495" s="1383" t="s">
        <v>62</v>
      </c>
    </row>
    <row r="4496" spans="1:17" x14ac:dyDescent="0.3">
      <c r="A4496" s="1405">
        <v>2010</v>
      </c>
      <c r="B4496" s="1406" t="s">
        <v>864</v>
      </c>
      <c r="C4496" s="1406" t="s">
        <v>629</v>
      </c>
      <c r="D4496" s="1407">
        <v>1953</v>
      </c>
      <c r="E4496" s="1406" t="s">
        <v>594</v>
      </c>
      <c r="F4496" s="1408" t="s">
        <v>595</v>
      </c>
      <c r="O4496" s="1383" t="s">
        <v>594</v>
      </c>
      <c r="Q4496" s="1383" t="s">
        <v>62</v>
      </c>
    </row>
    <row r="4497" spans="1:17" x14ac:dyDescent="0.3">
      <c r="A4497" s="1405">
        <v>2010</v>
      </c>
      <c r="B4497" s="1406" t="s">
        <v>864</v>
      </c>
      <c r="C4497" s="1406" t="s">
        <v>632</v>
      </c>
      <c r="D4497" s="1407">
        <v>15707</v>
      </c>
      <c r="E4497" s="1406" t="s">
        <v>594</v>
      </c>
      <c r="F4497" s="1408" t="s">
        <v>595</v>
      </c>
      <c r="O4497" s="1383" t="s">
        <v>594</v>
      </c>
      <c r="Q4497" s="1383" t="s">
        <v>62</v>
      </c>
    </row>
    <row r="4498" spans="1:17" x14ac:dyDescent="0.3">
      <c r="A4498" s="1405">
        <v>2010</v>
      </c>
      <c r="B4498" s="1406" t="s">
        <v>864</v>
      </c>
      <c r="C4498" s="1406" t="s">
        <v>633</v>
      </c>
      <c r="D4498" s="1407">
        <v>8763</v>
      </c>
      <c r="E4498" s="1406" t="s">
        <v>594</v>
      </c>
      <c r="F4498" s="1408" t="s">
        <v>595</v>
      </c>
      <c r="O4498" s="1383" t="s">
        <v>594</v>
      </c>
      <c r="Q4498" s="1383" t="s">
        <v>62</v>
      </c>
    </row>
    <row r="4499" spans="1:17" x14ac:dyDescent="0.3">
      <c r="A4499" s="1405">
        <v>2010</v>
      </c>
      <c r="B4499" s="1406" t="s">
        <v>864</v>
      </c>
      <c r="C4499" s="1406" t="s">
        <v>636</v>
      </c>
      <c r="D4499" s="1407">
        <v>8324</v>
      </c>
      <c r="E4499" s="1406" t="s">
        <v>594</v>
      </c>
      <c r="F4499" s="1408" t="s">
        <v>595</v>
      </c>
      <c r="O4499" s="1383" t="s">
        <v>594</v>
      </c>
      <c r="Q4499" s="1383" t="s">
        <v>62</v>
      </c>
    </row>
    <row r="4500" spans="1:17" x14ac:dyDescent="0.3">
      <c r="A4500" s="1405">
        <v>2010</v>
      </c>
      <c r="B4500" s="1406" t="s">
        <v>864</v>
      </c>
      <c r="C4500" s="1406" t="s">
        <v>639</v>
      </c>
      <c r="D4500" s="1407">
        <v>13199</v>
      </c>
      <c r="E4500" s="1406" t="s">
        <v>594</v>
      </c>
      <c r="F4500" s="1408" t="s">
        <v>595</v>
      </c>
      <c r="O4500" s="1383" t="s">
        <v>594</v>
      </c>
      <c r="Q4500" s="1383" t="s">
        <v>62</v>
      </c>
    </row>
    <row r="4501" spans="1:17" x14ac:dyDescent="0.3">
      <c r="A4501" s="1405">
        <v>2010</v>
      </c>
      <c r="B4501" s="1406" t="s">
        <v>864</v>
      </c>
      <c r="C4501" s="1406" t="s">
        <v>640</v>
      </c>
      <c r="D4501" s="1407">
        <v>14276</v>
      </c>
      <c r="E4501" s="1406" t="s">
        <v>594</v>
      </c>
      <c r="F4501" s="1408" t="s">
        <v>595</v>
      </c>
      <c r="O4501" s="1383" t="s">
        <v>594</v>
      </c>
      <c r="Q4501" s="1383" t="s">
        <v>62</v>
      </c>
    </row>
    <row r="4502" spans="1:17" x14ac:dyDescent="0.3">
      <c r="A4502" s="1405">
        <v>2010</v>
      </c>
      <c r="B4502" s="1406" t="s">
        <v>864</v>
      </c>
      <c r="C4502" s="1406" t="s">
        <v>643</v>
      </c>
      <c r="D4502" s="1407">
        <v>13021</v>
      </c>
      <c r="E4502" s="1406" t="s">
        <v>594</v>
      </c>
      <c r="F4502" s="1408" t="s">
        <v>595</v>
      </c>
      <c r="O4502" s="1383" t="s">
        <v>594</v>
      </c>
      <c r="Q4502" s="1383" t="s">
        <v>62</v>
      </c>
    </row>
    <row r="4503" spans="1:17" x14ac:dyDescent="0.3">
      <c r="A4503" s="1405">
        <v>2010</v>
      </c>
      <c r="B4503" s="1406" t="s">
        <v>864</v>
      </c>
      <c r="C4503" s="1406" t="s">
        <v>646</v>
      </c>
      <c r="D4503" s="1407">
        <v>775</v>
      </c>
      <c r="E4503" s="1406" t="s">
        <v>642</v>
      </c>
      <c r="F4503" s="1408" t="s">
        <v>641</v>
      </c>
      <c r="O4503" s="1383" t="s">
        <v>642</v>
      </c>
      <c r="Q4503" s="1383" t="s">
        <v>66</v>
      </c>
    </row>
    <row r="4504" spans="1:17" x14ac:dyDescent="0.3">
      <c r="A4504" s="1405">
        <v>2010</v>
      </c>
      <c r="B4504" s="1406" t="s">
        <v>864</v>
      </c>
      <c r="C4504" s="1406" t="s">
        <v>647</v>
      </c>
      <c r="D4504" s="1407">
        <v>594</v>
      </c>
      <c r="E4504" s="1406" t="s">
        <v>642</v>
      </c>
      <c r="F4504" s="1408" t="s">
        <v>641</v>
      </c>
      <c r="O4504" s="1383" t="s">
        <v>642</v>
      </c>
      <c r="Q4504" s="1383" t="s">
        <v>66</v>
      </c>
    </row>
    <row r="4505" spans="1:17" x14ac:dyDescent="0.3">
      <c r="A4505" s="1405">
        <v>2010</v>
      </c>
      <c r="B4505" s="1406" t="s">
        <v>864</v>
      </c>
      <c r="C4505" s="1406" t="s">
        <v>648</v>
      </c>
      <c r="D4505" s="1407">
        <v>1277</v>
      </c>
      <c r="E4505" s="1406" t="s">
        <v>645</v>
      </c>
      <c r="F4505" s="1408" t="s">
        <v>644</v>
      </c>
      <c r="O4505" s="1383" t="s">
        <v>645</v>
      </c>
      <c r="Q4505" s="1383" t="s">
        <v>76</v>
      </c>
    </row>
    <row r="4506" spans="1:17" x14ac:dyDescent="0.3">
      <c r="A4506" s="1405">
        <v>2010</v>
      </c>
      <c r="B4506" s="1406" t="s">
        <v>864</v>
      </c>
      <c r="C4506" s="1406" t="s">
        <v>649</v>
      </c>
      <c r="D4506" s="1407">
        <v>705</v>
      </c>
      <c r="E4506" s="1406" t="s">
        <v>645</v>
      </c>
      <c r="F4506" s="1408" t="s">
        <v>644</v>
      </c>
      <c r="O4506" s="1383" t="s">
        <v>645</v>
      </c>
      <c r="Q4506" s="1383" t="s">
        <v>76</v>
      </c>
    </row>
    <row r="4507" spans="1:17" x14ac:dyDescent="0.3">
      <c r="A4507" s="1405">
        <v>2010</v>
      </c>
      <c r="B4507" s="1406" t="s">
        <v>864</v>
      </c>
      <c r="C4507" s="1406" t="s">
        <v>650</v>
      </c>
      <c r="D4507" s="1407">
        <v>3615</v>
      </c>
      <c r="E4507" s="1406" t="s">
        <v>598</v>
      </c>
      <c r="F4507" s="1408" t="s">
        <v>599</v>
      </c>
      <c r="O4507" s="1383" t="s">
        <v>598</v>
      </c>
      <c r="Q4507" s="1383" t="s">
        <v>61</v>
      </c>
    </row>
    <row r="4508" spans="1:17" x14ac:dyDescent="0.3">
      <c r="A4508" s="1405">
        <v>2010</v>
      </c>
      <c r="B4508" s="1406" t="s">
        <v>864</v>
      </c>
      <c r="C4508" s="1406" t="s">
        <v>651</v>
      </c>
      <c r="D4508" s="1407">
        <v>27658</v>
      </c>
      <c r="E4508" s="1406" t="s">
        <v>598</v>
      </c>
      <c r="F4508" s="1408" t="s">
        <v>599</v>
      </c>
      <c r="O4508" s="1383" t="s">
        <v>598</v>
      </c>
      <c r="Q4508" s="1383" t="s">
        <v>61</v>
      </c>
    </row>
    <row r="4509" spans="1:17" x14ac:dyDescent="0.3">
      <c r="A4509" s="1405">
        <v>2010</v>
      </c>
      <c r="B4509" s="1406" t="s">
        <v>864</v>
      </c>
      <c r="C4509" s="1406" t="s">
        <v>652</v>
      </c>
      <c r="D4509" s="1407">
        <v>18045</v>
      </c>
      <c r="E4509" s="1406" t="s">
        <v>598</v>
      </c>
      <c r="F4509" s="1408" t="s">
        <v>599</v>
      </c>
      <c r="O4509" s="1383" t="s">
        <v>598</v>
      </c>
      <c r="Q4509" s="1383" t="s">
        <v>61</v>
      </c>
    </row>
    <row r="4510" spans="1:17" x14ac:dyDescent="0.3">
      <c r="A4510" s="1405">
        <v>2010</v>
      </c>
      <c r="B4510" s="1406" t="s">
        <v>864</v>
      </c>
      <c r="C4510" s="1406" t="s">
        <v>653</v>
      </c>
      <c r="D4510" s="1407">
        <v>10164</v>
      </c>
      <c r="E4510" s="1406" t="s">
        <v>598</v>
      </c>
      <c r="F4510" s="1408" t="s">
        <v>599</v>
      </c>
      <c r="O4510" s="1383" t="s">
        <v>598</v>
      </c>
      <c r="Q4510" s="1383" t="s">
        <v>61</v>
      </c>
    </row>
    <row r="4511" spans="1:17" x14ac:dyDescent="0.3">
      <c r="A4511" s="1405">
        <v>2010</v>
      </c>
      <c r="B4511" s="1406" t="s">
        <v>864</v>
      </c>
      <c r="C4511" s="1406" t="s">
        <v>654</v>
      </c>
      <c r="D4511" s="1407">
        <v>5818</v>
      </c>
      <c r="E4511" s="1406" t="s">
        <v>598</v>
      </c>
      <c r="F4511" s="1408" t="s">
        <v>599</v>
      </c>
      <c r="O4511" s="1383" t="s">
        <v>598</v>
      </c>
      <c r="Q4511" s="1383" t="s">
        <v>61</v>
      </c>
    </row>
    <row r="4512" spans="1:17" x14ac:dyDescent="0.3">
      <c r="A4512" s="1405">
        <v>2010</v>
      </c>
      <c r="B4512" s="1406" t="s">
        <v>864</v>
      </c>
      <c r="C4512" s="1406" t="s">
        <v>655</v>
      </c>
      <c r="D4512" s="1407">
        <v>551</v>
      </c>
      <c r="E4512" s="1406" t="s">
        <v>608</v>
      </c>
      <c r="F4512" s="1408" t="s">
        <v>607</v>
      </c>
      <c r="O4512" s="1383" t="s">
        <v>608</v>
      </c>
      <c r="Q4512" s="1383" t="s">
        <v>65</v>
      </c>
    </row>
    <row r="4513" spans="1:17" x14ac:dyDescent="0.3">
      <c r="A4513" s="1405">
        <v>2010</v>
      </c>
      <c r="B4513" s="1406" t="s">
        <v>864</v>
      </c>
      <c r="C4513" s="1406" t="s">
        <v>656</v>
      </c>
      <c r="D4513" s="1407">
        <v>418</v>
      </c>
      <c r="E4513" s="1406" t="s">
        <v>608</v>
      </c>
      <c r="F4513" s="1408" t="s">
        <v>607</v>
      </c>
      <c r="O4513" s="1383" t="s">
        <v>608</v>
      </c>
      <c r="Q4513" s="1383" t="s">
        <v>65</v>
      </c>
    </row>
    <row r="4514" spans="1:17" x14ac:dyDescent="0.3">
      <c r="A4514" s="1405">
        <v>2010</v>
      </c>
      <c r="B4514" s="1406" t="s">
        <v>864</v>
      </c>
      <c r="C4514" s="1406" t="s">
        <v>657</v>
      </c>
      <c r="D4514" s="1407">
        <v>1022</v>
      </c>
      <c r="E4514" s="1406" t="s">
        <v>608</v>
      </c>
      <c r="F4514" s="1408" t="s">
        <v>607</v>
      </c>
      <c r="O4514" s="1383" t="s">
        <v>608</v>
      </c>
      <c r="Q4514" s="1383" t="s">
        <v>65</v>
      </c>
    </row>
    <row r="4515" spans="1:17" x14ac:dyDescent="0.3">
      <c r="A4515" s="1405">
        <v>2010</v>
      </c>
      <c r="B4515" s="1406" t="s">
        <v>864</v>
      </c>
      <c r="C4515" s="1406" t="s">
        <v>658</v>
      </c>
      <c r="D4515" s="1407">
        <v>1008</v>
      </c>
      <c r="E4515" s="1406" t="s">
        <v>608</v>
      </c>
      <c r="F4515" s="1408" t="s">
        <v>607</v>
      </c>
      <c r="O4515" s="1383" t="s">
        <v>608</v>
      </c>
      <c r="Q4515" s="1383" t="s">
        <v>65</v>
      </c>
    </row>
    <row r="4516" spans="1:17" x14ac:dyDescent="0.3">
      <c r="A4516" s="1405">
        <v>2010</v>
      </c>
      <c r="B4516" s="1406" t="s">
        <v>864</v>
      </c>
      <c r="C4516" s="1406" t="s">
        <v>659</v>
      </c>
      <c r="D4516" s="1407">
        <v>778</v>
      </c>
      <c r="E4516" s="1406" t="s">
        <v>623</v>
      </c>
      <c r="F4516" s="1408" t="s">
        <v>622</v>
      </c>
      <c r="O4516" s="1383" t="s">
        <v>623</v>
      </c>
      <c r="Q4516" s="1383" t="s">
        <v>75</v>
      </c>
    </row>
    <row r="4517" spans="1:17" x14ac:dyDescent="0.3">
      <c r="A4517" s="1405">
        <v>2010</v>
      </c>
      <c r="B4517" s="1406" t="s">
        <v>864</v>
      </c>
      <c r="C4517" s="1406" t="s">
        <v>660</v>
      </c>
      <c r="D4517" s="1407">
        <v>1434</v>
      </c>
      <c r="E4517" s="1406" t="s">
        <v>642</v>
      </c>
      <c r="F4517" s="1408" t="s">
        <v>641</v>
      </c>
      <c r="O4517" s="1383" t="s">
        <v>642</v>
      </c>
      <c r="Q4517" s="1383" t="s">
        <v>66</v>
      </c>
    </row>
    <row r="4518" spans="1:17" x14ac:dyDescent="0.3">
      <c r="A4518" s="1405">
        <v>2010</v>
      </c>
      <c r="B4518" s="1406" t="s">
        <v>864</v>
      </c>
      <c r="C4518" s="1406" t="s">
        <v>661</v>
      </c>
      <c r="D4518" s="1407">
        <v>358</v>
      </c>
      <c r="E4518" s="1406" t="s">
        <v>642</v>
      </c>
      <c r="F4518" s="1408" t="s">
        <v>641</v>
      </c>
      <c r="O4518" s="1383" t="s">
        <v>642</v>
      </c>
      <c r="Q4518" s="1383" t="s">
        <v>66</v>
      </c>
    </row>
    <row r="4519" spans="1:17" x14ac:dyDescent="0.3">
      <c r="A4519" s="1405">
        <v>2010</v>
      </c>
      <c r="B4519" s="1406" t="s">
        <v>864</v>
      </c>
      <c r="C4519" s="1406" t="s">
        <v>662</v>
      </c>
      <c r="D4519" s="1407">
        <v>2314</v>
      </c>
      <c r="E4519" s="1406" t="s">
        <v>642</v>
      </c>
      <c r="F4519" s="1408" t="s">
        <v>641</v>
      </c>
      <c r="O4519" s="1383" t="s">
        <v>642</v>
      </c>
      <c r="Q4519" s="1383" t="s">
        <v>66</v>
      </c>
    </row>
    <row r="4520" spans="1:17" x14ac:dyDescent="0.3">
      <c r="A4520" s="1405">
        <v>2010</v>
      </c>
      <c r="B4520" s="1406" t="s">
        <v>864</v>
      </c>
      <c r="C4520" s="1406" t="s">
        <v>663</v>
      </c>
      <c r="D4520" s="1407">
        <v>938</v>
      </c>
      <c r="E4520" s="1406" t="s">
        <v>642</v>
      </c>
      <c r="F4520" s="1408" t="s">
        <v>641</v>
      </c>
      <c r="O4520" s="1383" t="s">
        <v>642</v>
      </c>
      <c r="Q4520" s="1383" t="s">
        <v>66</v>
      </c>
    </row>
    <row r="4521" spans="1:17" x14ac:dyDescent="0.3">
      <c r="A4521" s="1405">
        <v>2010</v>
      </c>
      <c r="B4521" s="1406" t="s">
        <v>864</v>
      </c>
      <c r="C4521" s="1406" t="s">
        <v>664</v>
      </c>
      <c r="D4521" s="1407">
        <v>499</v>
      </c>
      <c r="E4521" s="1406" t="s">
        <v>642</v>
      </c>
      <c r="F4521" s="1408" t="s">
        <v>641</v>
      </c>
      <c r="O4521" s="1383" t="s">
        <v>642</v>
      </c>
      <c r="Q4521" s="1383" t="s">
        <v>66</v>
      </c>
    </row>
    <row r="4522" spans="1:17" x14ac:dyDescent="0.3">
      <c r="A4522" s="1405">
        <v>2010</v>
      </c>
      <c r="B4522" s="1406" t="s">
        <v>864</v>
      </c>
      <c r="C4522" s="1406" t="s">
        <v>665</v>
      </c>
      <c r="D4522" s="1407">
        <v>8295</v>
      </c>
      <c r="E4522" s="1406" t="s">
        <v>642</v>
      </c>
      <c r="F4522" s="1408" t="s">
        <v>641</v>
      </c>
      <c r="O4522" s="1383" t="s">
        <v>642</v>
      </c>
      <c r="Q4522" s="1383" t="s">
        <v>66</v>
      </c>
    </row>
    <row r="4523" spans="1:17" x14ac:dyDescent="0.3">
      <c r="A4523" s="1405">
        <v>2010</v>
      </c>
      <c r="B4523" s="1406" t="s">
        <v>864</v>
      </c>
      <c r="C4523" s="1406" t="s">
        <v>666</v>
      </c>
      <c r="D4523" s="1407">
        <v>662</v>
      </c>
      <c r="E4523" s="1406" t="s">
        <v>645</v>
      </c>
      <c r="F4523" s="1408" t="s">
        <v>644</v>
      </c>
      <c r="O4523" s="1383" t="s">
        <v>645</v>
      </c>
      <c r="Q4523" s="1383" t="s">
        <v>76</v>
      </c>
    </row>
    <row r="4524" spans="1:17" x14ac:dyDescent="0.3">
      <c r="A4524" s="1405">
        <v>2010</v>
      </c>
      <c r="B4524" s="1406" t="s">
        <v>864</v>
      </c>
      <c r="C4524" s="1406" t="s">
        <v>667</v>
      </c>
      <c r="D4524" s="1407">
        <v>3476</v>
      </c>
      <c r="E4524" s="1406" t="s">
        <v>645</v>
      </c>
      <c r="F4524" s="1408" t="s">
        <v>644</v>
      </c>
      <c r="O4524" s="1383" t="s">
        <v>645</v>
      </c>
      <c r="Q4524" s="1383" t="s">
        <v>76</v>
      </c>
    </row>
    <row r="4525" spans="1:17" x14ac:dyDescent="0.3">
      <c r="A4525" s="1405">
        <v>2010</v>
      </c>
      <c r="B4525" s="1406" t="s">
        <v>864</v>
      </c>
      <c r="C4525" s="1406" t="s">
        <v>668</v>
      </c>
      <c r="D4525" s="1407">
        <v>1172</v>
      </c>
      <c r="E4525" s="1406" t="s">
        <v>645</v>
      </c>
      <c r="F4525" s="1408" t="s">
        <v>644</v>
      </c>
      <c r="O4525" s="1383" t="s">
        <v>645</v>
      </c>
      <c r="Q4525" s="1383" t="s">
        <v>76</v>
      </c>
    </row>
    <row r="4526" spans="1:17" x14ac:dyDescent="0.3">
      <c r="A4526" s="1405">
        <v>2010</v>
      </c>
      <c r="B4526" s="1406" t="s">
        <v>864</v>
      </c>
      <c r="C4526" s="1406" t="s">
        <v>669</v>
      </c>
      <c r="D4526" s="1407">
        <v>210</v>
      </c>
      <c r="E4526" s="1406" t="s">
        <v>645</v>
      </c>
      <c r="F4526" s="1408" t="s">
        <v>644</v>
      </c>
      <c r="O4526" s="1383" t="s">
        <v>645</v>
      </c>
      <c r="Q4526" s="1383" t="s">
        <v>76</v>
      </c>
    </row>
    <row r="4527" spans="1:17" x14ac:dyDescent="0.3">
      <c r="A4527" s="1405">
        <v>2010</v>
      </c>
      <c r="B4527" s="1406" t="s">
        <v>864</v>
      </c>
      <c r="C4527" s="1406" t="s">
        <v>670</v>
      </c>
      <c r="D4527" s="1407">
        <v>780</v>
      </c>
      <c r="E4527" s="1406" t="s">
        <v>645</v>
      </c>
      <c r="F4527" s="1408" t="s">
        <v>644</v>
      </c>
      <c r="O4527" s="1383" t="s">
        <v>645</v>
      </c>
      <c r="Q4527" s="1383" t="s">
        <v>76</v>
      </c>
    </row>
    <row r="4528" spans="1:17" x14ac:dyDescent="0.3">
      <c r="A4528" s="1405">
        <v>2010</v>
      </c>
      <c r="B4528" s="1406" t="s">
        <v>864</v>
      </c>
      <c r="C4528" s="1406" t="s">
        <v>671</v>
      </c>
      <c r="D4528" s="1407">
        <v>567</v>
      </c>
      <c r="E4528" s="1406" t="s">
        <v>645</v>
      </c>
      <c r="F4528" s="1408" t="s">
        <v>644</v>
      </c>
      <c r="O4528" s="1383" t="s">
        <v>645</v>
      </c>
      <c r="Q4528" s="1383" t="s">
        <v>76</v>
      </c>
    </row>
    <row r="4529" spans="1:17" x14ac:dyDescent="0.3">
      <c r="A4529" s="1405">
        <v>2010</v>
      </c>
      <c r="B4529" s="1406" t="s">
        <v>864</v>
      </c>
      <c r="C4529" s="1406" t="s">
        <v>672</v>
      </c>
      <c r="D4529" s="1407">
        <v>402</v>
      </c>
      <c r="E4529" s="1406" t="s">
        <v>645</v>
      </c>
      <c r="F4529" s="1408" t="s">
        <v>644</v>
      </c>
      <c r="O4529" s="1383" t="s">
        <v>645</v>
      </c>
      <c r="Q4529" s="1383" t="s">
        <v>76</v>
      </c>
    </row>
    <row r="4530" spans="1:17" x14ac:dyDescent="0.3">
      <c r="A4530" s="1405">
        <v>2010</v>
      </c>
      <c r="B4530" s="1406" t="s">
        <v>864</v>
      </c>
      <c r="C4530" s="1406" t="s">
        <v>673</v>
      </c>
      <c r="D4530" s="1407">
        <v>1191</v>
      </c>
      <c r="E4530" s="1406" t="s">
        <v>645</v>
      </c>
      <c r="F4530" s="1408" t="s">
        <v>644</v>
      </c>
      <c r="O4530" s="1383" t="s">
        <v>645</v>
      </c>
      <c r="Q4530" s="1383" t="s">
        <v>76</v>
      </c>
    </row>
    <row r="4531" spans="1:17" x14ac:dyDescent="0.3">
      <c r="A4531" s="1405">
        <v>2010</v>
      </c>
      <c r="B4531" s="1406" t="s">
        <v>864</v>
      </c>
      <c r="C4531" s="1406" t="s">
        <v>674</v>
      </c>
      <c r="D4531" s="1407">
        <v>454</v>
      </c>
      <c r="E4531" s="1406" t="s">
        <v>608</v>
      </c>
      <c r="F4531" s="1408" t="s">
        <v>607</v>
      </c>
      <c r="O4531" s="1383" t="s">
        <v>608</v>
      </c>
      <c r="Q4531" s="1383" t="s">
        <v>65</v>
      </c>
    </row>
    <row r="4532" spans="1:17" x14ac:dyDescent="0.3">
      <c r="A4532" s="1405">
        <v>2010</v>
      </c>
      <c r="B4532" s="1406" t="s">
        <v>864</v>
      </c>
      <c r="C4532" s="1406" t="s">
        <v>675</v>
      </c>
      <c r="D4532" s="1407">
        <v>5109</v>
      </c>
      <c r="E4532" s="1406" t="s">
        <v>608</v>
      </c>
      <c r="F4532" s="1408" t="s">
        <v>607</v>
      </c>
      <c r="O4532" s="1383" t="s">
        <v>608</v>
      </c>
      <c r="Q4532" s="1383" t="s">
        <v>65</v>
      </c>
    </row>
    <row r="4533" spans="1:17" x14ac:dyDescent="0.3">
      <c r="A4533" s="1405">
        <v>2010</v>
      </c>
      <c r="B4533" s="1406" t="s">
        <v>864</v>
      </c>
      <c r="C4533" s="1406" t="s">
        <v>676</v>
      </c>
      <c r="D4533" s="1407">
        <v>1624</v>
      </c>
      <c r="E4533" s="1406" t="s">
        <v>608</v>
      </c>
      <c r="F4533" s="1408" t="s">
        <v>607</v>
      </c>
      <c r="O4533" s="1383" t="s">
        <v>608</v>
      </c>
      <c r="Q4533" s="1383" t="s">
        <v>65</v>
      </c>
    </row>
    <row r="4534" spans="1:17" x14ac:dyDescent="0.3">
      <c r="A4534" s="1405">
        <v>2010</v>
      </c>
      <c r="B4534" s="1406" t="s">
        <v>864</v>
      </c>
      <c r="C4534" s="1406" t="s">
        <v>677</v>
      </c>
      <c r="D4534" s="1407">
        <v>820</v>
      </c>
      <c r="E4534" s="1406" t="s">
        <v>608</v>
      </c>
      <c r="F4534" s="1408" t="s">
        <v>607</v>
      </c>
      <c r="O4534" s="1383" t="s">
        <v>608</v>
      </c>
      <c r="Q4534" s="1383" t="s">
        <v>65</v>
      </c>
    </row>
    <row r="4535" spans="1:17" x14ac:dyDescent="0.3">
      <c r="A4535" s="1405">
        <v>2010</v>
      </c>
      <c r="B4535" s="1406" t="s">
        <v>864</v>
      </c>
      <c r="C4535" s="1406" t="s">
        <v>678</v>
      </c>
      <c r="D4535" s="1407">
        <v>3240</v>
      </c>
      <c r="E4535" s="1406" t="s">
        <v>608</v>
      </c>
      <c r="F4535" s="1408" t="s">
        <v>607</v>
      </c>
      <c r="O4535" s="1383" t="s">
        <v>608</v>
      </c>
      <c r="Q4535" s="1383" t="s">
        <v>65</v>
      </c>
    </row>
    <row r="4536" spans="1:17" x14ac:dyDescent="0.3">
      <c r="A4536" s="1405">
        <v>2010</v>
      </c>
      <c r="B4536" s="1406" t="s">
        <v>864</v>
      </c>
      <c r="C4536" s="1406" t="s">
        <v>679</v>
      </c>
      <c r="D4536" s="1407">
        <v>835</v>
      </c>
      <c r="E4536" s="1406" t="s">
        <v>608</v>
      </c>
      <c r="F4536" s="1408" t="s">
        <v>607</v>
      </c>
      <c r="O4536" s="1383" t="s">
        <v>608</v>
      </c>
      <c r="Q4536" s="1383" t="s">
        <v>65</v>
      </c>
    </row>
    <row r="4537" spans="1:17" x14ac:dyDescent="0.3">
      <c r="A4537" s="1405">
        <v>2010</v>
      </c>
      <c r="B4537" s="1406" t="s">
        <v>864</v>
      </c>
      <c r="C4537" s="1406" t="s">
        <v>680</v>
      </c>
      <c r="D4537" s="1407">
        <v>349</v>
      </c>
      <c r="E4537" s="1406" t="s">
        <v>608</v>
      </c>
      <c r="F4537" s="1408" t="s">
        <v>607</v>
      </c>
      <c r="O4537" s="1383" t="s">
        <v>608</v>
      </c>
      <c r="Q4537" s="1383" t="s">
        <v>65</v>
      </c>
    </row>
    <row r="4538" spans="1:17" x14ac:dyDescent="0.3">
      <c r="A4538" s="1405">
        <v>2010</v>
      </c>
      <c r="B4538" s="1406" t="s">
        <v>864</v>
      </c>
      <c r="C4538" s="1406" t="s">
        <v>681</v>
      </c>
      <c r="D4538" s="1407">
        <v>567</v>
      </c>
      <c r="E4538" s="1406" t="s">
        <v>608</v>
      </c>
      <c r="F4538" s="1408" t="s">
        <v>607</v>
      </c>
      <c r="O4538" s="1383" t="s">
        <v>608</v>
      </c>
      <c r="Q4538" s="1383" t="s">
        <v>65</v>
      </c>
    </row>
    <row r="4539" spans="1:17" x14ac:dyDescent="0.3">
      <c r="A4539" s="1405">
        <v>2010</v>
      </c>
      <c r="B4539" s="1406" t="s">
        <v>864</v>
      </c>
      <c r="C4539" s="1406" t="s">
        <v>682</v>
      </c>
      <c r="D4539" s="1407">
        <v>685</v>
      </c>
      <c r="E4539" s="1406" t="s">
        <v>642</v>
      </c>
      <c r="F4539" s="1408" t="s">
        <v>641</v>
      </c>
      <c r="O4539" s="1383" t="s">
        <v>642</v>
      </c>
      <c r="Q4539" s="1383" t="s">
        <v>66</v>
      </c>
    </row>
    <row r="4540" spans="1:17" x14ac:dyDescent="0.3">
      <c r="A4540" s="1405">
        <v>2010</v>
      </c>
      <c r="B4540" s="1406" t="s">
        <v>864</v>
      </c>
      <c r="C4540" s="1406" t="s">
        <v>683</v>
      </c>
      <c r="D4540" s="1407">
        <v>5323</v>
      </c>
      <c r="E4540" s="1406" t="s">
        <v>642</v>
      </c>
      <c r="F4540" s="1408" t="s">
        <v>641</v>
      </c>
      <c r="O4540" s="1383" t="s">
        <v>642</v>
      </c>
      <c r="Q4540" s="1383" t="s">
        <v>66</v>
      </c>
    </row>
    <row r="4541" spans="1:17" x14ac:dyDescent="0.3">
      <c r="A4541" s="1405">
        <v>2010</v>
      </c>
      <c r="B4541" s="1406" t="s">
        <v>864</v>
      </c>
      <c r="C4541" s="1406" t="s">
        <v>684</v>
      </c>
      <c r="D4541" s="1407">
        <v>812</v>
      </c>
      <c r="E4541" s="1406" t="s">
        <v>642</v>
      </c>
      <c r="F4541" s="1408" t="s">
        <v>641</v>
      </c>
      <c r="O4541" s="1383" t="s">
        <v>642</v>
      </c>
      <c r="Q4541" s="1383" t="s">
        <v>66</v>
      </c>
    </row>
    <row r="4542" spans="1:17" x14ac:dyDescent="0.3">
      <c r="A4542" s="1405">
        <v>2010</v>
      </c>
      <c r="B4542" s="1406" t="s">
        <v>864</v>
      </c>
      <c r="C4542" s="1406" t="s">
        <v>685</v>
      </c>
      <c r="D4542" s="1407">
        <v>517</v>
      </c>
      <c r="E4542" s="1406" t="s">
        <v>642</v>
      </c>
      <c r="F4542" s="1408" t="s">
        <v>641</v>
      </c>
      <c r="O4542" s="1383" t="s">
        <v>642</v>
      </c>
      <c r="Q4542" s="1383" t="s">
        <v>66</v>
      </c>
    </row>
    <row r="4543" spans="1:17" x14ac:dyDescent="0.3">
      <c r="A4543" s="1405">
        <v>2010</v>
      </c>
      <c r="B4543" s="1406" t="s">
        <v>864</v>
      </c>
      <c r="C4543" s="1406" t="s">
        <v>686</v>
      </c>
      <c r="D4543" s="1407">
        <v>1207</v>
      </c>
      <c r="E4543" s="1406" t="s">
        <v>642</v>
      </c>
      <c r="F4543" s="1408" t="s">
        <v>641</v>
      </c>
      <c r="O4543" s="1383" t="s">
        <v>642</v>
      </c>
      <c r="Q4543" s="1383" t="s">
        <v>66</v>
      </c>
    </row>
    <row r="4544" spans="1:17" x14ac:dyDescent="0.3">
      <c r="A4544" s="1405">
        <v>2010</v>
      </c>
      <c r="B4544" s="1406" t="s">
        <v>864</v>
      </c>
      <c r="C4544" s="1406" t="s">
        <v>687</v>
      </c>
      <c r="D4544" s="1407">
        <v>1283</v>
      </c>
      <c r="E4544" s="1406" t="s">
        <v>642</v>
      </c>
      <c r="F4544" s="1408" t="s">
        <v>641</v>
      </c>
      <c r="O4544" s="1383" t="s">
        <v>642</v>
      </c>
      <c r="Q4544" s="1383" t="s">
        <v>66</v>
      </c>
    </row>
    <row r="4545" spans="1:17" x14ac:dyDescent="0.3">
      <c r="A4545" s="1405">
        <v>2010</v>
      </c>
      <c r="B4545" s="1406" t="s">
        <v>864</v>
      </c>
      <c r="C4545" s="1406" t="s">
        <v>688</v>
      </c>
      <c r="D4545" s="1407">
        <v>14613</v>
      </c>
      <c r="E4545" s="1406" t="s">
        <v>620</v>
      </c>
      <c r="F4545" s="1408" t="s">
        <v>619</v>
      </c>
      <c r="O4545" s="1383" t="s">
        <v>620</v>
      </c>
      <c r="Q4545" s="1383" t="s">
        <v>73</v>
      </c>
    </row>
    <row r="4546" spans="1:17" x14ac:dyDescent="0.3">
      <c r="A4546" s="1405">
        <v>2010</v>
      </c>
      <c r="B4546" s="1406" t="s">
        <v>864</v>
      </c>
      <c r="C4546" s="1406" t="s">
        <v>689</v>
      </c>
      <c r="D4546" s="1407">
        <v>290</v>
      </c>
      <c r="E4546" s="1406" t="s">
        <v>620</v>
      </c>
      <c r="F4546" s="1408" t="s">
        <v>619</v>
      </c>
      <c r="O4546" s="1383" t="s">
        <v>620</v>
      </c>
      <c r="Q4546" s="1383" t="s">
        <v>73</v>
      </c>
    </row>
    <row r="4547" spans="1:17" x14ac:dyDescent="0.3">
      <c r="A4547" s="1405">
        <v>2010</v>
      </c>
      <c r="B4547" s="1406" t="s">
        <v>864</v>
      </c>
      <c r="C4547" s="1406" t="s">
        <v>690</v>
      </c>
      <c r="D4547" s="1407">
        <v>657</v>
      </c>
      <c r="E4547" s="1406" t="s">
        <v>620</v>
      </c>
      <c r="F4547" s="1408" t="s">
        <v>619</v>
      </c>
      <c r="O4547" s="1383" t="s">
        <v>620</v>
      </c>
      <c r="Q4547" s="1383" t="s">
        <v>73</v>
      </c>
    </row>
    <row r="4548" spans="1:17" x14ac:dyDescent="0.3">
      <c r="A4548" s="1405">
        <v>2010</v>
      </c>
      <c r="B4548" s="1406" t="s">
        <v>864</v>
      </c>
      <c r="C4548" s="1406" t="s">
        <v>691</v>
      </c>
      <c r="D4548" s="1407">
        <v>944</v>
      </c>
      <c r="E4548" s="1406" t="s">
        <v>620</v>
      </c>
      <c r="F4548" s="1408" t="s">
        <v>619</v>
      </c>
      <c r="O4548" s="1383" t="s">
        <v>620</v>
      </c>
      <c r="Q4548" s="1383" t="s">
        <v>73</v>
      </c>
    </row>
    <row r="4549" spans="1:17" x14ac:dyDescent="0.3">
      <c r="A4549" s="1405">
        <v>2010</v>
      </c>
      <c r="B4549" s="1406" t="s">
        <v>864</v>
      </c>
      <c r="C4549" s="1406" t="s">
        <v>692</v>
      </c>
      <c r="D4549" s="1407">
        <v>16166</v>
      </c>
      <c r="E4549" s="1406" t="s">
        <v>620</v>
      </c>
      <c r="F4549" s="1408" t="s">
        <v>619</v>
      </c>
      <c r="O4549" s="1383" t="s">
        <v>620</v>
      </c>
      <c r="Q4549" s="1383" t="s">
        <v>73</v>
      </c>
    </row>
    <row r="4550" spans="1:17" x14ac:dyDescent="0.3">
      <c r="A4550" s="1405">
        <v>2010</v>
      </c>
      <c r="B4550" s="1406" t="s">
        <v>864</v>
      </c>
      <c r="C4550" s="1406" t="s">
        <v>693</v>
      </c>
      <c r="D4550" s="1407">
        <v>5093</v>
      </c>
      <c r="E4550" s="1406" t="s">
        <v>620</v>
      </c>
      <c r="F4550" s="1408" t="s">
        <v>619</v>
      </c>
      <c r="O4550" s="1383" t="s">
        <v>620</v>
      </c>
      <c r="Q4550" s="1383" t="s">
        <v>73</v>
      </c>
    </row>
    <row r="4551" spans="1:17" x14ac:dyDescent="0.3">
      <c r="A4551" s="1405">
        <v>2010</v>
      </c>
      <c r="B4551" s="1406" t="s">
        <v>864</v>
      </c>
      <c r="C4551" s="1406" t="s">
        <v>694</v>
      </c>
      <c r="D4551" s="1407">
        <v>6288</v>
      </c>
      <c r="E4551" s="1406" t="s">
        <v>620</v>
      </c>
      <c r="F4551" s="1408" t="s">
        <v>619</v>
      </c>
      <c r="O4551" s="1383" t="s">
        <v>620</v>
      </c>
      <c r="Q4551" s="1383" t="s">
        <v>73</v>
      </c>
    </row>
    <row r="4552" spans="1:17" x14ac:dyDescent="0.3">
      <c r="A4552" s="1405">
        <v>2010</v>
      </c>
      <c r="B4552" s="1406" t="s">
        <v>864</v>
      </c>
      <c r="C4552" s="1406" t="s">
        <v>695</v>
      </c>
      <c r="D4552" s="1407">
        <v>18821</v>
      </c>
      <c r="E4552" s="1406" t="s">
        <v>620</v>
      </c>
      <c r="F4552" s="1408" t="s">
        <v>619</v>
      </c>
      <c r="O4552" s="1383" t="s">
        <v>620</v>
      </c>
      <c r="Q4552" s="1383" t="s">
        <v>73</v>
      </c>
    </row>
    <row r="4553" spans="1:17" x14ac:dyDescent="0.3">
      <c r="A4553" s="1405">
        <v>2010</v>
      </c>
      <c r="B4553" s="1406" t="s">
        <v>864</v>
      </c>
      <c r="C4553" s="1406" t="s">
        <v>696</v>
      </c>
      <c r="D4553" s="1407">
        <v>704</v>
      </c>
      <c r="E4553" s="1406" t="s">
        <v>620</v>
      </c>
      <c r="F4553" s="1408" t="s">
        <v>619</v>
      </c>
      <c r="O4553" s="1383" t="s">
        <v>620</v>
      </c>
      <c r="Q4553" s="1383" t="s">
        <v>73</v>
      </c>
    </row>
    <row r="4554" spans="1:17" x14ac:dyDescent="0.3">
      <c r="A4554" s="1405">
        <v>2010</v>
      </c>
      <c r="B4554" s="1406" t="s">
        <v>864</v>
      </c>
      <c r="C4554" s="1406" t="s">
        <v>697</v>
      </c>
      <c r="D4554" s="1407">
        <v>5015</v>
      </c>
      <c r="E4554" s="1406" t="s">
        <v>620</v>
      </c>
      <c r="F4554" s="1408" t="s">
        <v>619</v>
      </c>
      <c r="O4554" s="1383" t="s">
        <v>620</v>
      </c>
      <c r="Q4554" s="1383" t="s">
        <v>73</v>
      </c>
    </row>
    <row r="4555" spans="1:17" x14ac:dyDescent="0.3">
      <c r="A4555" s="1405">
        <v>2010</v>
      </c>
      <c r="B4555" s="1406" t="s">
        <v>864</v>
      </c>
      <c r="C4555" s="1406" t="s">
        <v>698</v>
      </c>
      <c r="D4555" s="1407">
        <v>12012</v>
      </c>
      <c r="E4555" s="1406" t="s">
        <v>620</v>
      </c>
      <c r="F4555" s="1408" t="s">
        <v>619</v>
      </c>
      <c r="O4555" s="1383" t="s">
        <v>620</v>
      </c>
      <c r="Q4555" s="1383" t="s">
        <v>73</v>
      </c>
    </row>
    <row r="4556" spans="1:17" x14ac:dyDescent="0.3">
      <c r="A4556" s="1405">
        <v>2010</v>
      </c>
      <c r="B4556" s="1406" t="s">
        <v>864</v>
      </c>
      <c r="C4556" s="1406" t="s">
        <v>699</v>
      </c>
      <c r="D4556" s="1407">
        <v>1363</v>
      </c>
      <c r="E4556" s="1406" t="s">
        <v>620</v>
      </c>
      <c r="F4556" s="1408" t="s">
        <v>619</v>
      </c>
      <c r="O4556" s="1383" t="s">
        <v>620</v>
      </c>
      <c r="Q4556" s="1383" t="s">
        <v>73</v>
      </c>
    </row>
    <row r="4557" spans="1:17" x14ac:dyDescent="0.3">
      <c r="A4557" s="1405">
        <v>2010</v>
      </c>
      <c r="B4557" s="1406" t="s">
        <v>864</v>
      </c>
      <c r="C4557" s="1406" t="s">
        <v>700</v>
      </c>
      <c r="D4557" s="1407">
        <v>4684</v>
      </c>
      <c r="E4557" s="1406" t="s">
        <v>620</v>
      </c>
      <c r="F4557" s="1408" t="s">
        <v>619</v>
      </c>
      <c r="O4557" s="1383" t="s">
        <v>620</v>
      </c>
      <c r="Q4557" s="1383" t="s">
        <v>73</v>
      </c>
    </row>
    <row r="4558" spans="1:17" x14ac:dyDescent="0.3">
      <c r="A4558" s="1405">
        <v>2010</v>
      </c>
      <c r="B4558" s="1406" t="s">
        <v>864</v>
      </c>
      <c r="C4558" s="1406" t="s">
        <v>701</v>
      </c>
      <c r="D4558" s="1407">
        <v>4016</v>
      </c>
      <c r="E4558" s="1406" t="s">
        <v>620</v>
      </c>
      <c r="F4558" s="1408" t="s">
        <v>619</v>
      </c>
      <c r="O4558" s="1383" t="s">
        <v>620</v>
      </c>
      <c r="Q4558" s="1383" t="s">
        <v>73</v>
      </c>
    </row>
    <row r="4559" spans="1:17" x14ac:dyDescent="0.3">
      <c r="A4559" s="1405">
        <v>2010</v>
      </c>
      <c r="B4559" s="1406" t="s">
        <v>864</v>
      </c>
      <c r="C4559" s="1406" t="s">
        <v>702</v>
      </c>
      <c r="D4559" s="1407">
        <v>1159</v>
      </c>
      <c r="E4559" s="1406" t="s">
        <v>620</v>
      </c>
      <c r="F4559" s="1408" t="s">
        <v>619</v>
      </c>
      <c r="O4559" s="1383" t="s">
        <v>620</v>
      </c>
      <c r="Q4559" s="1383" t="s">
        <v>73</v>
      </c>
    </row>
    <row r="4560" spans="1:17" x14ac:dyDescent="0.3">
      <c r="A4560" s="1405">
        <v>2010</v>
      </c>
      <c r="B4560" s="1406" t="s">
        <v>864</v>
      </c>
      <c r="C4560" s="1406" t="s">
        <v>703</v>
      </c>
      <c r="D4560" s="1407">
        <v>3451</v>
      </c>
      <c r="E4560" s="1406" t="s">
        <v>620</v>
      </c>
      <c r="F4560" s="1408" t="s">
        <v>619</v>
      </c>
      <c r="O4560" s="1383" t="s">
        <v>620</v>
      </c>
      <c r="Q4560" s="1383" t="s">
        <v>73</v>
      </c>
    </row>
    <row r="4561" spans="1:17" x14ac:dyDescent="0.3">
      <c r="A4561" s="1405">
        <v>2010</v>
      </c>
      <c r="B4561" s="1406" t="s">
        <v>864</v>
      </c>
      <c r="C4561" s="1406" t="s">
        <v>704</v>
      </c>
      <c r="D4561" s="1407">
        <v>1464</v>
      </c>
      <c r="E4561" s="1406" t="s">
        <v>611</v>
      </c>
      <c r="F4561" s="1408" t="s">
        <v>610</v>
      </c>
      <c r="O4561" s="1383" t="s">
        <v>611</v>
      </c>
      <c r="Q4561" s="1383" t="s">
        <v>74</v>
      </c>
    </row>
    <row r="4562" spans="1:17" x14ac:dyDescent="0.3">
      <c r="A4562" s="1405">
        <v>2010</v>
      </c>
      <c r="B4562" s="1406" t="s">
        <v>864</v>
      </c>
      <c r="C4562" s="1406" t="s">
        <v>705</v>
      </c>
      <c r="D4562" s="1407">
        <v>8542</v>
      </c>
      <c r="E4562" s="1406" t="s">
        <v>611</v>
      </c>
      <c r="F4562" s="1408" t="s">
        <v>610</v>
      </c>
      <c r="O4562" s="1383" t="s">
        <v>611</v>
      </c>
      <c r="Q4562" s="1383" t="s">
        <v>74</v>
      </c>
    </row>
    <row r="4563" spans="1:17" x14ac:dyDescent="0.3">
      <c r="A4563" s="1405">
        <v>2010</v>
      </c>
      <c r="B4563" s="1406" t="s">
        <v>864</v>
      </c>
      <c r="C4563" s="1406" t="s">
        <v>706</v>
      </c>
      <c r="D4563" s="1407">
        <v>4517</v>
      </c>
      <c r="E4563" s="1406" t="s">
        <v>611</v>
      </c>
      <c r="F4563" s="1408" t="s">
        <v>610</v>
      </c>
      <c r="O4563" s="1383" t="s">
        <v>611</v>
      </c>
      <c r="Q4563" s="1383" t="s">
        <v>74</v>
      </c>
    </row>
    <row r="4564" spans="1:17" x14ac:dyDescent="0.3">
      <c r="A4564" s="1405">
        <v>2010</v>
      </c>
      <c r="B4564" s="1406" t="s">
        <v>864</v>
      </c>
      <c r="C4564" s="1406" t="s">
        <v>707</v>
      </c>
      <c r="D4564" s="1407">
        <v>11662</v>
      </c>
      <c r="E4564" s="1406" t="s">
        <v>626</v>
      </c>
      <c r="F4564" s="1408" t="s">
        <v>625</v>
      </c>
      <c r="O4564" s="1383" t="s">
        <v>626</v>
      </c>
      <c r="Q4564" s="1383" t="s">
        <v>59</v>
      </c>
    </row>
    <row r="4565" spans="1:17" x14ac:dyDescent="0.3">
      <c r="A4565" s="1405">
        <v>2010</v>
      </c>
      <c r="B4565" s="1406" t="s">
        <v>864</v>
      </c>
      <c r="C4565" s="1406" t="s">
        <v>708</v>
      </c>
      <c r="D4565" s="1407">
        <v>2090</v>
      </c>
      <c r="E4565" s="1406" t="s">
        <v>626</v>
      </c>
      <c r="F4565" s="1408" t="s">
        <v>625</v>
      </c>
      <c r="O4565" s="1383" t="s">
        <v>626</v>
      </c>
      <c r="Q4565" s="1383" t="s">
        <v>59</v>
      </c>
    </row>
    <row r="4566" spans="1:17" x14ac:dyDescent="0.3">
      <c r="A4566" s="1405">
        <v>2010</v>
      </c>
      <c r="B4566" s="1406" t="s">
        <v>864</v>
      </c>
      <c r="C4566" s="1406" t="s">
        <v>709</v>
      </c>
      <c r="D4566" s="1407">
        <v>9424</v>
      </c>
      <c r="E4566" s="1406" t="s">
        <v>626</v>
      </c>
      <c r="F4566" s="1408" t="s">
        <v>625</v>
      </c>
      <c r="O4566" s="1383" t="s">
        <v>626</v>
      </c>
      <c r="Q4566" s="1383" t="s">
        <v>59</v>
      </c>
    </row>
    <row r="4567" spans="1:17" x14ac:dyDescent="0.3">
      <c r="A4567" s="1405">
        <v>2010</v>
      </c>
      <c r="B4567" s="1406" t="s">
        <v>864</v>
      </c>
      <c r="C4567" s="1406" t="s">
        <v>710</v>
      </c>
      <c r="D4567" s="1407">
        <v>2243</v>
      </c>
      <c r="E4567" s="1406" t="s">
        <v>626</v>
      </c>
      <c r="F4567" s="1408" t="s">
        <v>625</v>
      </c>
      <c r="O4567" s="1383" t="s">
        <v>626</v>
      </c>
      <c r="Q4567" s="1383" t="s">
        <v>59</v>
      </c>
    </row>
    <row r="4568" spans="1:17" x14ac:dyDescent="0.3">
      <c r="A4568" s="1405">
        <v>2010</v>
      </c>
      <c r="B4568" s="1406" t="s">
        <v>864</v>
      </c>
      <c r="C4568" s="1406" t="s">
        <v>711</v>
      </c>
      <c r="D4568" s="1407">
        <v>2459</v>
      </c>
      <c r="E4568" s="1406" t="s">
        <v>626</v>
      </c>
      <c r="F4568" s="1408" t="s">
        <v>625</v>
      </c>
      <c r="O4568" s="1383" t="s">
        <v>626</v>
      </c>
      <c r="Q4568" s="1383" t="s">
        <v>59</v>
      </c>
    </row>
    <row r="4569" spans="1:17" x14ac:dyDescent="0.3">
      <c r="A4569" s="1405">
        <v>2010</v>
      </c>
      <c r="B4569" s="1406" t="s">
        <v>864</v>
      </c>
      <c r="C4569" s="1406" t="s">
        <v>712</v>
      </c>
      <c r="D4569" s="1407">
        <v>4305</v>
      </c>
      <c r="E4569" s="1406" t="s">
        <v>626</v>
      </c>
      <c r="F4569" s="1408" t="s">
        <v>625</v>
      </c>
      <c r="O4569" s="1383" t="s">
        <v>626</v>
      </c>
      <c r="Q4569" s="1383" t="s">
        <v>59</v>
      </c>
    </row>
    <row r="4570" spans="1:17" x14ac:dyDescent="0.3">
      <c r="A4570" s="1405">
        <v>2010</v>
      </c>
      <c r="B4570" s="1406" t="s">
        <v>864</v>
      </c>
      <c r="C4570" s="1406" t="s">
        <v>527</v>
      </c>
      <c r="D4570" s="1407">
        <v>9721</v>
      </c>
      <c r="E4570" s="1406" t="s">
        <v>519</v>
      </c>
      <c r="F4570" s="1408" t="s">
        <v>628</v>
      </c>
      <c r="O4570" s="1383" t="s">
        <v>519</v>
      </c>
      <c r="Q4570" s="1383" t="s">
        <v>58</v>
      </c>
    </row>
    <row r="4571" spans="1:17" x14ac:dyDescent="0.3">
      <c r="A4571" s="1405">
        <v>2010</v>
      </c>
      <c r="B4571" s="1406" t="s">
        <v>864</v>
      </c>
      <c r="C4571" s="1406" t="s">
        <v>528</v>
      </c>
      <c r="D4571" s="1407">
        <v>2538</v>
      </c>
      <c r="E4571" s="1406" t="s">
        <v>519</v>
      </c>
      <c r="F4571" s="1408" t="s">
        <v>628</v>
      </c>
      <c r="O4571" s="1383" t="s">
        <v>519</v>
      </c>
      <c r="Q4571" s="1383" t="s">
        <v>58</v>
      </c>
    </row>
    <row r="4572" spans="1:17" x14ac:dyDescent="0.3">
      <c r="A4572" s="1405">
        <v>2010</v>
      </c>
      <c r="B4572" s="1406" t="s">
        <v>864</v>
      </c>
      <c r="C4572" s="1406" t="s">
        <v>530</v>
      </c>
      <c r="D4572" s="1407">
        <v>1736</v>
      </c>
      <c r="E4572" s="1406" t="s">
        <v>519</v>
      </c>
      <c r="F4572" s="1408" t="s">
        <v>628</v>
      </c>
      <c r="O4572" s="1383" t="s">
        <v>519</v>
      </c>
      <c r="Q4572" s="1383" t="s">
        <v>58</v>
      </c>
    </row>
    <row r="4573" spans="1:17" x14ac:dyDescent="0.3">
      <c r="A4573" s="1405">
        <v>2010</v>
      </c>
      <c r="B4573" s="1406" t="s">
        <v>864</v>
      </c>
      <c r="C4573" s="1406" t="s">
        <v>534</v>
      </c>
      <c r="D4573" s="1407">
        <v>3856</v>
      </c>
      <c r="E4573" s="1406" t="s">
        <v>519</v>
      </c>
      <c r="F4573" s="1408" t="s">
        <v>628</v>
      </c>
      <c r="O4573" s="1383" t="s">
        <v>519</v>
      </c>
      <c r="Q4573" s="1383" t="s">
        <v>58</v>
      </c>
    </row>
    <row r="4574" spans="1:17" x14ac:dyDescent="0.3">
      <c r="A4574" s="1405">
        <v>2010</v>
      </c>
      <c r="B4574" s="1406" t="s">
        <v>864</v>
      </c>
      <c r="C4574" s="1406" t="s">
        <v>538</v>
      </c>
      <c r="D4574" s="1407">
        <v>1435</v>
      </c>
      <c r="E4574" s="1406" t="s">
        <v>519</v>
      </c>
      <c r="F4574" s="1408" t="s">
        <v>628</v>
      </c>
      <c r="O4574" s="1383" t="s">
        <v>519</v>
      </c>
      <c r="Q4574" s="1383" t="s">
        <v>58</v>
      </c>
    </row>
    <row r="4575" spans="1:17" x14ac:dyDescent="0.3">
      <c r="A4575" s="1405">
        <v>2010</v>
      </c>
      <c r="B4575" s="1406" t="s">
        <v>864</v>
      </c>
      <c r="C4575" s="1406" t="s">
        <v>539</v>
      </c>
      <c r="D4575" s="1407">
        <v>15888</v>
      </c>
      <c r="E4575" s="1406" t="s">
        <v>519</v>
      </c>
      <c r="F4575" s="1408" t="s">
        <v>628</v>
      </c>
      <c r="O4575" s="1383" t="s">
        <v>519</v>
      </c>
      <c r="Q4575" s="1383" t="s">
        <v>58</v>
      </c>
    </row>
    <row r="4576" spans="1:17" x14ac:dyDescent="0.3">
      <c r="A4576" s="1405">
        <v>2010</v>
      </c>
      <c r="B4576" s="1406" t="s">
        <v>864</v>
      </c>
      <c r="C4576" s="1406" t="s">
        <v>713</v>
      </c>
      <c r="D4576" s="1407">
        <v>6165</v>
      </c>
      <c r="E4576" s="1406" t="s">
        <v>635</v>
      </c>
      <c r="F4576" s="1408" t="s">
        <v>634</v>
      </c>
      <c r="O4576" s="1383" t="s">
        <v>635</v>
      </c>
      <c r="Q4576" s="1383" t="s">
        <v>78</v>
      </c>
    </row>
    <row r="4577" spans="1:17" x14ac:dyDescent="0.3">
      <c r="A4577" s="1405">
        <v>2010</v>
      </c>
      <c r="B4577" s="1406" t="s">
        <v>864</v>
      </c>
      <c r="C4577" s="1406" t="s">
        <v>714</v>
      </c>
      <c r="D4577" s="1407">
        <v>3894</v>
      </c>
      <c r="E4577" s="1406" t="s">
        <v>635</v>
      </c>
      <c r="F4577" s="1408" t="s">
        <v>634</v>
      </c>
      <c r="O4577" s="1383" t="s">
        <v>635</v>
      </c>
      <c r="Q4577" s="1383" t="s">
        <v>78</v>
      </c>
    </row>
    <row r="4578" spans="1:17" x14ac:dyDescent="0.3">
      <c r="A4578" s="1405">
        <v>2010</v>
      </c>
      <c r="B4578" s="1406" t="s">
        <v>864</v>
      </c>
      <c r="C4578" s="1406" t="s">
        <v>715</v>
      </c>
      <c r="D4578" s="1407">
        <v>928</v>
      </c>
      <c r="E4578" s="1406" t="s">
        <v>635</v>
      </c>
      <c r="F4578" s="1408" t="s">
        <v>634</v>
      </c>
      <c r="O4578" s="1383" t="s">
        <v>635</v>
      </c>
      <c r="Q4578" s="1383" t="s">
        <v>78</v>
      </c>
    </row>
    <row r="4579" spans="1:17" x14ac:dyDescent="0.3">
      <c r="A4579" s="1405">
        <v>2010</v>
      </c>
      <c r="B4579" s="1406" t="s">
        <v>864</v>
      </c>
      <c r="C4579" s="1406" t="s">
        <v>716</v>
      </c>
      <c r="D4579" s="1407">
        <v>3667</v>
      </c>
      <c r="E4579" s="1406" t="s">
        <v>635</v>
      </c>
      <c r="F4579" s="1408" t="s">
        <v>634</v>
      </c>
      <c r="O4579" s="1383" t="s">
        <v>635</v>
      </c>
      <c r="Q4579" s="1383" t="s">
        <v>78</v>
      </c>
    </row>
    <row r="4580" spans="1:17" x14ac:dyDescent="0.3">
      <c r="A4580" s="1405">
        <v>2010</v>
      </c>
      <c r="B4580" s="1406" t="s">
        <v>864</v>
      </c>
      <c r="C4580" s="1406" t="s">
        <v>717</v>
      </c>
      <c r="D4580" s="1407">
        <v>1477</v>
      </c>
      <c r="E4580" s="1406" t="s">
        <v>635</v>
      </c>
      <c r="F4580" s="1408" t="s">
        <v>634</v>
      </c>
      <c r="O4580" s="1383" t="s">
        <v>635</v>
      </c>
      <c r="Q4580" s="1383" t="s">
        <v>78</v>
      </c>
    </row>
    <row r="4581" spans="1:17" x14ac:dyDescent="0.3">
      <c r="A4581" s="1405">
        <v>2010</v>
      </c>
      <c r="B4581" s="1406" t="s">
        <v>864</v>
      </c>
      <c r="C4581" s="1406" t="s">
        <v>718</v>
      </c>
      <c r="D4581" s="1407">
        <v>441</v>
      </c>
      <c r="E4581" s="1406" t="s">
        <v>635</v>
      </c>
      <c r="F4581" s="1408" t="s">
        <v>634</v>
      </c>
      <c r="O4581" s="1383" t="s">
        <v>635</v>
      </c>
      <c r="Q4581" s="1383" t="s">
        <v>78</v>
      </c>
    </row>
    <row r="4582" spans="1:17" x14ac:dyDescent="0.3">
      <c r="A4582" s="1405">
        <v>2010</v>
      </c>
      <c r="B4582" s="1406" t="s">
        <v>864</v>
      </c>
      <c r="C4582" s="1406" t="s">
        <v>719</v>
      </c>
      <c r="D4582" s="1407">
        <v>5472</v>
      </c>
      <c r="E4582" s="1406" t="s">
        <v>635</v>
      </c>
      <c r="F4582" s="1408" t="s">
        <v>634</v>
      </c>
      <c r="O4582" s="1383" t="s">
        <v>635</v>
      </c>
      <c r="Q4582" s="1383" t="s">
        <v>78</v>
      </c>
    </row>
    <row r="4583" spans="1:17" x14ac:dyDescent="0.3">
      <c r="A4583" s="1405">
        <v>2010</v>
      </c>
      <c r="B4583" s="1406" t="s">
        <v>864</v>
      </c>
      <c r="C4583" s="1406" t="s">
        <v>720</v>
      </c>
      <c r="D4583" s="1407">
        <v>7514</v>
      </c>
      <c r="E4583" s="1406" t="s">
        <v>635</v>
      </c>
      <c r="F4583" s="1408" t="s">
        <v>634</v>
      </c>
      <c r="O4583" s="1383" t="s">
        <v>635</v>
      </c>
      <c r="Q4583" s="1383" t="s">
        <v>78</v>
      </c>
    </row>
    <row r="4584" spans="1:17" x14ac:dyDescent="0.3">
      <c r="A4584" s="1405">
        <v>2010</v>
      </c>
      <c r="B4584" s="1406" t="s">
        <v>864</v>
      </c>
      <c r="C4584" s="1406" t="s">
        <v>721</v>
      </c>
      <c r="D4584" s="1407">
        <v>499</v>
      </c>
      <c r="E4584" s="1406" t="s">
        <v>635</v>
      </c>
      <c r="F4584" s="1408" t="s">
        <v>634</v>
      </c>
      <c r="O4584" s="1383" t="s">
        <v>635</v>
      </c>
      <c r="Q4584" s="1383" t="s">
        <v>78</v>
      </c>
    </row>
    <row r="4585" spans="1:17" x14ac:dyDescent="0.3">
      <c r="A4585" s="1405">
        <v>2010</v>
      </c>
      <c r="B4585" s="1406" t="s">
        <v>864</v>
      </c>
      <c r="C4585" s="1406" t="s">
        <v>722</v>
      </c>
      <c r="D4585" s="1407">
        <v>11534</v>
      </c>
      <c r="E4585" s="1406" t="s">
        <v>635</v>
      </c>
      <c r="F4585" s="1408" t="s">
        <v>634</v>
      </c>
      <c r="O4585" s="1383" t="s">
        <v>635</v>
      </c>
      <c r="Q4585" s="1383" t="s">
        <v>78</v>
      </c>
    </row>
    <row r="4586" spans="1:17" x14ac:dyDescent="0.3">
      <c r="A4586" s="1405">
        <v>2010</v>
      </c>
      <c r="B4586" s="1406" t="s">
        <v>864</v>
      </c>
      <c r="C4586" s="1406" t="s">
        <v>723</v>
      </c>
      <c r="D4586" s="1407">
        <v>12483</v>
      </c>
      <c r="E4586" s="1406" t="s">
        <v>598</v>
      </c>
      <c r="F4586" s="1408" t="s">
        <v>599</v>
      </c>
      <c r="O4586" s="1383" t="s">
        <v>598</v>
      </c>
      <c r="Q4586" s="1383" t="s">
        <v>61</v>
      </c>
    </row>
    <row r="4587" spans="1:17" x14ac:dyDescent="0.3">
      <c r="A4587" s="1405">
        <v>2010</v>
      </c>
      <c r="B4587" s="1406" t="s">
        <v>864</v>
      </c>
      <c r="C4587" s="1406" t="s">
        <v>724</v>
      </c>
      <c r="D4587" s="1407">
        <v>5470</v>
      </c>
      <c r="E4587" s="1406" t="s">
        <v>598</v>
      </c>
      <c r="F4587" s="1408" t="s">
        <v>599</v>
      </c>
      <c r="O4587" s="1383" t="s">
        <v>598</v>
      </c>
      <c r="Q4587" s="1383" t="s">
        <v>61</v>
      </c>
    </row>
    <row r="4588" spans="1:17" x14ac:dyDescent="0.3">
      <c r="A4588" s="1405">
        <v>2010</v>
      </c>
      <c r="B4588" s="1406" t="s">
        <v>864</v>
      </c>
      <c r="C4588" s="1406" t="s">
        <v>725</v>
      </c>
      <c r="D4588" s="1407">
        <v>5689</v>
      </c>
      <c r="E4588" s="1406" t="s">
        <v>598</v>
      </c>
      <c r="F4588" s="1408" t="s">
        <v>599</v>
      </c>
      <c r="O4588" s="1383" t="s">
        <v>598</v>
      </c>
      <c r="Q4588" s="1383" t="s">
        <v>61</v>
      </c>
    </row>
    <row r="4589" spans="1:17" x14ac:dyDescent="0.3">
      <c r="A4589" s="1405">
        <v>2010</v>
      </c>
      <c r="B4589" s="1406" t="s">
        <v>864</v>
      </c>
      <c r="C4589" s="1406" t="s">
        <v>726</v>
      </c>
      <c r="D4589" s="1407">
        <v>23313</v>
      </c>
      <c r="E4589" s="1406" t="s">
        <v>598</v>
      </c>
      <c r="F4589" s="1408" t="s">
        <v>599</v>
      </c>
      <c r="O4589" s="1383" t="s">
        <v>598</v>
      </c>
      <c r="Q4589" s="1383" t="s">
        <v>61</v>
      </c>
    </row>
    <row r="4590" spans="1:17" x14ac:dyDescent="0.3">
      <c r="A4590" s="1405">
        <v>2010</v>
      </c>
      <c r="B4590" s="1406" t="s">
        <v>864</v>
      </c>
      <c r="C4590" s="1406" t="s">
        <v>727</v>
      </c>
      <c r="D4590" s="1407">
        <v>5004</v>
      </c>
      <c r="E4590" s="1406" t="s">
        <v>598</v>
      </c>
      <c r="F4590" s="1408" t="s">
        <v>599</v>
      </c>
      <c r="O4590" s="1383" t="s">
        <v>598</v>
      </c>
      <c r="Q4590" s="1383" t="s">
        <v>61</v>
      </c>
    </row>
    <row r="4591" spans="1:17" x14ac:dyDescent="0.3">
      <c r="A4591" s="1405">
        <v>2010</v>
      </c>
      <c r="B4591" s="1406" t="s">
        <v>864</v>
      </c>
      <c r="C4591" s="1406" t="s">
        <v>728</v>
      </c>
      <c r="D4591" s="1407">
        <v>6406</v>
      </c>
      <c r="E4591" s="1406" t="s">
        <v>598</v>
      </c>
      <c r="F4591" s="1408" t="s">
        <v>599</v>
      </c>
      <c r="O4591" s="1383" t="s">
        <v>598</v>
      </c>
      <c r="Q4591" s="1383" t="s">
        <v>61</v>
      </c>
    </row>
    <row r="4592" spans="1:17" x14ac:dyDescent="0.3">
      <c r="A4592" s="1405">
        <v>2010</v>
      </c>
      <c r="B4592" s="1406" t="s">
        <v>864</v>
      </c>
      <c r="C4592" s="1406" t="s">
        <v>729</v>
      </c>
      <c r="D4592" s="1407">
        <v>4002</v>
      </c>
      <c r="E4592" s="1406" t="s">
        <v>598</v>
      </c>
      <c r="F4592" s="1408" t="s">
        <v>599</v>
      </c>
      <c r="O4592" s="1383" t="s">
        <v>598</v>
      </c>
      <c r="Q4592" s="1383" t="s">
        <v>61</v>
      </c>
    </row>
    <row r="4593" spans="1:17" x14ac:dyDescent="0.3">
      <c r="A4593" s="1405">
        <v>2010</v>
      </c>
      <c r="B4593" s="1406" t="s">
        <v>864</v>
      </c>
      <c r="C4593" s="1406" t="s">
        <v>730</v>
      </c>
      <c r="D4593" s="1407">
        <v>1120</v>
      </c>
      <c r="E4593" s="1406" t="s">
        <v>598</v>
      </c>
      <c r="F4593" s="1408" t="s">
        <v>599</v>
      </c>
      <c r="O4593" s="1383" t="s">
        <v>598</v>
      </c>
      <c r="Q4593" s="1383" t="s">
        <v>61</v>
      </c>
    </row>
    <row r="4594" spans="1:17" x14ac:dyDescent="0.3">
      <c r="A4594" s="1405">
        <v>2010</v>
      </c>
      <c r="B4594" s="1406" t="s">
        <v>864</v>
      </c>
      <c r="C4594" s="1406" t="s">
        <v>731</v>
      </c>
      <c r="D4594" s="1407">
        <v>5596</v>
      </c>
      <c r="E4594" s="1406" t="s">
        <v>598</v>
      </c>
      <c r="F4594" s="1408" t="s">
        <v>599</v>
      </c>
      <c r="O4594" s="1383" t="s">
        <v>598</v>
      </c>
      <c r="Q4594" s="1383" t="s">
        <v>61</v>
      </c>
    </row>
    <row r="4595" spans="1:17" x14ac:dyDescent="0.3">
      <c r="A4595" s="1405">
        <v>2010</v>
      </c>
      <c r="B4595" s="1406" t="s">
        <v>864</v>
      </c>
      <c r="C4595" s="1406" t="s">
        <v>732</v>
      </c>
      <c r="D4595" s="1407">
        <v>11999</v>
      </c>
      <c r="E4595" s="1406" t="s">
        <v>598</v>
      </c>
      <c r="F4595" s="1408" t="s">
        <v>599</v>
      </c>
      <c r="O4595" s="1383" t="s">
        <v>598</v>
      </c>
      <c r="Q4595" s="1383" t="s">
        <v>61</v>
      </c>
    </row>
    <row r="4596" spans="1:17" x14ac:dyDescent="0.3">
      <c r="A4596" s="1405">
        <v>2010</v>
      </c>
      <c r="B4596" s="1406" t="s">
        <v>864</v>
      </c>
      <c r="C4596" s="1406" t="s">
        <v>733</v>
      </c>
      <c r="D4596" s="1407">
        <v>2121</v>
      </c>
      <c r="E4596" s="1406" t="s">
        <v>598</v>
      </c>
      <c r="F4596" s="1408" t="s">
        <v>599</v>
      </c>
      <c r="O4596" s="1383" t="s">
        <v>598</v>
      </c>
      <c r="Q4596" s="1383" t="s">
        <v>61</v>
      </c>
    </row>
    <row r="4597" spans="1:17" x14ac:dyDescent="0.3">
      <c r="A4597" s="1405">
        <v>2010</v>
      </c>
      <c r="B4597" s="1406" t="s">
        <v>864</v>
      </c>
      <c r="C4597" s="1406" t="s">
        <v>734</v>
      </c>
      <c r="D4597" s="1407">
        <v>3275</v>
      </c>
      <c r="E4597" s="1406" t="s">
        <v>598</v>
      </c>
      <c r="F4597" s="1408" t="s">
        <v>599</v>
      </c>
      <c r="O4597" s="1383" t="s">
        <v>598</v>
      </c>
      <c r="Q4597" s="1383" t="s">
        <v>61</v>
      </c>
    </row>
    <row r="4598" spans="1:17" x14ac:dyDescent="0.3">
      <c r="A4598" s="1405">
        <v>2010</v>
      </c>
      <c r="B4598" s="1406" t="s">
        <v>864</v>
      </c>
      <c r="C4598" s="1406" t="s">
        <v>735</v>
      </c>
      <c r="D4598" s="1407">
        <v>6914</v>
      </c>
      <c r="E4598" s="1406" t="s">
        <v>614</v>
      </c>
      <c r="F4598" s="1408" t="s">
        <v>613</v>
      </c>
      <c r="O4598" s="1383" t="s">
        <v>614</v>
      </c>
      <c r="Q4598" s="1383" t="s">
        <v>60</v>
      </c>
    </row>
    <row r="4599" spans="1:17" x14ac:dyDescent="0.3">
      <c r="A4599" s="1405">
        <v>2010</v>
      </c>
      <c r="B4599" s="1406" t="s">
        <v>864</v>
      </c>
      <c r="C4599" s="1406" t="s">
        <v>736</v>
      </c>
      <c r="D4599" s="1407">
        <v>32313</v>
      </c>
      <c r="E4599" s="1406" t="s">
        <v>614</v>
      </c>
      <c r="F4599" s="1408" t="s">
        <v>613</v>
      </c>
      <c r="O4599" s="1383" t="s">
        <v>614</v>
      </c>
      <c r="Q4599" s="1383" t="s">
        <v>60</v>
      </c>
    </row>
    <row r="4600" spans="1:17" x14ac:dyDescent="0.3">
      <c r="A4600" s="1405">
        <v>2010</v>
      </c>
      <c r="B4600" s="1406" t="s">
        <v>864</v>
      </c>
      <c r="C4600" s="1406" t="s">
        <v>737</v>
      </c>
      <c r="D4600" s="1407">
        <v>2271</v>
      </c>
      <c r="E4600" s="1406" t="s">
        <v>614</v>
      </c>
      <c r="F4600" s="1408" t="s">
        <v>613</v>
      </c>
      <c r="O4600" s="1383" t="s">
        <v>614</v>
      </c>
      <c r="Q4600" s="1383" t="s">
        <v>60</v>
      </c>
    </row>
    <row r="4601" spans="1:17" x14ac:dyDescent="0.3">
      <c r="A4601" s="1405">
        <v>2010</v>
      </c>
      <c r="B4601" s="1406" t="s">
        <v>864</v>
      </c>
      <c r="C4601" s="1406" t="s">
        <v>738</v>
      </c>
      <c r="D4601" s="1407">
        <v>12676</v>
      </c>
      <c r="E4601" s="1406" t="s">
        <v>614</v>
      </c>
      <c r="F4601" s="1408" t="s">
        <v>613</v>
      </c>
      <c r="O4601" s="1383" t="s">
        <v>614</v>
      </c>
      <c r="Q4601" s="1383" t="s">
        <v>60</v>
      </c>
    </row>
    <row r="4602" spans="1:17" x14ac:dyDescent="0.3">
      <c r="A4602" s="1405">
        <v>2010</v>
      </c>
      <c r="B4602" s="1406" t="s">
        <v>864</v>
      </c>
      <c r="C4602" s="1406" t="s">
        <v>739</v>
      </c>
      <c r="D4602" s="1407">
        <v>1745</v>
      </c>
      <c r="E4602" s="1406" t="s">
        <v>614</v>
      </c>
      <c r="F4602" s="1408" t="s">
        <v>613</v>
      </c>
      <c r="O4602" s="1383" t="s">
        <v>614</v>
      </c>
      <c r="Q4602" s="1383" t="s">
        <v>60</v>
      </c>
    </row>
    <row r="4603" spans="1:17" x14ac:dyDescent="0.3">
      <c r="A4603" s="1405">
        <v>2010</v>
      </c>
      <c r="B4603" s="1406" t="s">
        <v>864</v>
      </c>
      <c r="C4603" s="1406" t="s">
        <v>740</v>
      </c>
      <c r="D4603" s="1407">
        <v>2955</v>
      </c>
      <c r="E4603" s="1406" t="s">
        <v>614</v>
      </c>
      <c r="F4603" s="1408" t="s">
        <v>613</v>
      </c>
      <c r="O4603" s="1383" t="s">
        <v>614</v>
      </c>
      <c r="Q4603" s="1383" t="s">
        <v>60</v>
      </c>
    </row>
    <row r="4604" spans="1:17" x14ac:dyDescent="0.3">
      <c r="A4604" s="1405">
        <v>2010</v>
      </c>
      <c r="B4604" s="1406" t="s">
        <v>864</v>
      </c>
      <c r="C4604" s="1406" t="s">
        <v>741</v>
      </c>
      <c r="D4604" s="1407">
        <v>1527</v>
      </c>
      <c r="E4604" s="1406" t="s">
        <v>614</v>
      </c>
      <c r="F4604" s="1408" t="s">
        <v>613</v>
      </c>
      <c r="O4604" s="1383" t="s">
        <v>614</v>
      </c>
      <c r="Q4604" s="1383" t="s">
        <v>60</v>
      </c>
    </row>
    <row r="4605" spans="1:17" x14ac:dyDescent="0.3">
      <c r="A4605" s="1405">
        <v>2010</v>
      </c>
      <c r="B4605" s="1406" t="s">
        <v>864</v>
      </c>
      <c r="C4605" s="1406" t="s">
        <v>742</v>
      </c>
      <c r="D4605" s="1407">
        <v>1837</v>
      </c>
      <c r="E4605" s="1406" t="s">
        <v>614</v>
      </c>
      <c r="F4605" s="1408" t="s">
        <v>613</v>
      </c>
      <c r="O4605" s="1383" t="s">
        <v>614</v>
      </c>
      <c r="Q4605" s="1383" t="s">
        <v>60</v>
      </c>
    </row>
    <row r="4606" spans="1:17" x14ac:dyDescent="0.3">
      <c r="A4606" s="1405">
        <v>2010</v>
      </c>
      <c r="B4606" s="1406" t="s">
        <v>864</v>
      </c>
      <c r="C4606" s="1406" t="s">
        <v>743</v>
      </c>
      <c r="D4606" s="1407">
        <v>4955</v>
      </c>
      <c r="E4606" s="1406" t="s">
        <v>626</v>
      </c>
      <c r="F4606" s="1408" t="s">
        <v>625</v>
      </c>
      <c r="O4606" s="1383" t="s">
        <v>626</v>
      </c>
      <c r="Q4606" s="1383" t="s">
        <v>59</v>
      </c>
    </row>
    <row r="4607" spans="1:17" x14ac:dyDescent="0.3">
      <c r="A4607" s="1405">
        <v>2010</v>
      </c>
      <c r="B4607" s="1406" t="s">
        <v>864</v>
      </c>
      <c r="C4607" s="1406" t="s">
        <v>744</v>
      </c>
      <c r="D4607" s="1407">
        <v>33710</v>
      </c>
      <c r="E4607" s="1406" t="s">
        <v>626</v>
      </c>
      <c r="F4607" s="1408" t="s">
        <v>625</v>
      </c>
      <c r="O4607" s="1383" t="s">
        <v>626</v>
      </c>
      <c r="Q4607" s="1383" t="s">
        <v>59</v>
      </c>
    </row>
    <row r="4608" spans="1:17" x14ac:dyDescent="0.3">
      <c r="A4608" s="1405">
        <v>2010</v>
      </c>
      <c r="B4608" s="1406" t="s">
        <v>864</v>
      </c>
      <c r="C4608" s="1406" t="s">
        <v>745</v>
      </c>
      <c r="D4608" s="1407">
        <v>9078</v>
      </c>
      <c r="E4608" s="1406" t="s">
        <v>626</v>
      </c>
      <c r="F4608" s="1408" t="s">
        <v>625</v>
      </c>
      <c r="O4608" s="1383" t="s">
        <v>626</v>
      </c>
      <c r="Q4608" s="1383" t="s">
        <v>59</v>
      </c>
    </row>
    <row r="4609" spans="1:17" x14ac:dyDescent="0.3">
      <c r="A4609" s="1405">
        <v>2010</v>
      </c>
      <c r="B4609" s="1406" t="s">
        <v>864</v>
      </c>
      <c r="C4609" s="1406" t="s">
        <v>746</v>
      </c>
      <c r="D4609" s="1407">
        <v>12361</v>
      </c>
      <c r="E4609" s="1406" t="s">
        <v>626</v>
      </c>
      <c r="F4609" s="1408" t="s">
        <v>625</v>
      </c>
      <c r="O4609" s="1383" t="s">
        <v>626</v>
      </c>
      <c r="Q4609" s="1383" t="s">
        <v>59</v>
      </c>
    </row>
    <row r="4610" spans="1:17" x14ac:dyDescent="0.3">
      <c r="A4610" s="1405">
        <v>2010</v>
      </c>
      <c r="B4610" s="1406" t="s">
        <v>864</v>
      </c>
      <c r="C4610" s="1406" t="s">
        <v>747</v>
      </c>
      <c r="D4610" s="1407">
        <v>4971</v>
      </c>
      <c r="E4610" s="1406" t="s">
        <v>626</v>
      </c>
      <c r="F4610" s="1408" t="s">
        <v>625</v>
      </c>
      <c r="O4610" s="1383" t="s">
        <v>626</v>
      </c>
      <c r="Q4610" s="1383" t="s">
        <v>59</v>
      </c>
    </row>
    <row r="4611" spans="1:17" x14ac:dyDescent="0.3">
      <c r="A4611" s="1405">
        <v>2010</v>
      </c>
      <c r="B4611" s="1406" t="s">
        <v>864</v>
      </c>
      <c r="C4611" s="1406" t="s">
        <v>748</v>
      </c>
      <c r="D4611" s="1407">
        <v>1977</v>
      </c>
      <c r="E4611" s="1406" t="s">
        <v>614</v>
      </c>
      <c r="F4611" s="1408" t="s">
        <v>613</v>
      </c>
      <c r="O4611" s="1383" t="s">
        <v>614</v>
      </c>
      <c r="Q4611" s="1383" t="s">
        <v>60</v>
      </c>
    </row>
    <row r="4612" spans="1:17" x14ac:dyDescent="0.3">
      <c r="A4612" s="1405">
        <v>2010</v>
      </c>
      <c r="B4612" s="1406" t="s">
        <v>864</v>
      </c>
      <c r="C4612" s="1406" t="s">
        <v>749</v>
      </c>
      <c r="D4612" s="1407">
        <v>561</v>
      </c>
      <c r="E4612" s="1406" t="s">
        <v>614</v>
      </c>
      <c r="F4612" s="1408" t="s">
        <v>613</v>
      </c>
      <c r="O4612" s="1383" t="s">
        <v>614</v>
      </c>
      <c r="Q4612" s="1383" t="s">
        <v>60</v>
      </c>
    </row>
    <row r="4613" spans="1:17" x14ac:dyDescent="0.3">
      <c r="A4613" s="1405">
        <v>2010</v>
      </c>
      <c r="B4613" s="1406" t="s">
        <v>864</v>
      </c>
      <c r="C4613" s="1406" t="s">
        <v>750</v>
      </c>
      <c r="D4613" s="1407">
        <v>2379</v>
      </c>
      <c r="E4613" s="1406" t="s">
        <v>614</v>
      </c>
      <c r="F4613" s="1408" t="s">
        <v>613</v>
      </c>
      <c r="O4613" s="1383" t="s">
        <v>614</v>
      </c>
      <c r="Q4613" s="1383" t="s">
        <v>60</v>
      </c>
    </row>
    <row r="4614" spans="1:17" x14ac:dyDescent="0.3">
      <c r="A4614" s="1405">
        <v>2010</v>
      </c>
      <c r="B4614" s="1406" t="s">
        <v>864</v>
      </c>
      <c r="C4614" s="1406" t="s">
        <v>751</v>
      </c>
      <c r="D4614" s="1407">
        <v>1149</v>
      </c>
      <c r="E4614" s="1406" t="s">
        <v>614</v>
      </c>
      <c r="F4614" s="1408" t="s">
        <v>613</v>
      </c>
      <c r="O4614" s="1383" t="s">
        <v>614</v>
      </c>
      <c r="Q4614" s="1383" t="s">
        <v>60</v>
      </c>
    </row>
    <row r="4615" spans="1:17" x14ac:dyDescent="0.3">
      <c r="A4615" s="1405">
        <v>2010</v>
      </c>
      <c r="B4615" s="1406" t="s">
        <v>864</v>
      </c>
      <c r="C4615" s="1406" t="s">
        <v>752</v>
      </c>
      <c r="D4615" s="1407">
        <v>3688</v>
      </c>
      <c r="E4615" s="1406" t="s">
        <v>614</v>
      </c>
      <c r="F4615" s="1408" t="s">
        <v>613</v>
      </c>
      <c r="O4615" s="1383" t="s">
        <v>614</v>
      </c>
      <c r="Q4615" s="1383" t="s">
        <v>60</v>
      </c>
    </row>
    <row r="4616" spans="1:17" x14ac:dyDescent="0.3">
      <c r="A4616" s="1405">
        <v>2010</v>
      </c>
      <c r="B4616" s="1406" t="s">
        <v>864</v>
      </c>
      <c r="C4616" s="1406" t="s">
        <v>753</v>
      </c>
      <c r="D4616" s="1407">
        <v>478</v>
      </c>
      <c r="E4616" s="1406" t="s">
        <v>614</v>
      </c>
      <c r="F4616" s="1408" t="s">
        <v>613</v>
      </c>
      <c r="O4616" s="1383" t="s">
        <v>614</v>
      </c>
      <c r="Q4616" s="1383" t="s">
        <v>60</v>
      </c>
    </row>
    <row r="4617" spans="1:17" x14ac:dyDescent="0.3">
      <c r="A4617" s="1405">
        <v>2010</v>
      </c>
      <c r="B4617" s="1406" t="s">
        <v>864</v>
      </c>
      <c r="C4617" s="1406" t="s">
        <v>754</v>
      </c>
      <c r="D4617" s="1407">
        <v>1040</v>
      </c>
      <c r="E4617" s="1406" t="s">
        <v>614</v>
      </c>
      <c r="F4617" s="1408" t="s">
        <v>613</v>
      </c>
      <c r="O4617" s="1383" t="s">
        <v>614</v>
      </c>
      <c r="Q4617" s="1383" t="s">
        <v>60</v>
      </c>
    </row>
    <row r="4618" spans="1:17" x14ac:dyDescent="0.3">
      <c r="A4618" s="1405">
        <v>2010</v>
      </c>
      <c r="B4618" s="1406" t="s">
        <v>864</v>
      </c>
      <c r="C4618" s="1406" t="s">
        <v>755</v>
      </c>
      <c r="D4618" s="1407">
        <v>1949</v>
      </c>
      <c r="E4618" s="1406" t="s">
        <v>614</v>
      </c>
      <c r="F4618" s="1408" t="s">
        <v>613</v>
      </c>
      <c r="O4618" s="1383" t="s">
        <v>614</v>
      </c>
      <c r="Q4618" s="1383" t="s">
        <v>60</v>
      </c>
    </row>
    <row r="4619" spans="1:17" x14ac:dyDescent="0.3">
      <c r="A4619" s="1405">
        <v>2010</v>
      </c>
      <c r="B4619" s="1406" t="s">
        <v>864</v>
      </c>
      <c r="C4619" s="1406" t="s">
        <v>756</v>
      </c>
      <c r="D4619" s="1407">
        <v>1469</v>
      </c>
      <c r="E4619" s="1406" t="s">
        <v>614</v>
      </c>
      <c r="F4619" s="1408" t="s">
        <v>613</v>
      </c>
      <c r="O4619" s="1383" t="s">
        <v>614</v>
      </c>
      <c r="Q4619" s="1383" t="s">
        <v>60</v>
      </c>
    </row>
    <row r="4620" spans="1:17" x14ac:dyDescent="0.3">
      <c r="A4620" s="1405">
        <v>2010</v>
      </c>
      <c r="B4620" s="1406" t="s">
        <v>864</v>
      </c>
      <c r="C4620" s="1406" t="s">
        <v>757</v>
      </c>
      <c r="D4620" s="1407">
        <v>1141</v>
      </c>
      <c r="E4620" s="1406" t="s">
        <v>626</v>
      </c>
      <c r="F4620" s="1408" t="s">
        <v>625</v>
      </c>
      <c r="O4620" s="1383" t="s">
        <v>626</v>
      </c>
      <c r="Q4620" s="1383" t="s">
        <v>59</v>
      </c>
    </row>
    <row r="4621" spans="1:17" x14ac:dyDescent="0.3">
      <c r="A4621" s="1405">
        <v>2010</v>
      </c>
      <c r="B4621" s="1406" t="s">
        <v>864</v>
      </c>
      <c r="C4621" s="1406" t="s">
        <v>758</v>
      </c>
      <c r="D4621" s="1407">
        <v>2340</v>
      </c>
      <c r="E4621" s="1406" t="s">
        <v>626</v>
      </c>
      <c r="F4621" s="1408" t="s">
        <v>625</v>
      </c>
      <c r="O4621" s="1383" t="s">
        <v>626</v>
      </c>
      <c r="Q4621" s="1383" t="s">
        <v>59</v>
      </c>
    </row>
    <row r="4622" spans="1:17" x14ac:dyDescent="0.3">
      <c r="A4622" s="1405">
        <v>2010</v>
      </c>
      <c r="B4622" s="1406" t="s">
        <v>864</v>
      </c>
      <c r="C4622" s="1406" t="s">
        <v>759</v>
      </c>
      <c r="D4622" s="1407">
        <v>400</v>
      </c>
      <c r="E4622" s="1406" t="s">
        <v>626</v>
      </c>
      <c r="F4622" s="1408" t="s">
        <v>625</v>
      </c>
      <c r="O4622" s="1383" t="s">
        <v>626</v>
      </c>
      <c r="Q4622" s="1383" t="s">
        <v>59</v>
      </c>
    </row>
    <row r="4623" spans="1:17" x14ac:dyDescent="0.3">
      <c r="A4623" s="1405">
        <v>2010</v>
      </c>
      <c r="B4623" s="1406" t="s">
        <v>864</v>
      </c>
      <c r="C4623" s="1406" t="s">
        <v>760</v>
      </c>
      <c r="D4623" s="1407">
        <v>672</v>
      </c>
      <c r="E4623" s="1406" t="s">
        <v>626</v>
      </c>
      <c r="F4623" s="1408" t="s">
        <v>625</v>
      </c>
      <c r="O4623" s="1383" t="s">
        <v>626</v>
      </c>
      <c r="Q4623" s="1383" t="s">
        <v>59</v>
      </c>
    </row>
    <row r="4624" spans="1:17" x14ac:dyDescent="0.3">
      <c r="A4624" s="1405">
        <v>2010</v>
      </c>
      <c r="B4624" s="1406" t="s">
        <v>864</v>
      </c>
      <c r="C4624" s="1406" t="s">
        <v>761</v>
      </c>
      <c r="D4624" s="1407">
        <v>464</v>
      </c>
      <c r="E4624" s="1406" t="s">
        <v>626</v>
      </c>
      <c r="F4624" s="1408" t="s">
        <v>625</v>
      </c>
      <c r="O4624" s="1383" t="s">
        <v>626</v>
      </c>
      <c r="Q4624" s="1383" t="s">
        <v>59</v>
      </c>
    </row>
    <row r="4625" spans="1:17" x14ac:dyDescent="0.3">
      <c r="A4625" s="1405">
        <v>2010</v>
      </c>
      <c r="B4625" s="1406" t="s">
        <v>864</v>
      </c>
      <c r="C4625" s="1406" t="s">
        <v>762</v>
      </c>
      <c r="D4625" s="1407">
        <v>731</v>
      </c>
      <c r="E4625" s="1406" t="s">
        <v>623</v>
      </c>
      <c r="F4625" s="1408" t="s">
        <v>622</v>
      </c>
      <c r="O4625" s="1383" t="s">
        <v>623</v>
      </c>
      <c r="Q4625" s="1383" t="s">
        <v>75</v>
      </c>
    </row>
    <row r="4626" spans="1:17" x14ac:dyDescent="0.3">
      <c r="A4626" s="1405">
        <v>2010</v>
      </c>
      <c r="B4626" s="1406" t="s">
        <v>864</v>
      </c>
      <c r="C4626" s="1406" t="s">
        <v>763</v>
      </c>
      <c r="D4626" s="1407">
        <v>1532</v>
      </c>
      <c r="E4626" s="1406" t="s">
        <v>645</v>
      </c>
      <c r="F4626" s="1408" t="s">
        <v>644</v>
      </c>
      <c r="O4626" s="1383" t="s">
        <v>645</v>
      </c>
      <c r="Q4626" s="1383" t="s">
        <v>76</v>
      </c>
    </row>
    <row r="4627" spans="1:17" x14ac:dyDescent="0.3">
      <c r="A4627" s="1405">
        <v>2010</v>
      </c>
      <c r="B4627" s="1406" t="s">
        <v>864</v>
      </c>
      <c r="C4627" s="1406" t="s">
        <v>764</v>
      </c>
      <c r="D4627" s="1407">
        <v>1664</v>
      </c>
      <c r="E4627" s="1406" t="s">
        <v>645</v>
      </c>
      <c r="F4627" s="1408" t="s">
        <v>644</v>
      </c>
      <c r="O4627" s="1383" t="s">
        <v>645</v>
      </c>
      <c r="Q4627" s="1383" t="s">
        <v>76</v>
      </c>
    </row>
    <row r="4628" spans="1:17" x14ac:dyDescent="0.3">
      <c r="A4628" s="1405">
        <v>2010</v>
      </c>
      <c r="B4628" s="1406" t="s">
        <v>864</v>
      </c>
      <c r="C4628" s="1406" t="s">
        <v>765</v>
      </c>
      <c r="D4628" s="1407">
        <v>4661</v>
      </c>
      <c r="E4628" s="1406" t="s">
        <v>645</v>
      </c>
      <c r="F4628" s="1408" t="s">
        <v>644</v>
      </c>
      <c r="O4628" s="1383" t="s">
        <v>645</v>
      </c>
      <c r="Q4628" s="1383" t="s">
        <v>76</v>
      </c>
    </row>
    <row r="4629" spans="1:17" x14ac:dyDescent="0.3">
      <c r="A4629" s="1405">
        <v>2010</v>
      </c>
      <c r="B4629" s="1406" t="s">
        <v>864</v>
      </c>
      <c r="C4629" s="1406" t="s">
        <v>766</v>
      </c>
      <c r="D4629" s="1407">
        <v>1665</v>
      </c>
      <c r="E4629" s="1406" t="s">
        <v>645</v>
      </c>
      <c r="F4629" s="1408" t="s">
        <v>644</v>
      </c>
      <c r="O4629" s="1383" t="s">
        <v>645</v>
      </c>
      <c r="Q4629" s="1383" t="s">
        <v>76</v>
      </c>
    </row>
    <row r="4630" spans="1:17" x14ac:dyDescent="0.3">
      <c r="A4630" s="1405">
        <v>2010</v>
      </c>
      <c r="B4630" s="1406" t="s">
        <v>864</v>
      </c>
      <c r="C4630" s="1406" t="s">
        <v>767</v>
      </c>
      <c r="D4630" s="1407">
        <v>2342</v>
      </c>
      <c r="E4630" s="1406" t="s">
        <v>645</v>
      </c>
      <c r="F4630" s="1408" t="s">
        <v>644</v>
      </c>
      <c r="O4630" s="1383" t="s">
        <v>645</v>
      </c>
      <c r="Q4630" s="1383" t="s">
        <v>76</v>
      </c>
    </row>
    <row r="4631" spans="1:17" x14ac:dyDescent="0.3">
      <c r="A4631" s="1405">
        <v>2010</v>
      </c>
      <c r="B4631" s="1406" t="s">
        <v>864</v>
      </c>
      <c r="C4631" s="1406" t="s">
        <v>768</v>
      </c>
      <c r="D4631" s="1407">
        <v>3779</v>
      </c>
      <c r="E4631" s="1406" t="s">
        <v>645</v>
      </c>
      <c r="F4631" s="1408" t="s">
        <v>644</v>
      </c>
      <c r="O4631" s="1383" t="s">
        <v>645</v>
      </c>
      <c r="Q4631" s="1383" t="s">
        <v>76</v>
      </c>
    </row>
    <row r="4632" spans="1:17" x14ac:dyDescent="0.3">
      <c r="A4632" s="1405">
        <v>2010</v>
      </c>
      <c r="B4632" s="1406" t="s">
        <v>864</v>
      </c>
      <c r="C4632" s="1406" t="s">
        <v>769</v>
      </c>
      <c r="D4632" s="1407">
        <v>792</v>
      </c>
      <c r="E4632" s="1406" t="s">
        <v>645</v>
      </c>
      <c r="F4632" s="1408" t="s">
        <v>644</v>
      </c>
      <c r="O4632" s="1383" t="s">
        <v>645</v>
      </c>
      <c r="Q4632" s="1383" t="s">
        <v>76</v>
      </c>
    </row>
    <row r="4633" spans="1:17" x14ac:dyDescent="0.3">
      <c r="A4633" s="1405">
        <v>2010</v>
      </c>
      <c r="B4633" s="1406" t="s">
        <v>864</v>
      </c>
      <c r="C4633" s="1406" t="s">
        <v>770</v>
      </c>
      <c r="D4633" s="1407">
        <v>1501</v>
      </c>
      <c r="E4633" s="1406" t="s">
        <v>645</v>
      </c>
      <c r="F4633" s="1408" t="s">
        <v>644</v>
      </c>
      <c r="O4633" s="1383" t="s">
        <v>645</v>
      </c>
      <c r="Q4633" s="1383" t="s">
        <v>76</v>
      </c>
    </row>
    <row r="4634" spans="1:17" x14ac:dyDescent="0.3">
      <c r="A4634" s="1405">
        <v>2010</v>
      </c>
      <c r="B4634" s="1406" t="s">
        <v>864</v>
      </c>
      <c r="C4634" s="1406" t="s">
        <v>771</v>
      </c>
      <c r="D4634" s="1407">
        <v>2146</v>
      </c>
      <c r="E4634" s="1406" t="s">
        <v>645</v>
      </c>
      <c r="F4634" s="1408" t="s">
        <v>644</v>
      </c>
      <c r="O4634" s="1383" t="s">
        <v>645</v>
      </c>
      <c r="Q4634" s="1383" t="s">
        <v>76</v>
      </c>
    </row>
    <row r="4635" spans="1:17" x14ac:dyDescent="0.3">
      <c r="A4635" s="1405">
        <v>2010</v>
      </c>
      <c r="B4635" s="1406" t="s">
        <v>864</v>
      </c>
      <c r="C4635" s="1406" t="s">
        <v>772</v>
      </c>
      <c r="D4635" s="1407">
        <v>1193</v>
      </c>
      <c r="E4635" s="1406" t="s">
        <v>645</v>
      </c>
      <c r="F4635" s="1408" t="s">
        <v>644</v>
      </c>
      <c r="O4635" s="1383" t="s">
        <v>645</v>
      </c>
      <c r="Q4635" s="1383" t="s">
        <v>76</v>
      </c>
    </row>
    <row r="4636" spans="1:17" x14ac:dyDescent="0.3">
      <c r="A4636" s="1405">
        <v>2010</v>
      </c>
      <c r="B4636" s="1406" t="s">
        <v>864</v>
      </c>
      <c r="C4636" s="1406" t="s">
        <v>773</v>
      </c>
      <c r="D4636" s="1407">
        <v>4765</v>
      </c>
      <c r="E4636" s="1406" t="s">
        <v>645</v>
      </c>
      <c r="F4636" s="1408" t="s">
        <v>644</v>
      </c>
      <c r="O4636" s="1383" t="s">
        <v>645</v>
      </c>
      <c r="Q4636" s="1383" t="s">
        <v>76</v>
      </c>
    </row>
    <row r="4637" spans="1:17" x14ac:dyDescent="0.3">
      <c r="A4637" s="1405">
        <v>2010</v>
      </c>
      <c r="B4637" s="1406" t="s">
        <v>864</v>
      </c>
      <c r="C4637" s="1406" t="s">
        <v>774</v>
      </c>
      <c r="D4637" s="1407">
        <v>376</v>
      </c>
      <c r="E4637" s="1406" t="s">
        <v>645</v>
      </c>
      <c r="F4637" s="1408" t="s">
        <v>644</v>
      </c>
      <c r="O4637" s="1383" t="s">
        <v>645</v>
      </c>
      <c r="Q4637" s="1383" t="s">
        <v>76</v>
      </c>
    </row>
    <row r="4638" spans="1:17" x14ac:dyDescent="0.3">
      <c r="A4638" s="1405">
        <v>2010</v>
      </c>
      <c r="B4638" s="1406" t="s">
        <v>864</v>
      </c>
      <c r="C4638" s="1406" t="s">
        <v>775</v>
      </c>
      <c r="D4638" s="1407">
        <v>20225</v>
      </c>
      <c r="E4638" s="1406" t="s">
        <v>645</v>
      </c>
      <c r="F4638" s="1408" t="s">
        <v>644</v>
      </c>
      <c r="O4638" s="1383" t="s">
        <v>645</v>
      </c>
      <c r="Q4638" s="1383" t="s">
        <v>76</v>
      </c>
    </row>
    <row r="4639" spans="1:17" x14ac:dyDescent="0.3">
      <c r="A4639" s="1405">
        <v>2010</v>
      </c>
      <c r="B4639" s="1406" t="s">
        <v>864</v>
      </c>
      <c r="C4639" s="1406" t="s">
        <v>776</v>
      </c>
      <c r="D4639" s="1407">
        <v>1695</v>
      </c>
      <c r="E4639" s="1406" t="s">
        <v>645</v>
      </c>
      <c r="F4639" s="1408" t="s">
        <v>644</v>
      </c>
      <c r="O4639" s="1383" t="s">
        <v>645</v>
      </c>
      <c r="Q4639" s="1383" t="s">
        <v>76</v>
      </c>
    </row>
    <row r="4640" spans="1:17" x14ac:dyDescent="0.3">
      <c r="A4640" s="1405">
        <v>2010</v>
      </c>
      <c r="B4640" s="1406" t="s">
        <v>864</v>
      </c>
      <c r="C4640" s="1406" t="s">
        <v>777</v>
      </c>
      <c r="D4640" s="1407">
        <v>829</v>
      </c>
      <c r="E4640" s="1406" t="s">
        <v>611</v>
      </c>
      <c r="F4640" s="1408" t="s">
        <v>610</v>
      </c>
      <c r="O4640" s="1383" t="s">
        <v>611</v>
      </c>
      <c r="Q4640" s="1383" t="s">
        <v>74</v>
      </c>
    </row>
    <row r="4641" spans="1:17" x14ac:dyDescent="0.3">
      <c r="A4641" s="1405">
        <v>2010</v>
      </c>
      <c r="B4641" s="1406" t="s">
        <v>864</v>
      </c>
      <c r="C4641" s="1406" t="s">
        <v>778</v>
      </c>
      <c r="D4641" s="1407">
        <v>1014</v>
      </c>
      <c r="E4641" s="1406" t="s">
        <v>611</v>
      </c>
      <c r="F4641" s="1408" t="s">
        <v>610</v>
      </c>
      <c r="O4641" s="1383" t="s">
        <v>611</v>
      </c>
      <c r="Q4641" s="1383" t="s">
        <v>74</v>
      </c>
    </row>
    <row r="4642" spans="1:17" x14ac:dyDescent="0.3">
      <c r="A4642" s="1405">
        <v>2010</v>
      </c>
      <c r="B4642" s="1406" t="s">
        <v>864</v>
      </c>
      <c r="C4642" s="1406" t="s">
        <v>779</v>
      </c>
      <c r="D4642" s="1407">
        <v>2333</v>
      </c>
      <c r="E4642" s="1406" t="s">
        <v>611</v>
      </c>
      <c r="F4642" s="1408" t="s">
        <v>610</v>
      </c>
      <c r="O4642" s="1383" t="s">
        <v>611</v>
      </c>
      <c r="Q4642" s="1383" t="s">
        <v>74</v>
      </c>
    </row>
    <row r="4643" spans="1:17" x14ac:dyDescent="0.3">
      <c r="A4643" s="1405">
        <v>2010</v>
      </c>
      <c r="B4643" s="1406" t="s">
        <v>864</v>
      </c>
      <c r="C4643" s="1406" t="s">
        <v>780</v>
      </c>
      <c r="D4643" s="1407">
        <v>498</v>
      </c>
      <c r="E4643" s="1406" t="s">
        <v>611</v>
      </c>
      <c r="F4643" s="1408" t="s">
        <v>610</v>
      </c>
      <c r="O4643" s="1383" t="s">
        <v>611</v>
      </c>
      <c r="Q4643" s="1383" t="s">
        <v>74</v>
      </c>
    </row>
    <row r="4644" spans="1:17" x14ac:dyDescent="0.3">
      <c r="A4644" s="1405">
        <v>2010</v>
      </c>
      <c r="B4644" s="1406" t="s">
        <v>864</v>
      </c>
      <c r="C4644" s="1406" t="s">
        <v>781</v>
      </c>
      <c r="D4644" s="1407">
        <v>1037</v>
      </c>
      <c r="E4644" s="1406" t="s">
        <v>635</v>
      </c>
      <c r="F4644" s="1408" t="s">
        <v>634</v>
      </c>
      <c r="O4644" s="1383" t="s">
        <v>635</v>
      </c>
      <c r="Q4644" s="1383" t="s">
        <v>78</v>
      </c>
    </row>
    <row r="4645" spans="1:17" x14ac:dyDescent="0.3">
      <c r="A4645" s="1405">
        <v>2010</v>
      </c>
      <c r="B4645" s="1406" t="s">
        <v>864</v>
      </c>
      <c r="C4645" s="1406" t="s">
        <v>782</v>
      </c>
      <c r="D4645" s="1407">
        <v>641</v>
      </c>
      <c r="E4645" s="1406" t="s">
        <v>623</v>
      </c>
      <c r="F4645" s="1408" t="s">
        <v>622</v>
      </c>
      <c r="O4645" s="1383" t="s">
        <v>623</v>
      </c>
      <c r="Q4645" s="1383" t="s">
        <v>75</v>
      </c>
    </row>
    <row r="4646" spans="1:17" x14ac:dyDescent="0.3">
      <c r="A4646" s="1405">
        <v>2010</v>
      </c>
      <c r="B4646" s="1406" t="s">
        <v>864</v>
      </c>
      <c r="C4646" s="1406" t="s">
        <v>783</v>
      </c>
      <c r="D4646" s="1407">
        <v>1694</v>
      </c>
      <c r="E4646" s="1406" t="s">
        <v>623</v>
      </c>
      <c r="F4646" s="1408" t="s">
        <v>622</v>
      </c>
      <c r="O4646" s="1383" t="s">
        <v>623</v>
      </c>
      <c r="Q4646" s="1383" t="s">
        <v>75</v>
      </c>
    </row>
    <row r="4647" spans="1:17" x14ac:dyDescent="0.3">
      <c r="A4647" s="1405">
        <v>2010</v>
      </c>
      <c r="B4647" s="1406" t="s">
        <v>864</v>
      </c>
      <c r="C4647" s="1406" t="s">
        <v>784</v>
      </c>
      <c r="D4647" s="1407">
        <v>3460</v>
      </c>
      <c r="E4647" s="1406" t="s">
        <v>623</v>
      </c>
      <c r="F4647" s="1408" t="s">
        <v>622</v>
      </c>
      <c r="O4647" s="1383" t="s">
        <v>623</v>
      </c>
      <c r="Q4647" s="1383" t="s">
        <v>75</v>
      </c>
    </row>
    <row r="4648" spans="1:17" x14ac:dyDescent="0.3">
      <c r="A4648" s="1405">
        <v>2010</v>
      </c>
      <c r="B4648" s="1406" t="s">
        <v>864</v>
      </c>
      <c r="C4648" s="1406" t="s">
        <v>785</v>
      </c>
      <c r="D4648" s="1407">
        <v>893</v>
      </c>
      <c r="E4648" s="1406" t="s">
        <v>623</v>
      </c>
      <c r="F4648" s="1408" t="s">
        <v>622</v>
      </c>
      <c r="O4648" s="1383" t="s">
        <v>623</v>
      </c>
      <c r="Q4648" s="1383" t="s">
        <v>75</v>
      </c>
    </row>
    <row r="4649" spans="1:17" x14ac:dyDescent="0.3">
      <c r="A4649" s="1405">
        <v>2010</v>
      </c>
      <c r="B4649" s="1406" t="s">
        <v>864</v>
      </c>
      <c r="C4649" s="1406" t="s">
        <v>786</v>
      </c>
      <c r="D4649" s="1407">
        <v>1094</v>
      </c>
      <c r="E4649" s="1406" t="s">
        <v>623</v>
      </c>
      <c r="F4649" s="1408" t="s">
        <v>622</v>
      </c>
      <c r="O4649" s="1383" t="s">
        <v>623</v>
      </c>
      <c r="Q4649" s="1383" t="s">
        <v>75</v>
      </c>
    </row>
    <row r="4650" spans="1:17" x14ac:dyDescent="0.3">
      <c r="A4650" s="1405">
        <v>2010</v>
      </c>
      <c r="B4650" s="1406" t="s">
        <v>864</v>
      </c>
      <c r="C4650" s="1406" t="s">
        <v>787</v>
      </c>
      <c r="D4650" s="1407">
        <v>753</v>
      </c>
      <c r="E4650" s="1406" t="s">
        <v>623</v>
      </c>
      <c r="F4650" s="1408" t="s">
        <v>622</v>
      </c>
      <c r="O4650" s="1383" t="s">
        <v>623</v>
      </c>
      <c r="Q4650" s="1383" t="s">
        <v>75</v>
      </c>
    </row>
    <row r="4651" spans="1:17" x14ac:dyDescent="0.3">
      <c r="A4651" s="1405">
        <v>2010</v>
      </c>
      <c r="B4651" s="1406" t="s">
        <v>864</v>
      </c>
      <c r="C4651" s="1406" t="s">
        <v>788</v>
      </c>
      <c r="D4651" s="1407">
        <v>8034</v>
      </c>
      <c r="E4651" s="1406" t="s">
        <v>623</v>
      </c>
      <c r="F4651" s="1408" t="s">
        <v>622</v>
      </c>
      <c r="O4651" s="1383" t="s">
        <v>623</v>
      </c>
      <c r="Q4651" s="1383" t="s">
        <v>75</v>
      </c>
    </row>
    <row r="4652" spans="1:17" x14ac:dyDescent="0.3">
      <c r="A4652" s="1405">
        <v>2010</v>
      </c>
      <c r="B4652" s="1406" t="s">
        <v>864</v>
      </c>
      <c r="C4652" s="1406" t="s">
        <v>789</v>
      </c>
      <c r="D4652" s="1407">
        <v>416</v>
      </c>
      <c r="E4652" s="1406" t="s">
        <v>623</v>
      </c>
      <c r="F4652" s="1408" t="s">
        <v>622</v>
      </c>
      <c r="O4652" s="1383" t="s">
        <v>623</v>
      </c>
      <c r="Q4652" s="1383" t="s">
        <v>75</v>
      </c>
    </row>
    <row r="4653" spans="1:17" x14ac:dyDescent="0.3">
      <c r="A4653" s="1405">
        <v>2010</v>
      </c>
      <c r="B4653" s="1406" t="s">
        <v>864</v>
      </c>
      <c r="C4653" s="1406" t="s">
        <v>790</v>
      </c>
      <c r="D4653" s="1407">
        <v>541</v>
      </c>
      <c r="E4653" s="1406" t="s">
        <v>623</v>
      </c>
      <c r="F4653" s="1408" t="s">
        <v>622</v>
      </c>
      <c r="O4653" s="1383" t="s">
        <v>623</v>
      </c>
      <c r="Q4653" s="1383" t="s">
        <v>75</v>
      </c>
    </row>
    <row r="4654" spans="1:17" x14ac:dyDescent="0.3">
      <c r="A4654" s="1405">
        <v>2010</v>
      </c>
      <c r="B4654" s="1406" t="s">
        <v>864</v>
      </c>
      <c r="C4654" s="1406" t="s">
        <v>791</v>
      </c>
      <c r="D4654" s="1407">
        <v>1054</v>
      </c>
      <c r="E4654" s="1406" t="s">
        <v>623</v>
      </c>
      <c r="F4654" s="1408" t="s">
        <v>622</v>
      </c>
      <c r="O4654" s="1383" t="s">
        <v>623</v>
      </c>
      <c r="Q4654" s="1383" t="s">
        <v>75</v>
      </c>
    </row>
    <row r="4655" spans="1:17" x14ac:dyDescent="0.3">
      <c r="A4655" s="1405">
        <v>2010</v>
      </c>
      <c r="B4655" s="1406" t="s">
        <v>864</v>
      </c>
      <c r="C4655" s="1406" t="s">
        <v>792</v>
      </c>
      <c r="D4655" s="1407">
        <v>1511</v>
      </c>
      <c r="E4655" s="1406" t="s">
        <v>623</v>
      </c>
      <c r="F4655" s="1408" t="s">
        <v>622</v>
      </c>
      <c r="O4655" s="1383" t="s">
        <v>623</v>
      </c>
      <c r="Q4655" s="1383" t="s">
        <v>75</v>
      </c>
    </row>
    <row r="4656" spans="1:17" x14ac:dyDescent="0.3">
      <c r="A4656" s="1405">
        <v>2010</v>
      </c>
      <c r="B4656" s="1406" t="s">
        <v>864</v>
      </c>
      <c r="C4656" s="1406" t="s">
        <v>793</v>
      </c>
      <c r="D4656" s="1407">
        <v>1590</v>
      </c>
      <c r="E4656" s="1406" t="s">
        <v>623</v>
      </c>
      <c r="F4656" s="1408" t="s">
        <v>622</v>
      </c>
      <c r="O4656" s="1383" t="s">
        <v>623</v>
      </c>
      <c r="Q4656" s="1383" t="s">
        <v>75</v>
      </c>
    </row>
    <row r="4657" spans="1:17" x14ac:dyDescent="0.3">
      <c r="A4657" s="1405">
        <v>2010</v>
      </c>
      <c r="B4657" s="1406" t="s">
        <v>864</v>
      </c>
      <c r="C4657" s="1406" t="s">
        <v>794</v>
      </c>
      <c r="D4657" s="1407">
        <v>9959</v>
      </c>
      <c r="E4657" s="1406" t="s">
        <v>611</v>
      </c>
      <c r="F4657" s="1408" t="s">
        <v>610</v>
      </c>
      <c r="O4657" s="1383" t="s">
        <v>611</v>
      </c>
      <c r="Q4657" s="1383" t="s">
        <v>74</v>
      </c>
    </row>
    <row r="4658" spans="1:17" x14ac:dyDescent="0.3">
      <c r="A4658" s="1405">
        <v>2010</v>
      </c>
      <c r="B4658" s="1406" t="s">
        <v>864</v>
      </c>
      <c r="C4658" s="1406" t="s">
        <v>795</v>
      </c>
      <c r="D4658" s="1407">
        <v>1008</v>
      </c>
      <c r="E4658" s="1406" t="s">
        <v>611</v>
      </c>
      <c r="F4658" s="1408" t="s">
        <v>610</v>
      </c>
      <c r="O4658" s="1383" t="s">
        <v>611</v>
      </c>
      <c r="Q4658" s="1383" t="s">
        <v>74</v>
      </c>
    </row>
    <row r="4659" spans="1:17" x14ac:dyDescent="0.3">
      <c r="A4659" s="1405">
        <v>2010</v>
      </c>
      <c r="B4659" s="1406" t="s">
        <v>864</v>
      </c>
      <c r="C4659" s="1406" t="s">
        <v>796</v>
      </c>
      <c r="D4659" s="1407">
        <v>570</v>
      </c>
      <c r="E4659" s="1406" t="s">
        <v>611</v>
      </c>
      <c r="F4659" s="1408" t="s">
        <v>610</v>
      </c>
      <c r="O4659" s="1383" t="s">
        <v>611</v>
      </c>
      <c r="Q4659" s="1383" t="s">
        <v>74</v>
      </c>
    </row>
    <row r="4660" spans="1:17" x14ac:dyDescent="0.3">
      <c r="A4660" s="1405">
        <v>2010</v>
      </c>
      <c r="B4660" s="1406" t="s">
        <v>864</v>
      </c>
      <c r="C4660" s="1406" t="s">
        <v>797</v>
      </c>
      <c r="D4660" s="1407">
        <v>577</v>
      </c>
      <c r="E4660" s="1406" t="s">
        <v>611</v>
      </c>
      <c r="F4660" s="1408" t="s">
        <v>610</v>
      </c>
      <c r="O4660" s="1383" t="s">
        <v>611</v>
      </c>
      <c r="Q4660" s="1383" t="s">
        <v>74</v>
      </c>
    </row>
    <row r="4661" spans="1:17" x14ac:dyDescent="0.3">
      <c r="A4661" s="1405">
        <v>2010</v>
      </c>
      <c r="B4661" s="1406" t="s">
        <v>864</v>
      </c>
      <c r="C4661" s="1406" t="s">
        <v>531</v>
      </c>
      <c r="D4661" s="1407">
        <v>34440</v>
      </c>
      <c r="E4661" s="1406" t="s">
        <v>519</v>
      </c>
      <c r="F4661" s="1408" t="s">
        <v>628</v>
      </c>
      <c r="O4661" s="1383" t="s">
        <v>519</v>
      </c>
      <c r="Q4661" s="1383" t="s">
        <v>58</v>
      </c>
    </row>
    <row r="4662" spans="1:17" x14ac:dyDescent="0.3">
      <c r="A4662" s="1405">
        <v>2010</v>
      </c>
      <c r="B4662" s="1406" t="s">
        <v>864</v>
      </c>
      <c r="C4662" s="1406" t="s">
        <v>532</v>
      </c>
      <c r="D4662" s="1407">
        <v>275706</v>
      </c>
      <c r="E4662" s="1406" t="s">
        <v>519</v>
      </c>
      <c r="F4662" s="1408" t="s">
        <v>628</v>
      </c>
      <c r="O4662" s="1383" t="s">
        <v>519</v>
      </c>
      <c r="Q4662" s="1383" t="s">
        <v>58</v>
      </c>
    </row>
    <row r="4663" spans="1:17" x14ac:dyDescent="0.3">
      <c r="A4663" s="1405">
        <v>2010</v>
      </c>
      <c r="B4663" s="1406" t="s">
        <v>864</v>
      </c>
      <c r="C4663" s="1406" t="s">
        <v>533</v>
      </c>
      <c r="D4663" s="1407">
        <v>41189</v>
      </c>
      <c r="E4663" s="1406" t="s">
        <v>519</v>
      </c>
      <c r="F4663" s="1408" t="s">
        <v>628</v>
      </c>
      <c r="O4663" s="1383" t="s">
        <v>519</v>
      </c>
      <c r="Q4663" s="1383" t="s">
        <v>58</v>
      </c>
    </row>
    <row r="4664" spans="1:17" x14ac:dyDescent="0.3">
      <c r="A4664" s="1405">
        <v>2010</v>
      </c>
      <c r="B4664" s="1406" t="s">
        <v>864</v>
      </c>
      <c r="C4664" s="1406" t="s">
        <v>535</v>
      </c>
      <c r="D4664" s="1407">
        <v>15565</v>
      </c>
      <c r="E4664" s="1406" t="s">
        <v>519</v>
      </c>
      <c r="F4664" s="1408" t="s">
        <v>628</v>
      </c>
      <c r="O4664" s="1383" t="s">
        <v>519</v>
      </c>
      <c r="Q4664" s="1383" t="s">
        <v>58</v>
      </c>
    </row>
    <row r="4665" spans="1:17" x14ac:dyDescent="0.3">
      <c r="A4665" s="1405">
        <v>2010</v>
      </c>
      <c r="B4665" s="1406" t="s">
        <v>864</v>
      </c>
      <c r="C4665" s="1406" t="s">
        <v>536</v>
      </c>
      <c r="D4665" s="1407">
        <v>66299</v>
      </c>
      <c r="E4665" s="1406" t="s">
        <v>519</v>
      </c>
      <c r="F4665" s="1408" t="s">
        <v>628</v>
      </c>
      <c r="O4665" s="1383" t="s">
        <v>519</v>
      </c>
      <c r="Q4665" s="1383" t="s">
        <v>58</v>
      </c>
    </row>
    <row r="4666" spans="1:17" x14ac:dyDescent="0.3">
      <c r="A4666" s="1405">
        <v>2010</v>
      </c>
      <c r="B4666" s="1406" t="s">
        <v>864</v>
      </c>
      <c r="C4666" s="1406" t="s">
        <v>537</v>
      </c>
      <c r="D4666" s="1407">
        <v>55150</v>
      </c>
      <c r="E4666" s="1406" t="s">
        <v>519</v>
      </c>
      <c r="F4666" s="1408" t="s">
        <v>628</v>
      </c>
      <c r="O4666" s="1383" t="s">
        <v>519</v>
      </c>
      <c r="Q4666" s="1383" t="s">
        <v>58</v>
      </c>
    </row>
    <row r="4667" spans="1:17" x14ac:dyDescent="0.3">
      <c r="A4667" s="1405">
        <v>2010</v>
      </c>
      <c r="B4667" s="1406" t="s">
        <v>864</v>
      </c>
      <c r="C4667" s="1406" t="s">
        <v>540</v>
      </c>
      <c r="D4667" s="1407">
        <v>25087</v>
      </c>
      <c r="E4667" s="1406" t="s">
        <v>519</v>
      </c>
      <c r="F4667" s="1408" t="s">
        <v>628</v>
      </c>
      <c r="O4667" s="1383" t="s">
        <v>519</v>
      </c>
      <c r="Q4667" s="1383" t="s">
        <v>58</v>
      </c>
    </row>
    <row r="4668" spans="1:17" x14ac:dyDescent="0.3">
      <c r="A4668" s="1405">
        <v>2010</v>
      </c>
      <c r="B4668" s="1406" t="s">
        <v>864</v>
      </c>
      <c r="C4668" s="1406" t="s">
        <v>541</v>
      </c>
      <c r="D4668" s="1407">
        <v>35301</v>
      </c>
      <c r="E4668" s="1406" t="s">
        <v>519</v>
      </c>
      <c r="F4668" s="1408" t="s">
        <v>628</v>
      </c>
      <c r="O4668" s="1383" t="s">
        <v>519</v>
      </c>
      <c r="Q4668" s="1383" t="s">
        <v>58</v>
      </c>
    </row>
    <row r="4669" spans="1:17" x14ac:dyDescent="0.3">
      <c r="A4669" s="1405">
        <v>2010</v>
      </c>
      <c r="B4669" s="1406" t="s">
        <v>864</v>
      </c>
      <c r="C4669" s="1406" t="s">
        <v>542</v>
      </c>
      <c r="D4669" s="1407">
        <v>14085</v>
      </c>
      <c r="E4669" s="1406" t="s">
        <v>519</v>
      </c>
      <c r="F4669" s="1408" t="s">
        <v>628</v>
      </c>
      <c r="O4669" s="1383" t="s">
        <v>519</v>
      </c>
      <c r="Q4669" s="1383" t="s">
        <v>58</v>
      </c>
    </row>
    <row r="4670" spans="1:17" x14ac:dyDescent="0.3">
      <c r="A4670" s="1405">
        <v>2010</v>
      </c>
      <c r="B4670" s="1406" t="s">
        <v>864</v>
      </c>
      <c r="C4670" s="1406" t="s">
        <v>798</v>
      </c>
      <c r="D4670" s="1407">
        <v>3529</v>
      </c>
      <c r="E4670" s="1406" t="s">
        <v>638</v>
      </c>
      <c r="F4670" s="1408" t="s">
        <v>637</v>
      </c>
      <c r="O4670" s="1383" t="s">
        <v>638</v>
      </c>
      <c r="Q4670" s="1383" t="s">
        <v>57</v>
      </c>
    </row>
    <row r="4671" spans="1:17" x14ac:dyDescent="0.3">
      <c r="A4671" s="1405">
        <v>2010</v>
      </c>
      <c r="B4671" s="1406" t="s">
        <v>864</v>
      </c>
      <c r="C4671" s="1406" t="s">
        <v>799</v>
      </c>
      <c r="D4671" s="1407">
        <v>19963</v>
      </c>
      <c r="E4671" s="1406" t="s">
        <v>638</v>
      </c>
      <c r="F4671" s="1408" t="s">
        <v>637</v>
      </c>
      <c r="O4671" s="1383" t="s">
        <v>638</v>
      </c>
      <c r="Q4671" s="1383" t="s">
        <v>57</v>
      </c>
    </row>
    <row r="4672" spans="1:17" x14ac:dyDescent="0.3">
      <c r="A4672" s="1405">
        <v>2010</v>
      </c>
      <c r="B4672" s="1406" t="s">
        <v>864</v>
      </c>
      <c r="C4672" s="1406" t="s">
        <v>800</v>
      </c>
      <c r="D4672" s="1407">
        <v>9427</v>
      </c>
      <c r="E4672" s="1406" t="s">
        <v>638</v>
      </c>
      <c r="F4672" s="1408" t="s">
        <v>637</v>
      </c>
      <c r="O4672" s="1383" t="s">
        <v>638</v>
      </c>
      <c r="Q4672" s="1383" t="s">
        <v>57</v>
      </c>
    </row>
    <row r="4673" spans="1:17" x14ac:dyDescent="0.3">
      <c r="A4673" s="1405">
        <v>2010</v>
      </c>
      <c r="B4673" s="1406" t="s">
        <v>864</v>
      </c>
      <c r="C4673" s="1406" t="s">
        <v>801</v>
      </c>
      <c r="D4673" s="1407">
        <v>5163</v>
      </c>
      <c r="E4673" s="1406" t="s">
        <v>638</v>
      </c>
      <c r="F4673" s="1408" t="s">
        <v>637</v>
      </c>
      <c r="O4673" s="1383" t="s">
        <v>638</v>
      </c>
      <c r="Q4673" s="1383" t="s">
        <v>57</v>
      </c>
    </row>
    <row r="4674" spans="1:17" x14ac:dyDescent="0.3">
      <c r="A4674" s="1405">
        <v>2010</v>
      </c>
      <c r="B4674" s="1406" t="s">
        <v>864</v>
      </c>
      <c r="C4674" s="1406" t="s">
        <v>802</v>
      </c>
      <c r="D4674" s="1407">
        <v>8167</v>
      </c>
      <c r="E4674" s="1406" t="s">
        <v>638</v>
      </c>
      <c r="F4674" s="1408" t="s">
        <v>637</v>
      </c>
      <c r="O4674" s="1383" t="s">
        <v>638</v>
      </c>
      <c r="Q4674" s="1383" t="s">
        <v>57</v>
      </c>
    </row>
    <row r="4675" spans="1:17" x14ac:dyDescent="0.3">
      <c r="A4675" s="1405">
        <v>2010</v>
      </c>
      <c r="B4675" s="1406" t="s">
        <v>864</v>
      </c>
      <c r="C4675" s="1406" t="s">
        <v>803</v>
      </c>
      <c r="D4675" s="1407">
        <v>17973</v>
      </c>
      <c r="E4675" s="1406" t="s">
        <v>638</v>
      </c>
      <c r="F4675" s="1408" t="s">
        <v>637</v>
      </c>
      <c r="O4675" s="1383" t="s">
        <v>638</v>
      </c>
      <c r="Q4675" s="1383" t="s">
        <v>57</v>
      </c>
    </row>
    <row r="4676" spans="1:17" x14ac:dyDescent="0.3">
      <c r="A4676" s="1405">
        <v>2010</v>
      </c>
      <c r="B4676" s="1406" t="s">
        <v>864</v>
      </c>
      <c r="C4676" s="1406" t="s">
        <v>804</v>
      </c>
      <c r="D4676" s="1407">
        <v>16328</v>
      </c>
      <c r="E4676" s="1406" t="s">
        <v>638</v>
      </c>
      <c r="F4676" s="1408" t="s">
        <v>637</v>
      </c>
      <c r="O4676" s="1383" t="s">
        <v>638</v>
      </c>
      <c r="Q4676" s="1383" t="s">
        <v>57</v>
      </c>
    </row>
    <row r="4677" spans="1:17" x14ac:dyDescent="0.3">
      <c r="A4677" s="1405">
        <v>2010</v>
      </c>
      <c r="B4677" s="1406" t="s">
        <v>864</v>
      </c>
      <c r="C4677" s="1406" t="s">
        <v>805</v>
      </c>
      <c r="D4677" s="1407">
        <v>5149</v>
      </c>
      <c r="E4677" s="1406" t="s">
        <v>638</v>
      </c>
      <c r="F4677" s="1408" t="s">
        <v>637</v>
      </c>
      <c r="O4677" s="1383" t="s">
        <v>638</v>
      </c>
      <c r="Q4677" s="1383" t="s">
        <v>57</v>
      </c>
    </row>
    <row r="4678" spans="1:17" x14ac:dyDescent="0.3">
      <c r="A4678" s="1405">
        <v>2010</v>
      </c>
      <c r="B4678" s="1406" t="s">
        <v>864</v>
      </c>
      <c r="C4678" s="1406" t="s">
        <v>806</v>
      </c>
      <c r="D4678" s="1407">
        <v>20353</v>
      </c>
      <c r="E4678" s="1406" t="s">
        <v>638</v>
      </c>
      <c r="F4678" s="1408" t="s">
        <v>637</v>
      </c>
      <c r="O4678" s="1383" t="s">
        <v>638</v>
      </c>
      <c r="Q4678" s="1383" t="s">
        <v>57</v>
      </c>
    </row>
    <row r="4679" spans="1:17" x14ac:dyDescent="0.3">
      <c r="A4679" s="1405">
        <v>2010</v>
      </c>
      <c r="B4679" s="1406" t="s">
        <v>864</v>
      </c>
      <c r="C4679" s="1406" t="s">
        <v>807</v>
      </c>
      <c r="D4679" s="1407">
        <v>3960</v>
      </c>
      <c r="E4679" s="1406" t="s">
        <v>604</v>
      </c>
      <c r="F4679" s="1408" t="s">
        <v>603</v>
      </c>
      <c r="O4679" s="1383" t="s">
        <v>604</v>
      </c>
      <c r="Q4679" s="1383" t="s">
        <v>54</v>
      </c>
    </row>
    <row r="4680" spans="1:17" x14ac:dyDescent="0.3">
      <c r="A4680" s="1405">
        <v>2010</v>
      </c>
      <c r="B4680" s="1406" t="s">
        <v>864</v>
      </c>
      <c r="C4680" s="1406" t="s">
        <v>808</v>
      </c>
      <c r="D4680" s="1407">
        <v>1911</v>
      </c>
      <c r="E4680" s="1406" t="s">
        <v>638</v>
      </c>
      <c r="F4680" s="1408" t="s">
        <v>637</v>
      </c>
      <c r="O4680" s="1383" t="s">
        <v>638</v>
      </c>
      <c r="Q4680" s="1383" t="s">
        <v>57</v>
      </c>
    </row>
    <row r="4681" spans="1:17" x14ac:dyDescent="0.3">
      <c r="A4681" s="1405">
        <v>2010</v>
      </c>
      <c r="B4681" s="1406" t="s">
        <v>864</v>
      </c>
      <c r="C4681" s="1406" t="s">
        <v>809</v>
      </c>
      <c r="D4681" s="1407">
        <v>1940</v>
      </c>
      <c r="E4681" s="1406" t="s">
        <v>638</v>
      </c>
      <c r="F4681" s="1408" t="s">
        <v>637</v>
      </c>
      <c r="O4681" s="1383" t="s">
        <v>638</v>
      </c>
      <c r="Q4681" s="1383" t="s">
        <v>57</v>
      </c>
    </row>
    <row r="4682" spans="1:17" x14ac:dyDescent="0.3">
      <c r="A4682" s="1405">
        <v>2010</v>
      </c>
      <c r="B4682" s="1406" t="s">
        <v>864</v>
      </c>
      <c r="C4682" s="1406" t="s">
        <v>810</v>
      </c>
      <c r="D4682" s="1407">
        <v>4614</v>
      </c>
      <c r="E4682" s="1406" t="s">
        <v>638</v>
      </c>
      <c r="F4682" s="1408" t="s">
        <v>637</v>
      </c>
      <c r="O4682" s="1383" t="s">
        <v>638</v>
      </c>
      <c r="Q4682" s="1383" t="s">
        <v>57</v>
      </c>
    </row>
    <row r="4683" spans="1:17" x14ac:dyDescent="0.3">
      <c r="A4683" s="1405">
        <v>2010</v>
      </c>
      <c r="B4683" s="1406" t="s">
        <v>864</v>
      </c>
      <c r="C4683" s="1406" t="s">
        <v>811</v>
      </c>
      <c r="D4683" s="1407">
        <v>6663</v>
      </c>
      <c r="E4683" s="1406" t="s">
        <v>638</v>
      </c>
      <c r="F4683" s="1408" t="s">
        <v>637</v>
      </c>
      <c r="O4683" s="1383" t="s">
        <v>638</v>
      </c>
      <c r="Q4683" s="1383" t="s">
        <v>57</v>
      </c>
    </row>
    <row r="4684" spans="1:17" x14ac:dyDescent="0.3">
      <c r="A4684" s="1405">
        <v>2010</v>
      </c>
      <c r="B4684" s="1406" t="s">
        <v>864</v>
      </c>
      <c r="C4684" s="1406" t="s">
        <v>812</v>
      </c>
      <c r="D4684" s="1407">
        <v>823</v>
      </c>
      <c r="E4684" s="1406" t="s">
        <v>617</v>
      </c>
      <c r="F4684" s="1408" t="s">
        <v>616</v>
      </c>
      <c r="O4684" s="1383" t="s">
        <v>617</v>
      </c>
      <c r="Q4684" s="1383" t="s">
        <v>55</v>
      </c>
    </row>
    <row r="4685" spans="1:17" x14ac:dyDescent="0.3">
      <c r="A4685" s="1405">
        <v>2010</v>
      </c>
      <c r="B4685" s="1406" t="s">
        <v>864</v>
      </c>
      <c r="C4685" s="1406" t="s">
        <v>813</v>
      </c>
      <c r="D4685" s="1407">
        <v>376</v>
      </c>
      <c r="E4685" s="1406" t="s">
        <v>631</v>
      </c>
      <c r="F4685" s="1408" t="s">
        <v>630</v>
      </c>
      <c r="O4685" s="1383" t="s">
        <v>631</v>
      </c>
      <c r="Q4685" s="1383" t="s">
        <v>56</v>
      </c>
    </row>
    <row r="4686" spans="1:17" x14ac:dyDescent="0.3">
      <c r="A4686" s="1405">
        <v>2010</v>
      </c>
      <c r="B4686" s="1406" t="s">
        <v>864</v>
      </c>
      <c r="C4686" s="1406" t="s">
        <v>814</v>
      </c>
      <c r="D4686" s="1407">
        <v>351</v>
      </c>
      <c r="E4686" s="1406" t="s">
        <v>631</v>
      </c>
      <c r="F4686" s="1408" t="s">
        <v>630</v>
      </c>
      <c r="O4686" s="1383" t="s">
        <v>631</v>
      </c>
      <c r="Q4686" s="1383" t="s">
        <v>56</v>
      </c>
    </row>
    <row r="4687" spans="1:17" x14ac:dyDescent="0.3">
      <c r="A4687" s="1405">
        <v>2010</v>
      </c>
      <c r="B4687" s="1406" t="s">
        <v>864</v>
      </c>
      <c r="C4687" s="1406" t="s">
        <v>815</v>
      </c>
      <c r="D4687" s="1407">
        <v>615</v>
      </c>
      <c r="E4687" s="1406" t="s">
        <v>631</v>
      </c>
      <c r="F4687" s="1408" t="s">
        <v>630</v>
      </c>
      <c r="O4687" s="1383" t="s">
        <v>631</v>
      </c>
      <c r="Q4687" s="1383" t="s">
        <v>56</v>
      </c>
    </row>
    <row r="4688" spans="1:17" x14ac:dyDescent="0.3">
      <c r="A4688" s="1405">
        <v>2010</v>
      </c>
      <c r="B4688" s="1406" t="s">
        <v>864</v>
      </c>
      <c r="C4688" s="1406" t="s">
        <v>816</v>
      </c>
      <c r="D4688" s="1407">
        <v>1910</v>
      </c>
      <c r="E4688" s="1406" t="s">
        <v>631</v>
      </c>
      <c r="F4688" s="1408" t="s">
        <v>630</v>
      </c>
      <c r="O4688" s="1383" t="s">
        <v>631</v>
      </c>
      <c r="Q4688" s="1383" t="s">
        <v>56</v>
      </c>
    </row>
    <row r="4689" spans="1:17" x14ac:dyDescent="0.3">
      <c r="A4689" s="1405">
        <v>2010</v>
      </c>
      <c r="B4689" s="1406" t="s">
        <v>864</v>
      </c>
      <c r="C4689" s="1406" t="s">
        <v>817</v>
      </c>
      <c r="D4689" s="1407">
        <v>499</v>
      </c>
      <c r="E4689" s="1406" t="s">
        <v>631</v>
      </c>
      <c r="F4689" s="1408" t="s">
        <v>630</v>
      </c>
      <c r="O4689" s="1383" t="s">
        <v>631</v>
      </c>
      <c r="Q4689" s="1383" t="s">
        <v>56</v>
      </c>
    </row>
    <row r="4690" spans="1:17" x14ac:dyDescent="0.3">
      <c r="A4690" s="1405">
        <v>2010</v>
      </c>
      <c r="B4690" s="1406" t="s">
        <v>864</v>
      </c>
      <c r="C4690" s="1406" t="s">
        <v>818</v>
      </c>
      <c r="D4690" s="1407">
        <v>444</v>
      </c>
      <c r="E4690" s="1406" t="s">
        <v>631</v>
      </c>
      <c r="F4690" s="1408" t="s">
        <v>630</v>
      </c>
      <c r="O4690" s="1383" t="s">
        <v>631</v>
      </c>
      <c r="Q4690" s="1383" t="s">
        <v>56</v>
      </c>
    </row>
    <row r="4691" spans="1:17" x14ac:dyDescent="0.3">
      <c r="A4691" s="1405">
        <v>2010</v>
      </c>
      <c r="B4691" s="1406" t="s">
        <v>864</v>
      </c>
      <c r="C4691" s="1406" t="s">
        <v>819</v>
      </c>
      <c r="D4691" s="1407">
        <v>3118</v>
      </c>
      <c r="E4691" s="1406" t="s">
        <v>631</v>
      </c>
      <c r="F4691" s="1408" t="s">
        <v>630</v>
      </c>
      <c r="O4691" s="1383" t="s">
        <v>631</v>
      </c>
      <c r="Q4691" s="1383" t="s">
        <v>56</v>
      </c>
    </row>
    <row r="4692" spans="1:17" x14ac:dyDescent="0.3">
      <c r="A4692" s="1405">
        <v>2010</v>
      </c>
      <c r="B4692" s="1406" t="s">
        <v>864</v>
      </c>
      <c r="C4692" s="1406" t="s">
        <v>820</v>
      </c>
      <c r="D4692" s="1407">
        <v>472</v>
      </c>
      <c r="E4692" s="1406" t="s">
        <v>631</v>
      </c>
      <c r="F4692" s="1408" t="s">
        <v>630</v>
      </c>
      <c r="O4692" s="1383" t="s">
        <v>631</v>
      </c>
      <c r="Q4692" s="1383" t="s">
        <v>56</v>
      </c>
    </row>
    <row r="4693" spans="1:17" x14ac:dyDescent="0.3">
      <c r="A4693" s="1405">
        <v>2010</v>
      </c>
      <c r="B4693" s="1406" t="s">
        <v>864</v>
      </c>
      <c r="C4693" s="1406" t="s">
        <v>821</v>
      </c>
      <c r="D4693" s="1407">
        <v>396</v>
      </c>
      <c r="E4693" s="1406" t="s">
        <v>631</v>
      </c>
      <c r="F4693" s="1408" t="s">
        <v>630</v>
      </c>
      <c r="O4693" s="1383" t="s">
        <v>631</v>
      </c>
      <c r="Q4693" s="1383" t="s">
        <v>56</v>
      </c>
    </row>
    <row r="4694" spans="1:17" x14ac:dyDescent="0.3">
      <c r="A4694" s="1405">
        <v>2010</v>
      </c>
      <c r="B4694" s="1406" t="s">
        <v>864</v>
      </c>
      <c r="C4694" s="1406" t="s">
        <v>822</v>
      </c>
      <c r="D4694" s="1407">
        <v>339</v>
      </c>
      <c r="E4694" s="1406" t="s">
        <v>631</v>
      </c>
      <c r="F4694" s="1408" t="s">
        <v>630</v>
      </c>
      <c r="O4694" s="1383" t="s">
        <v>631</v>
      </c>
      <c r="Q4694" s="1383" t="s">
        <v>56</v>
      </c>
    </row>
    <row r="4695" spans="1:17" x14ac:dyDescent="0.3">
      <c r="A4695" s="1405">
        <v>2010</v>
      </c>
      <c r="B4695" s="1406" t="s">
        <v>864</v>
      </c>
      <c r="C4695" s="1406" t="s">
        <v>823</v>
      </c>
      <c r="D4695" s="1407">
        <v>366</v>
      </c>
      <c r="E4695" s="1406" t="s">
        <v>631</v>
      </c>
      <c r="F4695" s="1408" t="s">
        <v>630</v>
      </c>
      <c r="O4695" s="1383" t="s">
        <v>631</v>
      </c>
      <c r="Q4695" s="1383" t="s">
        <v>56</v>
      </c>
    </row>
    <row r="4696" spans="1:17" x14ac:dyDescent="0.3">
      <c r="A4696" s="1405">
        <v>2010</v>
      </c>
      <c r="B4696" s="1406" t="s">
        <v>864</v>
      </c>
      <c r="C4696" s="1406" t="s">
        <v>824</v>
      </c>
      <c r="D4696" s="1407">
        <v>765</v>
      </c>
      <c r="E4696" s="1406" t="s">
        <v>631</v>
      </c>
      <c r="F4696" s="1408" t="s">
        <v>630</v>
      </c>
      <c r="O4696" s="1383" t="s">
        <v>631</v>
      </c>
      <c r="Q4696" s="1383" t="s">
        <v>56</v>
      </c>
    </row>
    <row r="4697" spans="1:17" x14ac:dyDescent="0.3">
      <c r="A4697" s="1405">
        <v>2010</v>
      </c>
      <c r="B4697" s="1406" t="s">
        <v>864</v>
      </c>
      <c r="C4697" s="1406" t="s">
        <v>825</v>
      </c>
      <c r="D4697" s="1407">
        <v>2331</v>
      </c>
      <c r="E4697" s="1406" t="s">
        <v>631</v>
      </c>
      <c r="F4697" s="1408" t="s">
        <v>630</v>
      </c>
      <c r="O4697" s="1383" t="s">
        <v>631</v>
      </c>
      <c r="Q4697" s="1383" t="s">
        <v>56</v>
      </c>
    </row>
    <row r="4698" spans="1:17" x14ac:dyDescent="0.3">
      <c r="A4698" s="1405">
        <v>2010</v>
      </c>
      <c r="B4698" s="1406" t="s">
        <v>864</v>
      </c>
      <c r="C4698" s="1406" t="s">
        <v>826</v>
      </c>
      <c r="D4698" s="1407">
        <v>3853</v>
      </c>
      <c r="E4698" s="1406" t="s">
        <v>631</v>
      </c>
      <c r="F4698" s="1408" t="s">
        <v>630</v>
      </c>
      <c r="O4698" s="1383" t="s">
        <v>631</v>
      </c>
      <c r="Q4698" s="1383" t="s">
        <v>56</v>
      </c>
    </row>
    <row r="4699" spans="1:17" x14ac:dyDescent="0.3">
      <c r="A4699" s="1405">
        <v>2010</v>
      </c>
      <c r="B4699" s="1406" t="s">
        <v>864</v>
      </c>
      <c r="C4699" s="1406" t="s">
        <v>827</v>
      </c>
      <c r="D4699" s="1407">
        <v>557</v>
      </c>
      <c r="E4699" s="1406" t="s">
        <v>617</v>
      </c>
      <c r="F4699" s="1408" t="s">
        <v>616</v>
      </c>
      <c r="O4699" s="1383" t="s">
        <v>617</v>
      </c>
      <c r="Q4699" s="1383" t="s">
        <v>55</v>
      </c>
    </row>
    <row r="4700" spans="1:17" x14ac:dyDescent="0.3">
      <c r="A4700" s="1405">
        <v>2010</v>
      </c>
      <c r="B4700" s="1406" t="s">
        <v>864</v>
      </c>
      <c r="C4700" s="1406" t="s">
        <v>828</v>
      </c>
      <c r="D4700" s="1407">
        <v>1144</v>
      </c>
      <c r="E4700" s="1406" t="s">
        <v>617</v>
      </c>
      <c r="F4700" s="1408" t="s">
        <v>616</v>
      </c>
      <c r="O4700" s="1383" t="s">
        <v>617</v>
      </c>
      <c r="Q4700" s="1383" t="s">
        <v>55</v>
      </c>
    </row>
    <row r="4701" spans="1:17" x14ac:dyDescent="0.3">
      <c r="A4701" s="1405">
        <v>2010</v>
      </c>
      <c r="B4701" s="1406" t="s">
        <v>864</v>
      </c>
      <c r="C4701" s="1406" t="s">
        <v>829</v>
      </c>
      <c r="D4701" s="1407">
        <v>978</v>
      </c>
      <c r="E4701" s="1406" t="s">
        <v>617</v>
      </c>
      <c r="F4701" s="1408" t="s">
        <v>616</v>
      </c>
      <c r="O4701" s="1383" t="s">
        <v>617</v>
      </c>
      <c r="Q4701" s="1383" t="s">
        <v>55</v>
      </c>
    </row>
    <row r="4702" spans="1:17" x14ac:dyDescent="0.3">
      <c r="A4702" s="1405">
        <v>2010</v>
      </c>
      <c r="B4702" s="1406" t="s">
        <v>864</v>
      </c>
      <c r="C4702" s="1406" t="s">
        <v>830</v>
      </c>
      <c r="D4702" s="1407">
        <v>2422</v>
      </c>
      <c r="E4702" s="1406" t="s">
        <v>617</v>
      </c>
      <c r="F4702" s="1408" t="s">
        <v>616</v>
      </c>
      <c r="O4702" s="1383" t="s">
        <v>617</v>
      </c>
      <c r="Q4702" s="1383" t="s">
        <v>55</v>
      </c>
    </row>
    <row r="4703" spans="1:17" x14ac:dyDescent="0.3">
      <c r="A4703" s="1405">
        <v>2010</v>
      </c>
      <c r="B4703" s="1406" t="s">
        <v>864</v>
      </c>
      <c r="C4703" s="1406" t="s">
        <v>831</v>
      </c>
      <c r="D4703" s="1407">
        <v>11675</v>
      </c>
      <c r="E4703" s="1406" t="s">
        <v>617</v>
      </c>
      <c r="F4703" s="1408" t="s">
        <v>616</v>
      </c>
      <c r="O4703" s="1383" t="s">
        <v>617</v>
      </c>
      <c r="Q4703" s="1383" t="s">
        <v>55</v>
      </c>
    </row>
    <row r="4704" spans="1:17" x14ac:dyDescent="0.3">
      <c r="A4704" s="1405">
        <v>2010</v>
      </c>
      <c r="B4704" s="1406" t="s">
        <v>864</v>
      </c>
      <c r="C4704" s="1406" t="s">
        <v>832</v>
      </c>
      <c r="D4704" s="1407">
        <v>3133</v>
      </c>
      <c r="E4704" s="1406" t="s">
        <v>617</v>
      </c>
      <c r="F4704" s="1408" t="s">
        <v>616</v>
      </c>
      <c r="O4704" s="1383" t="s">
        <v>617</v>
      </c>
      <c r="Q4704" s="1383" t="s">
        <v>55</v>
      </c>
    </row>
    <row r="4705" spans="1:17" x14ac:dyDescent="0.3">
      <c r="A4705" s="1405">
        <v>2010</v>
      </c>
      <c r="B4705" s="1406" t="s">
        <v>864</v>
      </c>
      <c r="C4705" s="1406" t="s">
        <v>833</v>
      </c>
      <c r="D4705" s="1407">
        <v>217</v>
      </c>
      <c r="E4705" s="1406" t="s">
        <v>617</v>
      </c>
      <c r="F4705" s="1408" t="s">
        <v>616</v>
      </c>
      <c r="O4705" s="1383" t="s">
        <v>617</v>
      </c>
      <c r="Q4705" s="1383" t="s">
        <v>55</v>
      </c>
    </row>
    <row r="4706" spans="1:17" x14ac:dyDescent="0.3">
      <c r="A4706" s="1405">
        <v>2010</v>
      </c>
      <c r="B4706" s="1406" t="s">
        <v>864</v>
      </c>
      <c r="C4706" s="1406" t="s">
        <v>834</v>
      </c>
      <c r="D4706" s="1407">
        <v>601</v>
      </c>
      <c r="E4706" s="1406" t="s">
        <v>617</v>
      </c>
      <c r="F4706" s="1408" t="s">
        <v>616</v>
      </c>
      <c r="O4706" s="1383" t="s">
        <v>617</v>
      </c>
      <c r="Q4706" s="1383" t="s">
        <v>55</v>
      </c>
    </row>
    <row r="4707" spans="1:17" x14ac:dyDescent="0.3">
      <c r="A4707" s="1405">
        <v>2010</v>
      </c>
      <c r="B4707" s="1406" t="s">
        <v>864</v>
      </c>
      <c r="C4707" s="1406" t="s">
        <v>835</v>
      </c>
      <c r="D4707" s="1407">
        <v>845</v>
      </c>
      <c r="E4707" s="1406" t="s">
        <v>617</v>
      </c>
      <c r="F4707" s="1408" t="s">
        <v>616</v>
      </c>
      <c r="O4707" s="1383" t="s">
        <v>617</v>
      </c>
      <c r="Q4707" s="1383" t="s">
        <v>55</v>
      </c>
    </row>
    <row r="4708" spans="1:17" x14ac:dyDescent="0.3">
      <c r="A4708" s="1405">
        <v>2010</v>
      </c>
      <c r="B4708" s="1406" t="s">
        <v>864</v>
      </c>
      <c r="C4708" s="1406" t="s">
        <v>836</v>
      </c>
      <c r="D4708" s="1407">
        <v>1483</v>
      </c>
      <c r="E4708" s="1406" t="s">
        <v>617</v>
      </c>
      <c r="F4708" s="1408" t="s">
        <v>616</v>
      </c>
      <c r="O4708" s="1383" t="s">
        <v>617</v>
      </c>
      <c r="Q4708" s="1383" t="s">
        <v>55</v>
      </c>
    </row>
    <row r="4709" spans="1:17" x14ac:dyDescent="0.3">
      <c r="A4709" s="1405">
        <v>2010</v>
      </c>
      <c r="B4709" s="1406" t="s">
        <v>864</v>
      </c>
      <c r="C4709" s="1406" t="s">
        <v>837</v>
      </c>
      <c r="D4709" s="1407">
        <v>2144</v>
      </c>
      <c r="E4709" s="1406" t="s">
        <v>617</v>
      </c>
      <c r="F4709" s="1408" t="s">
        <v>616</v>
      </c>
      <c r="O4709" s="1383" t="s">
        <v>617</v>
      </c>
      <c r="Q4709" s="1383" t="s">
        <v>55</v>
      </c>
    </row>
    <row r="4710" spans="1:17" x14ac:dyDescent="0.3">
      <c r="A4710" s="1405">
        <v>2010</v>
      </c>
      <c r="B4710" s="1406" t="s">
        <v>864</v>
      </c>
      <c r="C4710" s="1406" t="s">
        <v>838</v>
      </c>
      <c r="D4710" s="1407">
        <v>615</v>
      </c>
      <c r="E4710" s="1406" t="s">
        <v>617</v>
      </c>
      <c r="F4710" s="1408" t="s">
        <v>616</v>
      </c>
      <c r="O4710" s="1383" t="s">
        <v>617</v>
      </c>
      <c r="Q4710" s="1383" t="s">
        <v>55</v>
      </c>
    </row>
    <row r="4711" spans="1:17" x14ac:dyDescent="0.3">
      <c r="A4711" s="1405">
        <v>2010</v>
      </c>
      <c r="B4711" s="1406" t="s">
        <v>864</v>
      </c>
      <c r="C4711" s="1406" t="s">
        <v>839</v>
      </c>
      <c r="D4711" s="1407">
        <v>1364</v>
      </c>
      <c r="E4711" s="1406" t="s">
        <v>617</v>
      </c>
      <c r="F4711" s="1408" t="s">
        <v>616</v>
      </c>
      <c r="O4711" s="1383" t="s">
        <v>617</v>
      </c>
      <c r="Q4711" s="1383" t="s">
        <v>55</v>
      </c>
    </row>
    <row r="4712" spans="1:17" x14ac:dyDescent="0.3">
      <c r="A4712" s="1405">
        <v>2010</v>
      </c>
      <c r="B4712" s="1406" t="s">
        <v>864</v>
      </c>
      <c r="C4712" s="1406" t="s">
        <v>840</v>
      </c>
      <c r="D4712" s="1407">
        <v>766</v>
      </c>
      <c r="E4712" s="1406" t="s">
        <v>631</v>
      </c>
      <c r="F4712" s="1408" t="s">
        <v>630</v>
      </c>
      <c r="O4712" s="1383" t="s">
        <v>631</v>
      </c>
      <c r="Q4712" s="1383" t="s">
        <v>56</v>
      </c>
    </row>
    <row r="4713" spans="1:17" x14ac:dyDescent="0.3">
      <c r="A4713" s="1405">
        <v>2010</v>
      </c>
      <c r="B4713" s="1406" t="s">
        <v>864</v>
      </c>
      <c r="C4713" s="1406" t="s">
        <v>841</v>
      </c>
      <c r="D4713" s="1407">
        <v>1218</v>
      </c>
      <c r="E4713" s="1406" t="s">
        <v>604</v>
      </c>
      <c r="F4713" s="1408" t="s">
        <v>603</v>
      </c>
      <c r="O4713" s="1383" t="s">
        <v>604</v>
      </c>
      <c r="Q4713" s="1383" t="s">
        <v>54</v>
      </c>
    </row>
    <row r="4714" spans="1:17" x14ac:dyDescent="0.3">
      <c r="A4714" s="1405">
        <v>2010</v>
      </c>
      <c r="B4714" s="1406" t="s">
        <v>864</v>
      </c>
      <c r="C4714" s="1406" t="s">
        <v>842</v>
      </c>
      <c r="D4714" s="1407">
        <v>765</v>
      </c>
      <c r="E4714" s="1406" t="s">
        <v>604</v>
      </c>
      <c r="F4714" s="1408" t="s">
        <v>603</v>
      </c>
      <c r="O4714" s="1383" t="s">
        <v>604</v>
      </c>
      <c r="Q4714" s="1383" t="s">
        <v>54</v>
      </c>
    </row>
    <row r="4715" spans="1:17" x14ac:dyDescent="0.3">
      <c r="A4715" s="1405">
        <v>2010</v>
      </c>
      <c r="B4715" s="1406" t="s">
        <v>864</v>
      </c>
      <c r="C4715" s="1406" t="s">
        <v>843</v>
      </c>
      <c r="D4715" s="1407">
        <v>251</v>
      </c>
      <c r="E4715" s="1406" t="s">
        <v>604</v>
      </c>
      <c r="F4715" s="1408" t="s">
        <v>603</v>
      </c>
      <c r="O4715" s="1383" t="s">
        <v>604</v>
      </c>
      <c r="Q4715" s="1383" t="s">
        <v>54</v>
      </c>
    </row>
    <row r="4716" spans="1:17" x14ac:dyDescent="0.3">
      <c r="A4716" s="1405">
        <v>2010</v>
      </c>
      <c r="B4716" s="1406" t="s">
        <v>864</v>
      </c>
      <c r="C4716" s="1406" t="s">
        <v>844</v>
      </c>
      <c r="D4716" s="1407">
        <v>210</v>
      </c>
      <c r="E4716" s="1406" t="s">
        <v>604</v>
      </c>
      <c r="F4716" s="1408" t="s">
        <v>603</v>
      </c>
      <c r="O4716" s="1383" t="s">
        <v>604</v>
      </c>
      <c r="Q4716" s="1383" t="s">
        <v>54</v>
      </c>
    </row>
    <row r="4717" spans="1:17" x14ac:dyDescent="0.3">
      <c r="A4717" s="1405">
        <v>2010</v>
      </c>
      <c r="B4717" s="1406" t="s">
        <v>864</v>
      </c>
      <c r="C4717" s="1406" t="s">
        <v>845</v>
      </c>
      <c r="D4717" s="1407">
        <v>6762</v>
      </c>
      <c r="E4717" s="1406" t="s">
        <v>604</v>
      </c>
      <c r="F4717" s="1408" t="s">
        <v>603</v>
      </c>
      <c r="O4717" s="1383" t="s">
        <v>604</v>
      </c>
      <c r="Q4717" s="1383" t="s">
        <v>54</v>
      </c>
    </row>
    <row r="4718" spans="1:17" x14ac:dyDescent="0.3">
      <c r="A4718" s="1405">
        <v>2010</v>
      </c>
      <c r="B4718" s="1406" t="s">
        <v>864</v>
      </c>
      <c r="C4718" s="1406" t="s">
        <v>846</v>
      </c>
      <c r="D4718" s="1407">
        <v>2249</v>
      </c>
      <c r="E4718" s="1406" t="s">
        <v>604</v>
      </c>
      <c r="F4718" s="1408" t="s">
        <v>603</v>
      </c>
      <c r="O4718" s="1383" t="s">
        <v>604</v>
      </c>
      <c r="Q4718" s="1383" t="s">
        <v>54</v>
      </c>
    </row>
    <row r="4719" spans="1:17" x14ac:dyDescent="0.3">
      <c r="A4719" s="1405">
        <v>2010</v>
      </c>
      <c r="B4719" s="1406" t="s">
        <v>864</v>
      </c>
      <c r="C4719" s="1406" t="s">
        <v>847</v>
      </c>
      <c r="D4719" s="1407">
        <v>358</v>
      </c>
      <c r="E4719" s="1406" t="s">
        <v>604</v>
      </c>
      <c r="F4719" s="1408" t="s">
        <v>603</v>
      </c>
      <c r="O4719" s="1383" t="s">
        <v>604</v>
      </c>
      <c r="Q4719" s="1383" t="s">
        <v>54</v>
      </c>
    </row>
    <row r="4720" spans="1:17" x14ac:dyDescent="0.3">
      <c r="A4720" s="1405">
        <v>2010</v>
      </c>
      <c r="B4720" s="1406" t="s">
        <v>864</v>
      </c>
      <c r="C4720" s="1406" t="s">
        <v>848</v>
      </c>
      <c r="D4720" s="1407">
        <v>930</v>
      </c>
      <c r="E4720" s="1406" t="s">
        <v>604</v>
      </c>
      <c r="F4720" s="1408" t="s">
        <v>603</v>
      </c>
      <c r="O4720" s="1383" t="s">
        <v>604</v>
      </c>
      <c r="Q4720" s="1383" t="s">
        <v>54</v>
      </c>
    </row>
    <row r="4721" spans="1:17" x14ac:dyDescent="0.3">
      <c r="A4721" s="1405">
        <v>2010</v>
      </c>
      <c r="B4721" s="1406" t="s">
        <v>864</v>
      </c>
      <c r="C4721" s="1406" t="s">
        <v>849</v>
      </c>
      <c r="D4721" s="1407">
        <v>853</v>
      </c>
      <c r="E4721" s="1406" t="s">
        <v>604</v>
      </c>
      <c r="F4721" s="1408" t="s">
        <v>603</v>
      </c>
      <c r="O4721" s="1383" t="s">
        <v>604</v>
      </c>
      <c r="Q4721" s="1383" t="s">
        <v>54</v>
      </c>
    </row>
    <row r="4722" spans="1:17" x14ac:dyDescent="0.3">
      <c r="A4722" s="1405">
        <v>2010</v>
      </c>
      <c r="B4722" s="1406" t="s">
        <v>864</v>
      </c>
      <c r="C4722" s="1406" t="s">
        <v>850</v>
      </c>
      <c r="D4722" s="1407">
        <v>1952</v>
      </c>
      <c r="E4722" s="1406" t="s">
        <v>604</v>
      </c>
      <c r="F4722" s="1408" t="s">
        <v>603</v>
      </c>
      <c r="O4722" s="1383" t="s">
        <v>604</v>
      </c>
      <c r="Q4722" s="1383" t="s">
        <v>54</v>
      </c>
    </row>
    <row r="4723" spans="1:17" x14ac:dyDescent="0.3">
      <c r="A4723" s="1405">
        <v>2010</v>
      </c>
      <c r="B4723" s="1406" t="s">
        <v>864</v>
      </c>
      <c r="C4723" s="1406" t="s">
        <v>851</v>
      </c>
      <c r="D4723" s="1407">
        <v>679</v>
      </c>
      <c r="E4723" s="1406" t="s">
        <v>604</v>
      </c>
      <c r="F4723" s="1408" t="s">
        <v>603</v>
      </c>
      <c r="O4723" s="1383" t="s">
        <v>604</v>
      </c>
      <c r="Q4723" s="1383" t="s">
        <v>54</v>
      </c>
    </row>
    <row r="4724" spans="1:17" x14ac:dyDescent="0.3">
      <c r="A4724" s="1405">
        <v>2010</v>
      </c>
      <c r="B4724" s="1406" t="s">
        <v>864</v>
      </c>
      <c r="C4724" s="1406" t="s">
        <v>852</v>
      </c>
      <c r="D4724" s="1407">
        <v>1575</v>
      </c>
      <c r="E4724" s="1406" t="s">
        <v>604</v>
      </c>
      <c r="F4724" s="1408" t="s">
        <v>603</v>
      </c>
      <c r="O4724" s="1383" t="s">
        <v>604</v>
      </c>
      <c r="Q4724" s="1383" t="s">
        <v>54</v>
      </c>
    </row>
    <row r="4725" spans="1:17" x14ac:dyDescent="0.3">
      <c r="A4725" s="1405">
        <v>2010</v>
      </c>
      <c r="B4725" s="1406" t="s">
        <v>864</v>
      </c>
      <c r="C4725" s="1406" t="s">
        <v>853</v>
      </c>
      <c r="D4725" s="1407">
        <v>591</v>
      </c>
      <c r="E4725" s="1406" t="s">
        <v>604</v>
      </c>
      <c r="F4725" s="1408" t="s">
        <v>603</v>
      </c>
      <c r="O4725" s="1383" t="s">
        <v>604</v>
      </c>
      <c r="Q4725" s="1383" t="s">
        <v>54</v>
      </c>
    </row>
    <row r="4726" spans="1:17" x14ac:dyDescent="0.3">
      <c r="A4726" s="1405">
        <v>2010</v>
      </c>
      <c r="B4726" s="1406" t="s">
        <v>864</v>
      </c>
      <c r="C4726" s="1406" t="s">
        <v>529</v>
      </c>
      <c r="D4726" s="1407">
        <v>5241</v>
      </c>
      <c r="E4726" s="1406" t="s">
        <v>519</v>
      </c>
      <c r="F4726" s="1408" t="s">
        <v>628</v>
      </c>
      <c r="O4726" s="1383" t="s">
        <v>519</v>
      </c>
      <c r="Q4726" s="1383" t="s">
        <v>58</v>
      </c>
    </row>
    <row r="4727" spans="1:17" x14ac:dyDescent="0.3">
      <c r="A4727" s="1405">
        <v>2010</v>
      </c>
      <c r="B4727" s="1406" t="s">
        <v>864</v>
      </c>
      <c r="C4727" s="1406" t="s">
        <v>854</v>
      </c>
      <c r="D4727" s="1407">
        <v>3235</v>
      </c>
      <c r="E4727" s="1406" t="s">
        <v>635</v>
      </c>
      <c r="F4727" s="1408" t="s">
        <v>634</v>
      </c>
      <c r="O4727" s="1383" t="s">
        <v>635</v>
      </c>
      <c r="Q4727" s="1383" t="s">
        <v>78</v>
      </c>
    </row>
    <row r="4728" spans="1:17" x14ac:dyDescent="0.3">
      <c r="A4728" s="1405">
        <v>2010</v>
      </c>
      <c r="B4728" s="1406" t="s">
        <v>864</v>
      </c>
      <c r="C4728" s="1406" t="s">
        <v>855</v>
      </c>
      <c r="D4728" s="1407">
        <v>856</v>
      </c>
      <c r="E4728" s="1406" t="s">
        <v>635</v>
      </c>
      <c r="F4728" s="1408" t="s">
        <v>634</v>
      </c>
      <c r="O4728" s="1383" t="s">
        <v>635</v>
      </c>
      <c r="Q4728" s="1383" t="s">
        <v>78</v>
      </c>
    </row>
    <row r="4729" spans="1:17" x14ac:dyDescent="0.3">
      <c r="A4729" s="1405">
        <v>2010</v>
      </c>
      <c r="B4729" s="1406" t="s">
        <v>864</v>
      </c>
      <c r="C4729" s="1406" t="s">
        <v>856</v>
      </c>
      <c r="D4729" s="1407">
        <v>7110</v>
      </c>
      <c r="E4729" s="1406" t="s">
        <v>635</v>
      </c>
      <c r="F4729" s="1408" t="s">
        <v>634</v>
      </c>
      <c r="O4729" s="1383" t="s">
        <v>635</v>
      </c>
      <c r="Q4729" s="1383" t="s">
        <v>78</v>
      </c>
    </row>
    <row r="4730" spans="1:17" x14ac:dyDescent="0.3">
      <c r="A4730" s="1405">
        <v>2010</v>
      </c>
      <c r="B4730" s="1406" t="s">
        <v>864</v>
      </c>
      <c r="C4730" s="1406" t="s">
        <v>857</v>
      </c>
      <c r="D4730" s="1407">
        <v>3195</v>
      </c>
      <c r="E4730" s="1406" t="s">
        <v>635</v>
      </c>
      <c r="F4730" s="1408" t="s">
        <v>634</v>
      </c>
      <c r="O4730" s="1383" t="s">
        <v>635</v>
      </c>
      <c r="Q4730" s="1383" t="s">
        <v>78</v>
      </c>
    </row>
    <row r="4731" spans="1:17" x14ac:dyDescent="0.3">
      <c r="A4731" s="1405">
        <v>2010</v>
      </c>
      <c r="B4731" s="1406" t="s">
        <v>864</v>
      </c>
      <c r="C4731" s="1406" t="s">
        <v>858</v>
      </c>
      <c r="D4731" s="1407">
        <v>1501</v>
      </c>
      <c r="E4731" s="1406" t="s">
        <v>635</v>
      </c>
      <c r="F4731" s="1408" t="s">
        <v>634</v>
      </c>
      <c r="O4731" s="1383" t="s">
        <v>635</v>
      </c>
      <c r="Q4731" s="1383" t="s">
        <v>78</v>
      </c>
    </row>
    <row r="4732" spans="1:17" x14ac:dyDescent="0.3">
      <c r="A4732" s="1405">
        <v>2010</v>
      </c>
      <c r="B4732" s="1406" t="s">
        <v>864</v>
      </c>
      <c r="C4732" s="1406" t="s">
        <v>859</v>
      </c>
      <c r="D4732" s="1407">
        <v>3154</v>
      </c>
      <c r="E4732" s="1406" t="s">
        <v>635</v>
      </c>
      <c r="F4732" s="1408" t="s">
        <v>634</v>
      </c>
      <c r="O4732" s="1383" t="s">
        <v>635</v>
      </c>
      <c r="Q4732" s="1383" t="s">
        <v>78</v>
      </c>
    </row>
    <row r="4733" spans="1:17" x14ac:dyDescent="0.3">
      <c r="A4733" s="1405">
        <v>2010</v>
      </c>
      <c r="B4733" s="1406" t="s">
        <v>864</v>
      </c>
      <c r="C4733" s="1406" t="s">
        <v>860</v>
      </c>
      <c r="D4733" s="1407">
        <v>699</v>
      </c>
      <c r="E4733" s="1406" t="s">
        <v>635</v>
      </c>
      <c r="F4733" s="1408" t="s">
        <v>634</v>
      </c>
      <c r="O4733" s="1383" t="s">
        <v>635</v>
      </c>
      <c r="Q4733" s="1383" t="s">
        <v>78</v>
      </c>
    </row>
    <row r="4734" spans="1:17" x14ac:dyDescent="0.3">
      <c r="A4734" s="1405">
        <v>2010</v>
      </c>
      <c r="B4734" s="1406" t="s">
        <v>864</v>
      </c>
      <c r="C4734" s="1406" t="s">
        <v>861</v>
      </c>
      <c r="D4734" s="1407">
        <v>4393</v>
      </c>
      <c r="E4734" s="1406" t="s">
        <v>635</v>
      </c>
      <c r="F4734" s="1408" t="s">
        <v>634</v>
      </c>
      <c r="O4734" s="1383" t="s">
        <v>635</v>
      </c>
      <c r="Q4734" s="1383" t="s">
        <v>78</v>
      </c>
    </row>
    <row r="4735" spans="1:17" x14ac:dyDescent="0.3">
      <c r="A4735" s="1405">
        <v>2010</v>
      </c>
      <c r="B4735" s="1406" t="s">
        <v>864</v>
      </c>
      <c r="C4735" s="1406" t="s">
        <v>862</v>
      </c>
      <c r="D4735" s="1407">
        <v>2716</v>
      </c>
      <c r="E4735" s="1406" t="s">
        <v>635</v>
      </c>
      <c r="F4735" s="1408" t="s">
        <v>634</v>
      </c>
      <c r="O4735" s="1383" t="s">
        <v>635</v>
      </c>
      <c r="Q4735" s="1383" t="s">
        <v>78</v>
      </c>
    </row>
    <row r="4736" spans="1:17" x14ac:dyDescent="0.3">
      <c r="A4736" s="1405">
        <v>2010</v>
      </c>
      <c r="B4736" s="1406" t="s">
        <v>864</v>
      </c>
      <c r="C4736" s="1406" t="s">
        <v>863</v>
      </c>
      <c r="D4736" s="1407">
        <v>12438</v>
      </c>
      <c r="E4736" s="1406" t="s">
        <v>635</v>
      </c>
      <c r="F4736" s="1408" t="s">
        <v>634</v>
      </c>
      <c r="O4736" s="1383" t="s">
        <v>635</v>
      </c>
      <c r="Q4736" s="1383" t="s">
        <v>78</v>
      </c>
    </row>
    <row r="4737" spans="1:17" x14ac:dyDescent="0.3">
      <c r="A4737" s="1405">
        <v>2011</v>
      </c>
      <c r="B4737" s="1406" t="s">
        <v>864</v>
      </c>
      <c r="C4737" s="1406" t="s">
        <v>560</v>
      </c>
      <c r="D4737" s="1407">
        <v>3104</v>
      </c>
      <c r="E4737" s="1406" t="s">
        <v>561</v>
      </c>
      <c r="F4737" s="1408" t="s">
        <v>562</v>
      </c>
      <c r="O4737" s="1383" t="s">
        <v>561</v>
      </c>
      <c r="Q4737" s="1383" t="s">
        <v>64</v>
      </c>
    </row>
    <row r="4738" spans="1:17" x14ac:dyDescent="0.3">
      <c r="A4738" s="1405">
        <v>2011</v>
      </c>
      <c r="B4738" s="1406" t="s">
        <v>864</v>
      </c>
      <c r="C4738" s="1406" t="s">
        <v>567</v>
      </c>
      <c r="D4738" s="1407">
        <v>1841</v>
      </c>
      <c r="E4738" s="1406" t="s">
        <v>561</v>
      </c>
      <c r="F4738" s="1408" t="s">
        <v>562</v>
      </c>
      <c r="O4738" s="1383" t="s">
        <v>561</v>
      </c>
      <c r="Q4738" s="1383" t="s">
        <v>64</v>
      </c>
    </row>
    <row r="4739" spans="1:17" x14ac:dyDescent="0.3">
      <c r="A4739" s="1405">
        <v>2011</v>
      </c>
      <c r="B4739" s="1406" t="s">
        <v>864</v>
      </c>
      <c r="C4739" s="1406" t="s">
        <v>568</v>
      </c>
      <c r="D4739" s="1407">
        <v>786</v>
      </c>
      <c r="E4739" s="1406" t="s">
        <v>561</v>
      </c>
      <c r="F4739" s="1408" t="s">
        <v>562</v>
      </c>
      <c r="O4739" s="1383" t="s">
        <v>561</v>
      </c>
      <c r="Q4739" s="1383" t="s">
        <v>64</v>
      </c>
    </row>
    <row r="4740" spans="1:17" x14ac:dyDescent="0.3">
      <c r="A4740" s="1405">
        <v>2011</v>
      </c>
      <c r="B4740" s="1406" t="s">
        <v>864</v>
      </c>
      <c r="C4740" s="1406" t="s">
        <v>569</v>
      </c>
      <c r="D4740" s="1407">
        <v>2386</v>
      </c>
      <c r="E4740" s="1406" t="s">
        <v>561</v>
      </c>
      <c r="F4740" s="1408" t="s">
        <v>562</v>
      </c>
      <c r="O4740" s="1383" t="s">
        <v>561</v>
      </c>
      <c r="Q4740" s="1383" t="s">
        <v>64</v>
      </c>
    </row>
    <row r="4741" spans="1:17" x14ac:dyDescent="0.3">
      <c r="A4741" s="1405">
        <v>2011</v>
      </c>
      <c r="B4741" s="1406" t="s">
        <v>864</v>
      </c>
      <c r="C4741" s="1406" t="s">
        <v>570</v>
      </c>
      <c r="D4741" s="1407">
        <v>824</v>
      </c>
      <c r="E4741" s="1406" t="s">
        <v>561</v>
      </c>
      <c r="F4741" s="1408" t="s">
        <v>562</v>
      </c>
      <c r="O4741" s="1383" t="s">
        <v>561</v>
      </c>
      <c r="Q4741" s="1383" t="s">
        <v>64</v>
      </c>
    </row>
    <row r="4742" spans="1:17" x14ac:dyDescent="0.3">
      <c r="A4742" s="1405">
        <v>2011</v>
      </c>
      <c r="B4742" s="1406" t="s">
        <v>864</v>
      </c>
      <c r="C4742" s="1406" t="s">
        <v>571</v>
      </c>
      <c r="D4742" s="1407">
        <v>1185</v>
      </c>
      <c r="E4742" s="1406" t="s">
        <v>561</v>
      </c>
      <c r="F4742" s="1408" t="s">
        <v>562</v>
      </c>
      <c r="O4742" s="1383" t="s">
        <v>561</v>
      </c>
      <c r="Q4742" s="1383" t="s">
        <v>64</v>
      </c>
    </row>
    <row r="4743" spans="1:17" x14ac:dyDescent="0.3">
      <c r="A4743" s="1405">
        <v>2011</v>
      </c>
      <c r="B4743" s="1406" t="s">
        <v>864</v>
      </c>
      <c r="C4743" s="1406" t="s">
        <v>572</v>
      </c>
      <c r="D4743" s="1407">
        <v>5860</v>
      </c>
      <c r="E4743" s="1406" t="s">
        <v>561</v>
      </c>
      <c r="F4743" s="1408" t="s">
        <v>562</v>
      </c>
      <c r="O4743" s="1383" t="s">
        <v>561</v>
      </c>
      <c r="Q4743" s="1383" t="s">
        <v>64</v>
      </c>
    </row>
    <row r="4744" spans="1:17" x14ac:dyDescent="0.3">
      <c r="A4744" s="1405">
        <v>2011</v>
      </c>
      <c r="B4744" s="1406" t="s">
        <v>864</v>
      </c>
      <c r="C4744" s="1406" t="s">
        <v>574</v>
      </c>
      <c r="D4744" s="1407">
        <v>2852</v>
      </c>
      <c r="E4744" s="1406" t="s">
        <v>561</v>
      </c>
      <c r="F4744" s="1408" t="s">
        <v>562</v>
      </c>
      <c r="O4744" s="1383" t="s">
        <v>561</v>
      </c>
      <c r="Q4744" s="1383" t="s">
        <v>64</v>
      </c>
    </row>
    <row r="4745" spans="1:17" x14ac:dyDescent="0.3">
      <c r="A4745" s="1405">
        <v>2011</v>
      </c>
      <c r="B4745" s="1406" t="s">
        <v>864</v>
      </c>
      <c r="C4745" s="1406" t="s">
        <v>575</v>
      </c>
      <c r="D4745" s="1407">
        <v>15872</v>
      </c>
      <c r="E4745" s="1406" t="s">
        <v>561</v>
      </c>
      <c r="F4745" s="1408" t="s">
        <v>562</v>
      </c>
      <c r="O4745" s="1383" t="s">
        <v>561</v>
      </c>
      <c r="Q4745" s="1383" t="s">
        <v>64</v>
      </c>
    </row>
    <row r="4746" spans="1:17" x14ac:dyDescent="0.3">
      <c r="A4746" s="1405">
        <v>2011</v>
      </c>
      <c r="B4746" s="1406" t="s">
        <v>864</v>
      </c>
      <c r="C4746" s="1406" t="s">
        <v>576</v>
      </c>
      <c r="D4746" s="1407">
        <v>2549</v>
      </c>
      <c r="E4746" s="1406" t="s">
        <v>561</v>
      </c>
      <c r="F4746" s="1408" t="s">
        <v>562</v>
      </c>
      <c r="O4746" s="1383" t="s">
        <v>561</v>
      </c>
      <c r="Q4746" s="1383" t="s">
        <v>64</v>
      </c>
    </row>
    <row r="4747" spans="1:17" x14ac:dyDescent="0.3">
      <c r="A4747" s="1405">
        <v>2011</v>
      </c>
      <c r="B4747" s="1406" t="s">
        <v>864</v>
      </c>
      <c r="C4747" s="1406" t="s">
        <v>577</v>
      </c>
      <c r="D4747" s="1407">
        <v>2380</v>
      </c>
      <c r="E4747" s="1406" t="s">
        <v>578</v>
      </c>
      <c r="F4747" s="1408" t="s">
        <v>579</v>
      </c>
      <c r="O4747" s="1383" t="s">
        <v>578</v>
      </c>
      <c r="Q4747" s="1383" t="s">
        <v>63</v>
      </c>
    </row>
    <row r="4748" spans="1:17" x14ac:dyDescent="0.3">
      <c r="A4748" s="1405">
        <v>2011</v>
      </c>
      <c r="B4748" s="1406" t="s">
        <v>864</v>
      </c>
      <c r="C4748" s="1406" t="s">
        <v>580</v>
      </c>
      <c r="D4748" s="1407">
        <v>25882</v>
      </c>
      <c r="E4748" s="1406" t="s">
        <v>578</v>
      </c>
      <c r="F4748" s="1408" t="s">
        <v>579</v>
      </c>
      <c r="O4748" s="1383" t="s">
        <v>578</v>
      </c>
      <c r="Q4748" s="1383" t="s">
        <v>63</v>
      </c>
    </row>
    <row r="4749" spans="1:17" x14ac:dyDescent="0.3">
      <c r="A4749" s="1405">
        <v>2011</v>
      </c>
      <c r="B4749" s="1406" t="s">
        <v>864</v>
      </c>
      <c r="C4749" s="1406" t="s">
        <v>581</v>
      </c>
      <c r="D4749" s="1407">
        <v>41619</v>
      </c>
      <c r="E4749" s="1406" t="s">
        <v>578</v>
      </c>
      <c r="F4749" s="1408" t="s">
        <v>579</v>
      </c>
      <c r="O4749" s="1383" t="s">
        <v>578</v>
      </c>
      <c r="Q4749" s="1383" t="s">
        <v>63</v>
      </c>
    </row>
    <row r="4750" spans="1:17" x14ac:dyDescent="0.3">
      <c r="A4750" s="1405">
        <v>2011</v>
      </c>
      <c r="B4750" s="1406" t="s">
        <v>864</v>
      </c>
      <c r="C4750" s="1406" t="s">
        <v>582</v>
      </c>
      <c r="D4750" s="1407">
        <v>5677</v>
      </c>
      <c r="E4750" s="1406" t="s">
        <v>578</v>
      </c>
      <c r="F4750" s="1408" t="s">
        <v>579</v>
      </c>
      <c r="O4750" s="1383" t="s">
        <v>578</v>
      </c>
      <c r="Q4750" s="1383" t="s">
        <v>63</v>
      </c>
    </row>
    <row r="4751" spans="1:17" x14ac:dyDescent="0.3">
      <c r="A4751" s="1405">
        <v>2011</v>
      </c>
      <c r="B4751" s="1406" t="s">
        <v>864</v>
      </c>
      <c r="C4751" s="1406" t="s">
        <v>584</v>
      </c>
      <c r="D4751" s="1407">
        <v>844</v>
      </c>
      <c r="E4751" s="1406" t="s">
        <v>578</v>
      </c>
      <c r="F4751" s="1408" t="s">
        <v>579</v>
      </c>
      <c r="O4751" s="1383" t="s">
        <v>578</v>
      </c>
      <c r="Q4751" s="1383" t="s">
        <v>63</v>
      </c>
    </row>
    <row r="4752" spans="1:17" x14ac:dyDescent="0.3">
      <c r="A4752" s="1405">
        <v>2011</v>
      </c>
      <c r="B4752" s="1406" t="s">
        <v>864</v>
      </c>
      <c r="C4752" s="1406" t="s">
        <v>585</v>
      </c>
      <c r="D4752" s="1407">
        <v>6528</v>
      </c>
      <c r="E4752" s="1406" t="s">
        <v>578</v>
      </c>
      <c r="F4752" s="1408" t="s">
        <v>579</v>
      </c>
      <c r="O4752" s="1383" t="s">
        <v>578</v>
      </c>
      <c r="Q4752" s="1383" t="s">
        <v>63</v>
      </c>
    </row>
    <row r="4753" spans="1:17" x14ac:dyDescent="0.3">
      <c r="A4753" s="1405">
        <v>2011</v>
      </c>
      <c r="B4753" s="1406" t="s">
        <v>864</v>
      </c>
      <c r="C4753" s="1406" t="s">
        <v>586</v>
      </c>
      <c r="D4753" s="1407">
        <v>8233</v>
      </c>
      <c r="E4753" s="1406" t="s">
        <v>578</v>
      </c>
      <c r="F4753" s="1408" t="s">
        <v>579</v>
      </c>
      <c r="O4753" s="1383" t="s">
        <v>578</v>
      </c>
      <c r="Q4753" s="1383" t="s">
        <v>63</v>
      </c>
    </row>
    <row r="4754" spans="1:17" x14ac:dyDescent="0.3">
      <c r="A4754" s="1405">
        <v>2011</v>
      </c>
      <c r="B4754" s="1406" t="s">
        <v>864</v>
      </c>
      <c r="C4754" s="1406" t="s">
        <v>587</v>
      </c>
      <c r="D4754" s="1407">
        <v>42117</v>
      </c>
      <c r="E4754" s="1406" t="s">
        <v>578</v>
      </c>
      <c r="F4754" s="1408" t="s">
        <v>579</v>
      </c>
      <c r="O4754" s="1383" t="s">
        <v>578</v>
      </c>
      <c r="Q4754" s="1383" t="s">
        <v>63</v>
      </c>
    </row>
    <row r="4755" spans="1:17" x14ac:dyDescent="0.3">
      <c r="A4755" s="1405">
        <v>2011</v>
      </c>
      <c r="B4755" s="1406" t="s">
        <v>864</v>
      </c>
      <c r="C4755" s="1406" t="s">
        <v>588</v>
      </c>
      <c r="D4755" s="1407">
        <v>3347</v>
      </c>
      <c r="E4755" s="1406" t="s">
        <v>578</v>
      </c>
      <c r="F4755" s="1408" t="s">
        <v>579</v>
      </c>
      <c r="O4755" s="1383" t="s">
        <v>578</v>
      </c>
      <c r="Q4755" s="1383" t="s">
        <v>63</v>
      </c>
    </row>
    <row r="4756" spans="1:17" x14ac:dyDescent="0.3">
      <c r="A4756" s="1405">
        <v>2011</v>
      </c>
      <c r="B4756" s="1406" t="s">
        <v>864</v>
      </c>
      <c r="C4756" s="1406" t="s">
        <v>589</v>
      </c>
      <c r="D4756" s="1407">
        <v>1231</v>
      </c>
      <c r="E4756" s="1406" t="s">
        <v>578</v>
      </c>
      <c r="F4756" s="1408" t="s">
        <v>579</v>
      </c>
      <c r="O4756" s="1383" t="s">
        <v>578</v>
      </c>
      <c r="Q4756" s="1383" t="s">
        <v>63</v>
      </c>
    </row>
    <row r="4757" spans="1:17" x14ac:dyDescent="0.3">
      <c r="A4757" s="1405">
        <v>2011</v>
      </c>
      <c r="B4757" s="1406" t="s">
        <v>864</v>
      </c>
      <c r="C4757" s="1406" t="s">
        <v>591</v>
      </c>
      <c r="D4757" s="1407">
        <v>33619</v>
      </c>
      <c r="E4757" s="1406" t="s">
        <v>578</v>
      </c>
      <c r="F4757" s="1408" t="s">
        <v>579</v>
      </c>
      <c r="O4757" s="1383" t="s">
        <v>578</v>
      </c>
      <c r="Q4757" s="1383" t="s">
        <v>63</v>
      </c>
    </row>
    <row r="4758" spans="1:17" x14ac:dyDescent="0.3">
      <c r="A4758" s="1405">
        <v>2011</v>
      </c>
      <c r="B4758" s="1406" t="s">
        <v>864</v>
      </c>
      <c r="C4758" s="1406" t="s">
        <v>592</v>
      </c>
      <c r="D4758" s="1407">
        <v>5379</v>
      </c>
      <c r="E4758" s="1406" t="s">
        <v>578</v>
      </c>
      <c r="F4758" s="1408" t="s">
        <v>579</v>
      </c>
      <c r="O4758" s="1383" t="s">
        <v>578</v>
      </c>
      <c r="Q4758" s="1383" t="s">
        <v>63</v>
      </c>
    </row>
    <row r="4759" spans="1:17" x14ac:dyDescent="0.3">
      <c r="A4759" s="1405">
        <v>2011</v>
      </c>
      <c r="B4759" s="1406" t="s">
        <v>864</v>
      </c>
      <c r="C4759" s="1406" t="s">
        <v>593</v>
      </c>
      <c r="D4759" s="1407">
        <v>15093</v>
      </c>
      <c r="E4759" s="1406" t="s">
        <v>594</v>
      </c>
      <c r="F4759" s="1408" t="s">
        <v>595</v>
      </c>
      <c r="O4759" s="1383" t="s">
        <v>594</v>
      </c>
      <c r="Q4759" s="1383" t="s">
        <v>62</v>
      </c>
    </row>
    <row r="4760" spans="1:17" x14ac:dyDescent="0.3">
      <c r="A4760" s="1405">
        <v>2011</v>
      </c>
      <c r="B4760" s="1406" t="s">
        <v>864</v>
      </c>
      <c r="C4760" s="1406" t="s">
        <v>596</v>
      </c>
      <c r="D4760" s="1407">
        <v>10046</v>
      </c>
      <c r="E4760" s="1406" t="s">
        <v>594</v>
      </c>
      <c r="F4760" s="1408" t="s">
        <v>595</v>
      </c>
      <c r="O4760" s="1383" t="s">
        <v>594</v>
      </c>
      <c r="Q4760" s="1383" t="s">
        <v>62</v>
      </c>
    </row>
    <row r="4761" spans="1:17" x14ac:dyDescent="0.3">
      <c r="A4761" s="1405">
        <v>2011</v>
      </c>
      <c r="B4761" s="1406" t="s">
        <v>864</v>
      </c>
      <c r="C4761" s="1406" t="s">
        <v>597</v>
      </c>
      <c r="D4761" s="1407">
        <v>4118</v>
      </c>
      <c r="E4761" s="1406" t="s">
        <v>598</v>
      </c>
      <c r="F4761" s="1408" t="s">
        <v>599</v>
      </c>
      <c r="O4761" s="1383" t="s">
        <v>598</v>
      </c>
      <c r="Q4761" s="1383" t="s">
        <v>61</v>
      </c>
    </row>
    <row r="4762" spans="1:17" x14ac:dyDescent="0.3">
      <c r="A4762" s="1405">
        <v>2011</v>
      </c>
      <c r="B4762" s="1406" t="s">
        <v>864</v>
      </c>
      <c r="C4762" s="1406" t="s">
        <v>600</v>
      </c>
      <c r="D4762" s="1407">
        <v>16232</v>
      </c>
      <c r="E4762" s="1406" t="s">
        <v>594</v>
      </c>
      <c r="F4762" s="1408" t="s">
        <v>595</v>
      </c>
      <c r="O4762" s="1383" t="s">
        <v>594</v>
      </c>
      <c r="Q4762" s="1383" t="s">
        <v>62</v>
      </c>
    </row>
    <row r="4763" spans="1:17" x14ac:dyDescent="0.3">
      <c r="A4763" s="1405">
        <v>2011</v>
      </c>
      <c r="B4763" s="1406" t="s">
        <v>864</v>
      </c>
      <c r="C4763" s="1406" t="s">
        <v>601</v>
      </c>
      <c r="D4763" s="1407">
        <v>37461</v>
      </c>
      <c r="E4763" s="1406" t="s">
        <v>594</v>
      </c>
      <c r="F4763" s="1408" t="s">
        <v>595</v>
      </c>
      <c r="O4763" s="1383" t="s">
        <v>594</v>
      </c>
      <c r="Q4763" s="1383" t="s">
        <v>62</v>
      </c>
    </row>
    <row r="4764" spans="1:17" x14ac:dyDescent="0.3">
      <c r="A4764" s="1405">
        <v>2011</v>
      </c>
      <c r="B4764" s="1406" t="s">
        <v>864</v>
      </c>
      <c r="C4764" s="1406" t="s">
        <v>602</v>
      </c>
      <c r="D4764" s="1407">
        <v>43820</v>
      </c>
      <c r="E4764" s="1406" t="s">
        <v>594</v>
      </c>
      <c r="F4764" s="1408" t="s">
        <v>595</v>
      </c>
      <c r="O4764" s="1383" t="s">
        <v>594</v>
      </c>
      <c r="Q4764" s="1383" t="s">
        <v>62</v>
      </c>
    </row>
    <row r="4765" spans="1:17" x14ac:dyDescent="0.3">
      <c r="A4765" s="1405">
        <v>2011</v>
      </c>
      <c r="B4765" s="1406" t="s">
        <v>864</v>
      </c>
      <c r="C4765" s="1406" t="s">
        <v>605</v>
      </c>
      <c r="D4765" s="1407">
        <v>87066</v>
      </c>
      <c r="E4765" s="1406" t="s">
        <v>594</v>
      </c>
      <c r="F4765" s="1408" t="s">
        <v>595</v>
      </c>
      <c r="O4765" s="1383" t="s">
        <v>594</v>
      </c>
      <c r="Q4765" s="1383" t="s">
        <v>62</v>
      </c>
    </row>
    <row r="4766" spans="1:17" x14ac:dyDescent="0.3">
      <c r="A4766" s="1405">
        <v>2011</v>
      </c>
      <c r="B4766" s="1406" t="s">
        <v>864</v>
      </c>
      <c r="C4766" s="1406" t="s">
        <v>606</v>
      </c>
      <c r="D4766" s="1407">
        <v>11904</v>
      </c>
      <c r="E4766" s="1406" t="s">
        <v>594</v>
      </c>
      <c r="F4766" s="1408" t="s">
        <v>595</v>
      </c>
      <c r="O4766" s="1383" t="s">
        <v>594</v>
      </c>
      <c r="Q4766" s="1383" t="s">
        <v>62</v>
      </c>
    </row>
    <row r="4767" spans="1:17" x14ac:dyDescent="0.3">
      <c r="A4767" s="1405">
        <v>2011</v>
      </c>
      <c r="B4767" s="1406" t="s">
        <v>864</v>
      </c>
      <c r="C4767" s="1406" t="s">
        <v>609</v>
      </c>
      <c r="D4767" s="1407">
        <v>11661</v>
      </c>
      <c r="E4767" s="1406" t="s">
        <v>594</v>
      </c>
      <c r="F4767" s="1408" t="s">
        <v>595</v>
      </c>
      <c r="O4767" s="1383" t="s">
        <v>594</v>
      </c>
      <c r="Q4767" s="1383" t="s">
        <v>62</v>
      </c>
    </row>
    <row r="4768" spans="1:17" x14ac:dyDescent="0.3">
      <c r="A4768" s="1405">
        <v>2011</v>
      </c>
      <c r="B4768" s="1406" t="s">
        <v>864</v>
      </c>
      <c r="C4768" s="1406" t="s">
        <v>612</v>
      </c>
      <c r="D4768" s="1407">
        <v>17011</v>
      </c>
      <c r="E4768" s="1406" t="s">
        <v>594</v>
      </c>
      <c r="F4768" s="1408" t="s">
        <v>595</v>
      </c>
      <c r="O4768" s="1383" t="s">
        <v>594</v>
      </c>
      <c r="Q4768" s="1383" t="s">
        <v>62</v>
      </c>
    </row>
    <row r="4769" spans="1:17" x14ac:dyDescent="0.3">
      <c r="A4769" s="1405">
        <v>2011</v>
      </c>
      <c r="B4769" s="1406" t="s">
        <v>864</v>
      </c>
      <c r="C4769" s="1406" t="s">
        <v>615</v>
      </c>
      <c r="D4769" s="1407">
        <v>50412</v>
      </c>
      <c r="E4769" s="1406" t="s">
        <v>594</v>
      </c>
      <c r="F4769" s="1408" t="s">
        <v>595</v>
      </c>
      <c r="O4769" s="1383" t="s">
        <v>594</v>
      </c>
      <c r="Q4769" s="1383" t="s">
        <v>62</v>
      </c>
    </row>
    <row r="4770" spans="1:17" x14ac:dyDescent="0.3">
      <c r="A4770" s="1405">
        <v>2011</v>
      </c>
      <c r="B4770" s="1406" t="s">
        <v>864</v>
      </c>
      <c r="C4770" s="1406" t="s">
        <v>618</v>
      </c>
      <c r="D4770" s="1407">
        <v>2298</v>
      </c>
      <c r="E4770" s="1406" t="s">
        <v>598</v>
      </c>
      <c r="F4770" s="1408" t="s">
        <v>599</v>
      </c>
      <c r="O4770" s="1383" t="s">
        <v>598</v>
      </c>
      <c r="Q4770" s="1383" t="s">
        <v>61</v>
      </c>
    </row>
    <row r="4771" spans="1:17" x14ac:dyDescent="0.3">
      <c r="A4771" s="1405">
        <v>2011</v>
      </c>
      <c r="B4771" s="1406" t="s">
        <v>864</v>
      </c>
      <c r="C4771" s="1406" t="s">
        <v>621</v>
      </c>
      <c r="D4771" s="1407">
        <v>1776</v>
      </c>
      <c r="E4771" s="1406" t="s">
        <v>578</v>
      </c>
      <c r="F4771" s="1408" t="s">
        <v>579</v>
      </c>
      <c r="O4771" s="1383" t="s">
        <v>578</v>
      </c>
      <c r="Q4771" s="1383" t="s">
        <v>63</v>
      </c>
    </row>
    <row r="4772" spans="1:17" x14ac:dyDescent="0.3">
      <c r="A4772" s="1405">
        <v>2011</v>
      </c>
      <c r="B4772" s="1406" t="s">
        <v>864</v>
      </c>
      <c r="C4772" s="1406" t="s">
        <v>624</v>
      </c>
      <c r="D4772" s="1407">
        <v>1670</v>
      </c>
      <c r="E4772" s="1406" t="s">
        <v>578</v>
      </c>
      <c r="F4772" s="1408" t="s">
        <v>579</v>
      </c>
      <c r="O4772" s="1383" t="s">
        <v>578</v>
      </c>
      <c r="Q4772" s="1383" t="s">
        <v>63</v>
      </c>
    </row>
    <row r="4773" spans="1:17" x14ac:dyDescent="0.3">
      <c r="A4773" s="1405">
        <v>2011</v>
      </c>
      <c r="B4773" s="1406" t="s">
        <v>864</v>
      </c>
      <c r="C4773" s="1406" t="s">
        <v>627</v>
      </c>
      <c r="D4773" s="1407">
        <v>8598</v>
      </c>
      <c r="E4773" s="1406" t="s">
        <v>594</v>
      </c>
      <c r="F4773" s="1408" t="s">
        <v>595</v>
      </c>
      <c r="O4773" s="1383" t="s">
        <v>594</v>
      </c>
      <c r="Q4773" s="1383" t="s">
        <v>62</v>
      </c>
    </row>
    <row r="4774" spans="1:17" x14ac:dyDescent="0.3">
      <c r="A4774" s="1405">
        <v>2011</v>
      </c>
      <c r="B4774" s="1406" t="s">
        <v>864</v>
      </c>
      <c r="C4774" s="1406" t="s">
        <v>629</v>
      </c>
      <c r="D4774" s="1407">
        <v>1875</v>
      </c>
      <c r="E4774" s="1406" t="s">
        <v>594</v>
      </c>
      <c r="F4774" s="1408" t="s">
        <v>595</v>
      </c>
      <c r="O4774" s="1383" t="s">
        <v>594</v>
      </c>
      <c r="Q4774" s="1383" t="s">
        <v>62</v>
      </c>
    </row>
    <row r="4775" spans="1:17" x14ac:dyDescent="0.3">
      <c r="A4775" s="1405">
        <v>2011</v>
      </c>
      <c r="B4775" s="1406" t="s">
        <v>864</v>
      </c>
      <c r="C4775" s="1406" t="s">
        <v>632</v>
      </c>
      <c r="D4775" s="1407">
        <v>16258</v>
      </c>
      <c r="E4775" s="1406" t="s">
        <v>594</v>
      </c>
      <c r="F4775" s="1408" t="s">
        <v>595</v>
      </c>
      <c r="O4775" s="1383" t="s">
        <v>594</v>
      </c>
      <c r="Q4775" s="1383" t="s">
        <v>62</v>
      </c>
    </row>
    <row r="4776" spans="1:17" x14ac:dyDescent="0.3">
      <c r="A4776" s="1405">
        <v>2011</v>
      </c>
      <c r="B4776" s="1406" t="s">
        <v>864</v>
      </c>
      <c r="C4776" s="1406" t="s">
        <v>633</v>
      </c>
      <c r="D4776" s="1407">
        <v>8582</v>
      </c>
      <c r="E4776" s="1406" t="s">
        <v>594</v>
      </c>
      <c r="F4776" s="1408" t="s">
        <v>595</v>
      </c>
      <c r="O4776" s="1383" t="s">
        <v>594</v>
      </c>
      <c r="Q4776" s="1383" t="s">
        <v>62</v>
      </c>
    </row>
    <row r="4777" spans="1:17" x14ac:dyDescent="0.3">
      <c r="A4777" s="1405">
        <v>2011</v>
      </c>
      <c r="B4777" s="1406" t="s">
        <v>864</v>
      </c>
      <c r="C4777" s="1406" t="s">
        <v>636</v>
      </c>
      <c r="D4777" s="1407">
        <v>8356</v>
      </c>
      <c r="E4777" s="1406" t="s">
        <v>594</v>
      </c>
      <c r="F4777" s="1408" t="s">
        <v>595</v>
      </c>
      <c r="O4777" s="1383" t="s">
        <v>594</v>
      </c>
      <c r="Q4777" s="1383" t="s">
        <v>62</v>
      </c>
    </row>
    <row r="4778" spans="1:17" x14ac:dyDescent="0.3">
      <c r="A4778" s="1405">
        <v>2011</v>
      </c>
      <c r="B4778" s="1406" t="s">
        <v>864</v>
      </c>
      <c r="C4778" s="1406" t="s">
        <v>639</v>
      </c>
      <c r="D4778" s="1407">
        <v>13195</v>
      </c>
      <c r="E4778" s="1406" t="s">
        <v>594</v>
      </c>
      <c r="F4778" s="1408" t="s">
        <v>595</v>
      </c>
      <c r="O4778" s="1383" t="s">
        <v>594</v>
      </c>
      <c r="Q4778" s="1383" t="s">
        <v>62</v>
      </c>
    </row>
    <row r="4779" spans="1:17" x14ac:dyDescent="0.3">
      <c r="A4779" s="1405">
        <v>2011</v>
      </c>
      <c r="B4779" s="1406" t="s">
        <v>864</v>
      </c>
      <c r="C4779" s="1406" t="s">
        <v>640</v>
      </c>
      <c r="D4779" s="1407">
        <v>13234</v>
      </c>
      <c r="E4779" s="1406" t="s">
        <v>594</v>
      </c>
      <c r="F4779" s="1408" t="s">
        <v>595</v>
      </c>
      <c r="O4779" s="1383" t="s">
        <v>594</v>
      </c>
      <c r="Q4779" s="1383" t="s">
        <v>62</v>
      </c>
    </row>
    <row r="4780" spans="1:17" x14ac:dyDescent="0.3">
      <c r="A4780" s="1405">
        <v>2011</v>
      </c>
      <c r="B4780" s="1406" t="s">
        <v>864</v>
      </c>
      <c r="C4780" s="1406" t="s">
        <v>643</v>
      </c>
      <c r="D4780" s="1407">
        <v>12404</v>
      </c>
      <c r="E4780" s="1406" t="s">
        <v>594</v>
      </c>
      <c r="F4780" s="1408" t="s">
        <v>595</v>
      </c>
      <c r="O4780" s="1383" t="s">
        <v>594</v>
      </c>
      <c r="Q4780" s="1383" t="s">
        <v>62</v>
      </c>
    </row>
    <row r="4781" spans="1:17" x14ac:dyDescent="0.3">
      <c r="A4781" s="1405">
        <v>2011</v>
      </c>
      <c r="B4781" s="1406" t="s">
        <v>864</v>
      </c>
      <c r="C4781" s="1406" t="s">
        <v>646</v>
      </c>
      <c r="D4781" s="1407">
        <v>755</v>
      </c>
      <c r="E4781" s="1406" t="s">
        <v>642</v>
      </c>
      <c r="F4781" s="1408" t="s">
        <v>641</v>
      </c>
      <c r="O4781" s="1383" t="s">
        <v>642</v>
      </c>
      <c r="Q4781" s="1383" t="s">
        <v>66</v>
      </c>
    </row>
    <row r="4782" spans="1:17" x14ac:dyDescent="0.3">
      <c r="A4782" s="1405">
        <v>2011</v>
      </c>
      <c r="B4782" s="1406" t="s">
        <v>864</v>
      </c>
      <c r="C4782" s="1406" t="s">
        <v>647</v>
      </c>
      <c r="D4782" s="1407">
        <v>636</v>
      </c>
      <c r="E4782" s="1406" t="s">
        <v>642</v>
      </c>
      <c r="F4782" s="1408" t="s">
        <v>641</v>
      </c>
      <c r="O4782" s="1383" t="s">
        <v>642</v>
      </c>
      <c r="Q4782" s="1383" t="s">
        <v>66</v>
      </c>
    </row>
    <row r="4783" spans="1:17" x14ac:dyDescent="0.3">
      <c r="A4783" s="1405">
        <v>2011</v>
      </c>
      <c r="B4783" s="1406" t="s">
        <v>864</v>
      </c>
      <c r="C4783" s="1406" t="s">
        <v>648</v>
      </c>
      <c r="D4783" s="1407">
        <v>1157</v>
      </c>
      <c r="E4783" s="1406" t="s">
        <v>645</v>
      </c>
      <c r="F4783" s="1408" t="s">
        <v>644</v>
      </c>
      <c r="O4783" s="1383" t="s">
        <v>645</v>
      </c>
      <c r="Q4783" s="1383" t="s">
        <v>76</v>
      </c>
    </row>
    <row r="4784" spans="1:17" x14ac:dyDescent="0.3">
      <c r="A4784" s="1405">
        <v>2011</v>
      </c>
      <c r="B4784" s="1406" t="s">
        <v>864</v>
      </c>
      <c r="C4784" s="1406" t="s">
        <v>649</v>
      </c>
      <c r="D4784" s="1407">
        <v>759</v>
      </c>
      <c r="E4784" s="1406" t="s">
        <v>645</v>
      </c>
      <c r="F4784" s="1408" t="s">
        <v>644</v>
      </c>
      <c r="O4784" s="1383" t="s">
        <v>645</v>
      </c>
      <c r="Q4784" s="1383" t="s">
        <v>76</v>
      </c>
    </row>
    <row r="4785" spans="1:17" x14ac:dyDescent="0.3">
      <c r="A4785" s="1405">
        <v>2011</v>
      </c>
      <c r="B4785" s="1406" t="s">
        <v>864</v>
      </c>
      <c r="C4785" s="1406" t="s">
        <v>650</v>
      </c>
      <c r="D4785" s="1407">
        <v>3764</v>
      </c>
      <c r="E4785" s="1406" t="s">
        <v>598</v>
      </c>
      <c r="F4785" s="1408" t="s">
        <v>599</v>
      </c>
      <c r="O4785" s="1383" t="s">
        <v>598</v>
      </c>
      <c r="Q4785" s="1383" t="s">
        <v>61</v>
      </c>
    </row>
    <row r="4786" spans="1:17" x14ac:dyDescent="0.3">
      <c r="A4786" s="1405">
        <v>2011</v>
      </c>
      <c r="B4786" s="1406" t="s">
        <v>864</v>
      </c>
      <c r="C4786" s="1406" t="s">
        <v>651</v>
      </c>
      <c r="D4786" s="1407">
        <v>28573</v>
      </c>
      <c r="E4786" s="1406" t="s">
        <v>598</v>
      </c>
      <c r="F4786" s="1408" t="s">
        <v>599</v>
      </c>
      <c r="O4786" s="1383" t="s">
        <v>598</v>
      </c>
      <c r="Q4786" s="1383" t="s">
        <v>61</v>
      </c>
    </row>
    <row r="4787" spans="1:17" x14ac:dyDescent="0.3">
      <c r="A4787" s="1405">
        <v>2011</v>
      </c>
      <c r="B4787" s="1406" t="s">
        <v>864</v>
      </c>
      <c r="C4787" s="1406" t="s">
        <v>652</v>
      </c>
      <c r="D4787" s="1407">
        <v>17658</v>
      </c>
      <c r="E4787" s="1406" t="s">
        <v>598</v>
      </c>
      <c r="F4787" s="1408" t="s">
        <v>599</v>
      </c>
      <c r="O4787" s="1383" t="s">
        <v>598</v>
      </c>
      <c r="Q4787" s="1383" t="s">
        <v>61</v>
      </c>
    </row>
    <row r="4788" spans="1:17" x14ac:dyDescent="0.3">
      <c r="A4788" s="1405">
        <v>2011</v>
      </c>
      <c r="B4788" s="1406" t="s">
        <v>864</v>
      </c>
      <c r="C4788" s="1406" t="s">
        <v>653</v>
      </c>
      <c r="D4788" s="1407">
        <v>9326</v>
      </c>
      <c r="E4788" s="1406" t="s">
        <v>598</v>
      </c>
      <c r="F4788" s="1408" t="s">
        <v>599</v>
      </c>
      <c r="O4788" s="1383" t="s">
        <v>598</v>
      </c>
      <c r="Q4788" s="1383" t="s">
        <v>61</v>
      </c>
    </row>
    <row r="4789" spans="1:17" x14ac:dyDescent="0.3">
      <c r="A4789" s="1405">
        <v>2011</v>
      </c>
      <c r="B4789" s="1406" t="s">
        <v>864</v>
      </c>
      <c r="C4789" s="1406" t="s">
        <v>654</v>
      </c>
      <c r="D4789" s="1407">
        <v>5779</v>
      </c>
      <c r="E4789" s="1406" t="s">
        <v>598</v>
      </c>
      <c r="F4789" s="1408" t="s">
        <v>599</v>
      </c>
      <c r="O4789" s="1383" t="s">
        <v>598</v>
      </c>
      <c r="Q4789" s="1383" t="s">
        <v>61</v>
      </c>
    </row>
    <row r="4790" spans="1:17" x14ac:dyDescent="0.3">
      <c r="A4790" s="1405">
        <v>2011</v>
      </c>
      <c r="B4790" s="1406" t="s">
        <v>864</v>
      </c>
      <c r="C4790" s="1406" t="s">
        <v>655</v>
      </c>
      <c r="D4790" s="1407">
        <v>544</v>
      </c>
      <c r="E4790" s="1406" t="s">
        <v>608</v>
      </c>
      <c r="F4790" s="1408" t="s">
        <v>607</v>
      </c>
      <c r="O4790" s="1383" t="s">
        <v>608</v>
      </c>
      <c r="Q4790" s="1383" t="s">
        <v>65</v>
      </c>
    </row>
    <row r="4791" spans="1:17" x14ac:dyDescent="0.3">
      <c r="A4791" s="1405">
        <v>2011</v>
      </c>
      <c r="B4791" s="1406" t="s">
        <v>864</v>
      </c>
      <c r="C4791" s="1406" t="s">
        <v>656</v>
      </c>
      <c r="D4791" s="1407">
        <v>432</v>
      </c>
      <c r="E4791" s="1406" t="s">
        <v>608</v>
      </c>
      <c r="F4791" s="1408" t="s">
        <v>607</v>
      </c>
      <c r="O4791" s="1383" t="s">
        <v>608</v>
      </c>
      <c r="Q4791" s="1383" t="s">
        <v>65</v>
      </c>
    </row>
    <row r="4792" spans="1:17" x14ac:dyDescent="0.3">
      <c r="A4792" s="1405">
        <v>2011</v>
      </c>
      <c r="B4792" s="1406" t="s">
        <v>864</v>
      </c>
      <c r="C4792" s="1406" t="s">
        <v>657</v>
      </c>
      <c r="D4792" s="1407">
        <v>1278</v>
      </c>
      <c r="E4792" s="1406" t="s">
        <v>608</v>
      </c>
      <c r="F4792" s="1408" t="s">
        <v>607</v>
      </c>
      <c r="O4792" s="1383" t="s">
        <v>608</v>
      </c>
      <c r="Q4792" s="1383" t="s">
        <v>65</v>
      </c>
    </row>
    <row r="4793" spans="1:17" x14ac:dyDescent="0.3">
      <c r="A4793" s="1405">
        <v>2011</v>
      </c>
      <c r="B4793" s="1406" t="s">
        <v>864</v>
      </c>
      <c r="C4793" s="1406" t="s">
        <v>658</v>
      </c>
      <c r="D4793" s="1407">
        <v>886</v>
      </c>
      <c r="E4793" s="1406" t="s">
        <v>608</v>
      </c>
      <c r="F4793" s="1408" t="s">
        <v>607</v>
      </c>
      <c r="O4793" s="1383" t="s">
        <v>608</v>
      </c>
      <c r="Q4793" s="1383" t="s">
        <v>65</v>
      </c>
    </row>
    <row r="4794" spans="1:17" x14ac:dyDescent="0.3">
      <c r="A4794" s="1405">
        <v>2011</v>
      </c>
      <c r="B4794" s="1406" t="s">
        <v>864</v>
      </c>
      <c r="C4794" s="1406" t="s">
        <v>659</v>
      </c>
      <c r="D4794" s="1407">
        <v>771</v>
      </c>
      <c r="E4794" s="1406" t="s">
        <v>623</v>
      </c>
      <c r="F4794" s="1408" t="s">
        <v>622</v>
      </c>
      <c r="O4794" s="1383" t="s">
        <v>623</v>
      </c>
      <c r="Q4794" s="1383" t="s">
        <v>75</v>
      </c>
    </row>
    <row r="4795" spans="1:17" x14ac:dyDescent="0.3">
      <c r="A4795" s="1405">
        <v>2011</v>
      </c>
      <c r="B4795" s="1406" t="s">
        <v>864</v>
      </c>
      <c r="C4795" s="1406" t="s">
        <v>660</v>
      </c>
      <c r="D4795" s="1407">
        <v>1501</v>
      </c>
      <c r="E4795" s="1406" t="s">
        <v>642</v>
      </c>
      <c r="F4795" s="1408" t="s">
        <v>641</v>
      </c>
      <c r="O4795" s="1383" t="s">
        <v>642</v>
      </c>
      <c r="Q4795" s="1383" t="s">
        <v>66</v>
      </c>
    </row>
    <row r="4796" spans="1:17" x14ac:dyDescent="0.3">
      <c r="A4796" s="1405">
        <v>2011</v>
      </c>
      <c r="B4796" s="1406" t="s">
        <v>864</v>
      </c>
      <c r="C4796" s="1406" t="s">
        <v>661</v>
      </c>
      <c r="D4796" s="1407">
        <v>310</v>
      </c>
      <c r="E4796" s="1406" t="s">
        <v>642</v>
      </c>
      <c r="F4796" s="1408" t="s">
        <v>641</v>
      </c>
      <c r="O4796" s="1383" t="s">
        <v>642</v>
      </c>
      <c r="Q4796" s="1383" t="s">
        <v>66</v>
      </c>
    </row>
    <row r="4797" spans="1:17" x14ac:dyDescent="0.3">
      <c r="A4797" s="1405">
        <v>2011</v>
      </c>
      <c r="B4797" s="1406" t="s">
        <v>864</v>
      </c>
      <c r="C4797" s="1406" t="s">
        <v>662</v>
      </c>
      <c r="D4797" s="1407">
        <v>2256</v>
      </c>
      <c r="E4797" s="1406" t="s">
        <v>642</v>
      </c>
      <c r="F4797" s="1408" t="s">
        <v>641</v>
      </c>
      <c r="O4797" s="1383" t="s">
        <v>642</v>
      </c>
      <c r="Q4797" s="1383" t="s">
        <v>66</v>
      </c>
    </row>
    <row r="4798" spans="1:17" x14ac:dyDescent="0.3">
      <c r="A4798" s="1405">
        <v>2011</v>
      </c>
      <c r="B4798" s="1406" t="s">
        <v>864</v>
      </c>
      <c r="C4798" s="1406" t="s">
        <v>663</v>
      </c>
      <c r="D4798" s="1407">
        <v>935</v>
      </c>
      <c r="E4798" s="1406" t="s">
        <v>642</v>
      </c>
      <c r="F4798" s="1408" t="s">
        <v>641</v>
      </c>
      <c r="O4798" s="1383" t="s">
        <v>642</v>
      </c>
      <c r="Q4798" s="1383" t="s">
        <v>66</v>
      </c>
    </row>
    <row r="4799" spans="1:17" x14ac:dyDescent="0.3">
      <c r="A4799" s="1405">
        <v>2011</v>
      </c>
      <c r="B4799" s="1406" t="s">
        <v>864</v>
      </c>
      <c r="C4799" s="1406" t="s">
        <v>664</v>
      </c>
      <c r="D4799" s="1407">
        <v>362</v>
      </c>
      <c r="E4799" s="1406" t="s">
        <v>642</v>
      </c>
      <c r="F4799" s="1408" t="s">
        <v>641</v>
      </c>
      <c r="O4799" s="1383" t="s">
        <v>642</v>
      </c>
      <c r="Q4799" s="1383" t="s">
        <v>66</v>
      </c>
    </row>
    <row r="4800" spans="1:17" x14ac:dyDescent="0.3">
      <c r="A4800" s="1405">
        <v>2011</v>
      </c>
      <c r="B4800" s="1406" t="s">
        <v>864</v>
      </c>
      <c r="C4800" s="1406" t="s">
        <v>665</v>
      </c>
      <c r="D4800" s="1407">
        <v>8149</v>
      </c>
      <c r="E4800" s="1406" t="s">
        <v>642</v>
      </c>
      <c r="F4800" s="1408" t="s">
        <v>641</v>
      </c>
      <c r="O4800" s="1383" t="s">
        <v>642</v>
      </c>
      <c r="Q4800" s="1383" t="s">
        <v>66</v>
      </c>
    </row>
    <row r="4801" spans="1:17" x14ac:dyDescent="0.3">
      <c r="A4801" s="1405">
        <v>2011</v>
      </c>
      <c r="B4801" s="1406" t="s">
        <v>864</v>
      </c>
      <c r="C4801" s="1406" t="s">
        <v>666</v>
      </c>
      <c r="D4801" s="1407">
        <v>725</v>
      </c>
      <c r="E4801" s="1406" t="s">
        <v>645</v>
      </c>
      <c r="F4801" s="1408" t="s">
        <v>644</v>
      </c>
      <c r="O4801" s="1383" t="s">
        <v>645</v>
      </c>
      <c r="Q4801" s="1383" t="s">
        <v>76</v>
      </c>
    </row>
    <row r="4802" spans="1:17" x14ac:dyDescent="0.3">
      <c r="A4802" s="1405">
        <v>2011</v>
      </c>
      <c r="B4802" s="1406" t="s">
        <v>864</v>
      </c>
      <c r="C4802" s="1406" t="s">
        <v>667</v>
      </c>
      <c r="D4802" s="1407">
        <v>3264</v>
      </c>
      <c r="E4802" s="1406" t="s">
        <v>645</v>
      </c>
      <c r="F4802" s="1408" t="s">
        <v>644</v>
      </c>
      <c r="O4802" s="1383" t="s">
        <v>645</v>
      </c>
      <c r="Q4802" s="1383" t="s">
        <v>76</v>
      </c>
    </row>
    <row r="4803" spans="1:17" x14ac:dyDescent="0.3">
      <c r="A4803" s="1405">
        <v>2011</v>
      </c>
      <c r="B4803" s="1406" t="s">
        <v>864</v>
      </c>
      <c r="C4803" s="1406" t="s">
        <v>668</v>
      </c>
      <c r="D4803" s="1407">
        <v>1237</v>
      </c>
      <c r="E4803" s="1406" t="s">
        <v>645</v>
      </c>
      <c r="F4803" s="1408" t="s">
        <v>644</v>
      </c>
      <c r="O4803" s="1383" t="s">
        <v>645</v>
      </c>
      <c r="Q4803" s="1383" t="s">
        <v>76</v>
      </c>
    </row>
    <row r="4804" spans="1:17" x14ac:dyDescent="0.3">
      <c r="A4804" s="1405">
        <v>2011</v>
      </c>
      <c r="B4804" s="1406" t="s">
        <v>864</v>
      </c>
      <c r="C4804" s="1406" t="s">
        <v>669</v>
      </c>
      <c r="D4804" s="1407">
        <v>225</v>
      </c>
      <c r="E4804" s="1406" t="s">
        <v>645</v>
      </c>
      <c r="F4804" s="1408" t="s">
        <v>644</v>
      </c>
      <c r="O4804" s="1383" t="s">
        <v>645</v>
      </c>
      <c r="Q4804" s="1383" t="s">
        <v>76</v>
      </c>
    </row>
    <row r="4805" spans="1:17" x14ac:dyDescent="0.3">
      <c r="A4805" s="1405">
        <v>2011</v>
      </c>
      <c r="B4805" s="1406" t="s">
        <v>864</v>
      </c>
      <c r="C4805" s="1406" t="s">
        <v>670</v>
      </c>
      <c r="D4805" s="1407">
        <v>763</v>
      </c>
      <c r="E4805" s="1406" t="s">
        <v>645</v>
      </c>
      <c r="F4805" s="1408" t="s">
        <v>644</v>
      </c>
      <c r="O4805" s="1383" t="s">
        <v>645</v>
      </c>
      <c r="Q4805" s="1383" t="s">
        <v>76</v>
      </c>
    </row>
    <row r="4806" spans="1:17" x14ac:dyDescent="0.3">
      <c r="A4806" s="1405">
        <v>2011</v>
      </c>
      <c r="B4806" s="1406" t="s">
        <v>864</v>
      </c>
      <c r="C4806" s="1406" t="s">
        <v>671</v>
      </c>
      <c r="D4806" s="1407">
        <v>579</v>
      </c>
      <c r="E4806" s="1406" t="s">
        <v>645</v>
      </c>
      <c r="F4806" s="1408" t="s">
        <v>644</v>
      </c>
      <c r="O4806" s="1383" t="s">
        <v>645</v>
      </c>
      <c r="Q4806" s="1383" t="s">
        <v>76</v>
      </c>
    </row>
    <row r="4807" spans="1:17" x14ac:dyDescent="0.3">
      <c r="A4807" s="1405">
        <v>2011</v>
      </c>
      <c r="B4807" s="1406" t="s">
        <v>864</v>
      </c>
      <c r="C4807" s="1406" t="s">
        <v>672</v>
      </c>
      <c r="D4807" s="1407">
        <v>469</v>
      </c>
      <c r="E4807" s="1406" t="s">
        <v>645</v>
      </c>
      <c r="F4807" s="1408" t="s">
        <v>644</v>
      </c>
      <c r="O4807" s="1383" t="s">
        <v>645</v>
      </c>
      <c r="Q4807" s="1383" t="s">
        <v>76</v>
      </c>
    </row>
    <row r="4808" spans="1:17" x14ac:dyDescent="0.3">
      <c r="A4808" s="1405">
        <v>2011</v>
      </c>
      <c r="B4808" s="1406" t="s">
        <v>864</v>
      </c>
      <c r="C4808" s="1406" t="s">
        <v>673</v>
      </c>
      <c r="D4808" s="1407">
        <v>1051</v>
      </c>
      <c r="E4808" s="1406" t="s">
        <v>645</v>
      </c>
      <c r="F4808" s="1408" t="s">
        <v>644</v>
      </c>
      <c r="O4808" s="1383" t="s">
        <v>645</v>
      </c>
      <c r="Q4808" s="1383" t="s">
        <v>76</v>
      </c>
    </row>
    <row r="4809" spans="1:17" x14ac:dyDescent="0.3">
      <c r="A4809" s="1405">
        <v>2011</v>
      </c>
      <c r="B4809" s="1406" t="s">
        <v>864</v>
      </c>
      <c r="C4809" s="1406" t="s">
        <v>674</v>
      </c>
      <c r="D4809" s="1407">
        <v>422</v>
      </c>
      <c r="E4809" s="1406" t="s">
        <v>608</v>
      </c>
      <c r="F4809" s="1408" t="s">
        <v>607</v>
      </c>
      <c r="O4809" s="1383" t="s">
        <v>608</v>
      </c>
      <c r="Q4809" s="1383" t="s">
        <v>65</v>
      </c>
    </row>
    <row r="4810" spans="1:17" x14ac:dyDescent="0.3">
      <c r="A4810" s="1405">
        <v>2011</v>
      </c>
      <c r="B4810" s="1406" t="s">
        <v>864</v>
      </c>
      <c r="C4810" s="1406" t="s">
        <v>675</v>
      </c>
      <c r="D4810" s="1407">
        <v>5260</v>
      </c>
      <c r="E4810" s="1406" t="s">
        <v>608</v>
      </c>
      <c r="F4810" s="1408" t="s">
        <v>607</v>
      </c>
      <c r="O4810" s="1383" t="s">
        <v>608</v>
      </c>
      <c r="Q4810" s="1383" t="s">
        <v>65</v>
      </c>
    </row>
    <row r="4811" spans="1:17" x14ac:dyDescent="0.3">
      <c r="A4811" s="1405">
        <v>2011</v>
      </c>
      <c r="B4811" s="1406" t="s">
        <v>864</v>
      </c>
      <c r="C4811" s="1406" t="s">
        <v>676</v>
      </c>
      <c r="D4811" s="1407">
        <v>1663</v>
      </c>
      <c r="E4811" s="1406" t="s">
        <v>608</v>
      </c>
      <c r="F4811" s="1408" t="s">
        <v>607</v>
      </c>
      <c r="O4811" s="1383" t="s">
        <v>608</v>
      </c>
      <c r="Q4811" s="1383" t="s">
        <v>65</v>
      </c>
    </row>
    <row r="4812" spans="1:17" x14ac:dyDescent="0.3">
      <c r="A4812" s="1405">
        <v>2011</v>
      </c>
      <c r="B4812" s="1406" t="s">
        <v>864</v>
      </c>
      <c r="C4812" s="1406" t="s">
        <v>677</v>
      </c>
      <c r="D4812" s="1407">
        <v>898</v>
      </c>
      <c r="E4812" s="1406" t="s">
        <v>608</v>
      </c>
      <c r="F4812" s="1408" t="s">
        <v>607</v>
      </c>
      <c r="O4812" s="1383" t="s">
        <v>608</v>
      </c>
      <c r="Q4812" s="1383" t="s">
        <v>65</v>
      </c>
    </row>
    <row r="4813" spans="1:17" x14ac:dyDescent="0.3">
      <c r="A4813" s="1405">
        <v>2011</v>
      </c>
      <c r="B4813" s="1406" t="s">
        <v>864</v>
      </c>
      <c r="C4813" s="1406" t="s">
        <v>678</v>
      </c>
      <c r="D4813" s="1407">
        <v>3320</v>
      </c>
      <c r="E4813" s="1406" t="s">
        <v>608</v>
      </c>
      <c r="F4813" s="1408" t="s">
        <v>607</v>
      </c>
      <c r="O4813" s="1383" t="s">
        <v>608</v>
      </c>
      <c r="Q4813" s="1383" t="s">
        <v>65</v>
      </c>
    </row>
    <row r="4814" spans="1:17" x14ac:dyDescent="0.3">
      <c r="A4814" s="1405">
        <v>2011</v>
      </c>
      <c r="B4814" s="1406" t="s">
        <v>864</v>
      </c>
      <c r="C4814" s="1406" t="s">
        <v>679</v>
      </c>
      <c r="D4814" s="1407">
        <v>866</v>
      </c>
      <c r="E4814" s="1406" t="s">
        <v>608</v>
      </c>
      <c r="F4814" s="1408" t="s">
        <v>607</v>
      </c>
      <c r="O4814" s="1383" t="s">
        <v>608</v>
      </c>
      <c r="Q4814" s="1383" t="s">
        <v>65</v>
      </c>
    </row>
    <row r="4815" spans="1:17" x14ac:dyDescent="0.3">
      <c r="A4815" s="1405">
        <v>2011</v>
      </c>
      <c r="B4815" s="1406" t="s">
        <v>864</v>
      </c>
      <c r="C4815" s="1406" t="s">
        <v>680</v>
      </c>
      <c r="D4815" s="1407">
        <v>349</v>
      </c>
      <c r="E4815" s="1406" t="s">
        <v>608</v>
      </c>
      <c r="F4815" s="1408" t="s">
        <v>607</v>
      </c>
      <c r="O4815" s="1383" t="s">
        <v>608</v>
      </c>
      <c r="Q4815" s="1383" t="s">
        <v>65</v>
      </c>
    </row>
    <row r="4816" spans="1:17" x14ac:dyDescent="0.3">
      <c r="A4816" s="1405">
        <v>2011</v>
      </c>
      <c r="B4816" s="1406" t="s">
        <v>864</v>
      </c>
      <c r="C4816" s="1406" t="s">
        <v>681</v>
      </c>
      <c r="D4816" s="1407">
        <v>530</v>
      </c>
      <c r="E4816" s="1406" t="s">
        <v>608</v>
      </c>
      <c r="F4816" s="1408" t="s">
        <v>607</v>
      </c>
      <c r="O4816" s="1383" t="s">
        <v>608</v>
      </c>
      <c r="Q4816" s="1383" t="s">
        <v>65</v>
      </c>
    </row>
    <row r="4817" spans="1:17" x14ac:dyDescent="0.3">
      <c r="A4817" s="1405">
        <v>2011</v>
      </c>
      <c r="B4817" s="1406" t="s">
        <v>864</v>
      </c>
      <c r="C4817" s="1406" t="s">
        <v>682</v>
      </c>
      <c r="D4817" s="1407">
        <v>710</v>
      </c>
      <c r="E4817" s="1406" t="s">
        <v>642</v>
      </c>
      <c r="F4817" s="1408" t="s">
        <v>641</v>
      </c>
      <c r="O4817" s="1383" t="s">
        <v>642</v>
      </c>
      <c r="Q4817" s="1383" t="s">
        <v>66</v>
      </c>
    </row>
    <row r="4818" spans="1:17" x14ac:dyDescent="0.3">
      <c r="A4818" s="1405">
        <v>2011</v>
      </c>
      <c r="B4818" s="1406" t="s">
        <v>864</v>
      </c>
      <c r="C4818" s="1406" t="s">
        <v>683</v>
      </c>
      <c r="D4818" s="1407">
        <v>5303</v>
      </c>
      <c r="E4818" s="1406" t="s">
        <v>642</v>
      </c>
      <c r="F4818" s="1408" t="s">
        <v>641</v>
      </c>
      <c r="O4818" s="1383" t="s">
        <v>642</v>
      </c>
      <c r="Q4818" s="1383" t="s">
        <v>66</v>
      </c>
    </row>
    <row r="4819" spans="1:17" x14ac:dyDescent="0.3">
      <c r="A4819" s="1405">
        <v>2011</v>
      </c>
      <c r="B4819" s="1406" t="s">
        <v>864</v>
      </c>
      <c r="C4819" s="1406" t="s">
        <v>684</v>
      </c>
      <c r="D4819" s="1407">
        <v>846</v>
      </c>
      <c r="E4819" s="1406" t="s">
        <v>642</v>
      </c>
      <c r="F4819" s="1408" t="s">
        <v>641</v>
      </c>
      <c r="O4819" s="1383" t="s">
        <v>642</v>
      </c>
      <c r="Q4819" s="1383" t="s">
        <v>66</v>
      </c>
    </row>
    <row r="4820" spans="1:17" x14ac:dyDescent="0.3">
      <c r="A4820" s="1405">
        <v>2011</v>
      </c>
      <c r="B4820" s="1406" t="s">
        <v>864</v>
      </c>
      <c r="C4820" s="1406" t="s">
        <v>685</v>
      </c>
      <c r="D4820" s="1407">
        <v>528</v>
      </c>
      <c r="E4820" s="1406" t="s">
        <v>642</v>
      </c>
      <c r="F4820" s="1408" t="s">
        <v>641</v>
      </c>
      <c r="O4820" s="1383" t="s">
        <v>642</v>
      </c>
      <c r="Q4820" s="1383" t="s">
        <v>66</v>
      </c>
    </row>
    <row r="4821" spans="1:17" x14ac:dyDescent="0.3">
      <c r="A4821" s="1405">
        <v>2011</v>
      </c>
      <c r="B4821" s="1406" t="s">
        <v>864</v>
      </c>
      <c r="C4821" s="1406" t="s">
        <v>686</v>
      </c>
      <c r="D4821" s="1407">
        <v>1236</v>
      </c>
      <c r="E4821" s="1406" t="s">
        <v>642</v>
      </c>
      <c r="F4821" s="1408" t="s">
        <v>641</v>
      </c>
      <c r="O4821" s="1383" t="s">
        <v>642</v>
      </c>
      <c r="Q4821" s="1383" t="s">
        <v>66</v>
      </c>
    </row>
    <row r="4822" spans="1:17" x14ac:dyDescent="0.3">
      <c r="A4822" s="1405">
        <v>2011</v>
      </c>
      <c r="B4822" s="1406" t="s">
        <v>864</v>
      </c>
      <c r="C4822" s="1406" t="s">
        <v>687</v>
      </c>
      <c r="D4822" s="1407">
        <v>1233</v>
      </c>
      <c r="E4822" s="1406" t="s">
        <v>642</v>
      </c>
      <c r="F4822" s="1408" t="s">
        <v>641</v>
      </c>
      <c r="O4822" s="1383" t="s">
        <v>642</v>
      </c>
      <c r="Q4822" s="1383" t="s">
        <v>66</v>
      </c>
    </row>
    <row r="4823" spans="1:17" x14ac:dyDescent="0.3">
      <c r="A4823" s="1405">
        <v>2011</v>
      </c>
      <c r="B4823" s="1406" t="s">
        <v>864</v>
      </c>
      <c r="C4823" s="1406" t="s">
        <v>688</v>
      </c>
      <c r="D4823" s="1407">
        <v>13831</v>
      </c>
      <c r="E4823" s="1406" t="s">
        <v>620</v>
      </c>
      <c r="F4823" s="1408" t="s">
        <v>619</v>
      </c>
      <c r="O4823" s="1383" t="s">
        <v>620</v>
      </c>
      <c r="Q4823" s="1383" t="s">
        <v>73</v>
      </c>
    </row>
    <row r="4824" spans="1:17" x14ac:dyDescent="0.3">
      <c r="A4824" s="1405">
        <v>2011</v>
      </c>
      <c r="B4824" s="1406" t="s">
        <v>864</v>
      </c>
      <c r="C4824" s="1406" t="s">
        <v>689</v>
      </c>
      <c r="D4824" s="1407">
        <v>285</v>
      </c>
      <c r="E4824" s="1406" t="s">
        <v>620</v>
      </c>
      <c r="F4824" s="1408" t="s">
        <v>619</v>
      </c>
      <c r="O4824" s="1383" t="s">
        <v>620</v>
      </c>
      <c r="Q4824" s="1383" t="s">
        <v>73</v>
      </c>
    </row>
    <row r="4825" spans="1:17" x14ac:dyDescent="0.3">
      <c r="A4825" s="1405">
        <v>2011</v>
      </c>
      <c r="B4825" s="1406" t="s">
        <v>864</v>
      </c>
      <c r="C4825" s="1406" t="s">
        <v>690</v>
      </c>
      <c r="D4825" s="1407">
        <v>665</v>
      </c>
      <c r="E4825" s="1406" t="s">
        <v>620</v>
      </c>
      <c r="F4825" s="1408" t="s">
        <v>619</v>
      </c>
      <c r="O4825" s="1383" t="s">
        <v>620</v>
      </c>
      <c r="Q4825" s="1383" t="s">
        <v>73</v>
      </c>
    </row>
    <row r="4826" spans="1:17" x14ac:dyDescent="0.3">
      <c r="A4826" s="1405">
        <v>2011</v>
      </c>
      <c r="B4826" s="1406" t="s">
        <v>864</v>
      </c>
      <c r="C4826" s="1406" t="s">
        <v>691</v>
      </c>
      <c r="D4826" s="1407">
        <v>985</v>
      </c>
      <c r="E4826" s="1406" t="s">
        <v>620</v>
      </c>
      <c r="F4826" s="1408" t="s">
        <v>619</v>
      </c>
      <c r="O4826" s="1383" t="s">
        <v>620</v>
      </c>
      <c r="Q4826" s="1383" t="s">
        <v>73</v>
      </c>
    </row>
    <row r="4827" spans="1:17" x14ac:dyDescent="0.3">
      <c r="A4827" s="1405">
        <v>2011</v>
      </c>
      <c r="B4827" s="1406" t="s">
        <v>864</v>
      </c>
      <c r="C4827" s="1406" t="s">
        <v>692</v>
      </c>
      <c r="D4827" s="1407">
        <v>15680</v>
      </c>
      <c r="E4827" s="1406" t="s">
        <v>620</v>
      </c>
      <c r="F4827" s="1408" t="s">
        <v>619</v>
      </c>
      <c r="O4827" s="1383" t="s">
        <v>620</v>
      </c>
      <c r="Q4827" s="1383" t="s">
        <v>73</v>
      </c>
    </row>
    <row r="4828" spans="1:17" x14ac:dyDescent="0.3">
      <c r="A4828" s="1405">
        <v>2011</v>
      </c>
      <c r="B4828" s="1406" t="s">
        <v>864</v>
      </c>
      <c r="C4828" s="1406" t="s">
        <v>693</v>
      </c>
      <c r="D4828" s="1407">
        <v>4767</v>
      </c>
      <c r="E4828" s="1406" t="s">
        <v>620</v>
      </c>
      <c r="F4828" s="1408" t="s">
        <v>619</v>
      </c>
      <c r="O4828" s="1383" t="s">
        <v>620</v>
      </c>
      <c r="Q4828" s="1383" t="s">
        <v>73</v>
      </c>
    </row>
    <row r="4829" spans="1:17" x14ac:dyDescent="0.3">
      <c r="A4829" s="1405">
        <v>2011</v>
      </c>
      <c r="B4829" s="1406" t="s">
        <v>864</v>
      </c>
      <c r="C4829" s="1406" t="s">
        <v>694</v>
      </c>
      <c r="D4829" s="1407">
        <v>5959</v>
      </c>
      <c r="E4829" s="1406" t="s">
        <v>620</v>
      </c>
      <c r="F4829" s="1408" t="s">
        <v>619</v>
      </c>
      <c r="O4829" s="1383" t="s">
        <v>620</v>
      </c>
      <c r="Q4829" s="1383" t="s">
        <v>73</v>
      </c>
    </row>
    <row r="4830" spans="1:17" x14ac:dyDescent="0.3">
      <c r="A4830" s="1405">
        <v>2011</v>
      </c>
      <c r="B4830" s="1406" t="s">
        <v>864</v>
      </c>
      <c r="C4830" s="1406" t="s">
        <v>695</v>
      </c>
      <c r="D4830" s="1407">
        <v>18177</v>
      </c>
      <c r="E4830" s="1406" t="s">
        <v>620</v>
      </c>
      <c r="F4830" s="1408" t="s">
        <v>619</v>
      </c>
      <c r="O4830" s="1383" t="s">
        <v>620</v>
      </c>
      <c r="Q4830" s="1383" t="s">
        <v>73</v>
      </c>
    </row>
    <row r="4831" spans="1:17" x14ac:dyDescent="0.3">
      <c r="A4831" s="1405">
        <v>2011</v>
      </c>
      <c r="B4831" s="1406" t="s">
        <v>864</v>
      </c>
      <c r="C4831" s="1406" t="s">
        <v>696</v>
      </c>
      <c r="D4831" s="1407">
        <v>703</v>
      </c>
      <c r="E4831" s="1406" t="s">
        <v>620</v>
      </c>
      <c r="F4831" s="1408" t="s">
        <v>619</v>
      </c>
      <c r="O4831" s="1383" t="s">
        <v>620</v>
      </c>
      <c r="Q4831" s="1383" t="s">
        <v>73</v>
      </c>
    </row>
    <row r="4832" spans="1:17" x14ac:dyDescent="0.3">
      <c r="A4832" s="1405">
        <v>2011</v>
      </c>
      <c r="B4832" s="1406" t="s">
        <v>864</v>
      </c>
      <c r="C4832" s="1406" t="s">
        <v>697</v>
      </c>
      <c r="D4832" s="1407">
        <v>5068</v>
      </c>
      <c r="E4832" s="1406" t="s">
        <v>620</v>
      </c>
      <c r="F4832" s="1408" t="s">
        <v>619</v>
      </c>
      <c r="O4832" s="1383" t="s">
        <v>620</v>
      </c>
      <c r="Q4832" s="1383" t="s">
        <v>73</v>
      </c>
    </row>
    <row r="4833" spans="1:17" x14ac:dyDescent="0.3">
      <c r="A4833" s="1405">
        <v>2011</v>
      </c>
      <c r="B4833" s="1406" t="s">
        <v>864</v>
      </c>
      <c r="C4833" s="1406" t="s">
        <v>698</v>
      </c>
      <c r="D4833" s="1407">
        <v>12215</v>
      </c>
      <c r="E4833" s="1406" t="s">
        <v>620</v>
      </c>
      <c r="F4833" s="1408" t="s">
        <v>619</v>
      </c>
      <c r="O4833" s="1383" t="s">
        <v>620</v>
      </c>
      <c r="Q4833" s="1383" t="s">
        <v>73</v>
      </c>
    </row>
    <row r="4834" spans="1:17" x14ac:dyDescent="0.3">
      <c r="A4834" s="1405">
        <v>2011</v>
      </c>
      <c r="B4834" s="1406" t="s">
        <v>864</v>
      </c>
      <c r="C4834" s="1406" t="s">
        <v>699</v>
      </c>
      <c r="D4834" s="1407">
        <v>1314</v>
      </c>
      <c r="E4834" s="1406" t="s">
        <v>620</v>
      </c>
      <c r="F4834" s="1408" t="s">
        <v>619</v>
      </c>
      <c r="O4834" s="1383" t="s">
        <v>620</v>
      </c>
      <c r="Q4834" s="1383" t="s">
        <v>73</v>
      </c>
    </row>
    <row r="4835" spans="1:17" x14ac:dyDescent="0.3">
      <c r="A4835" s="1405">
        <v>2011</v>
      </c>
      <c r="B4835" s="1406" t="s">
        <v>864</v>
      </c>
      <c r="C4835" s="1406" t="s">
        <v>700</v>
      </c>
      <c r="D4835" s="1407">
        <v>4577</v>
      </c>
      <c r="E4835" s="1406" t="s">
        <v>620</v>
      </c>
      <c r="F4835" s="1408" t="s">
        <v>619</v>
      </c>
      <c r="O4835" s="1383" t="s">
        <v>620</v>
      </c>
      <c r="Q4835" s="1383" t="s">
        <v>73</v>
      </c>
    </row>
    <row r="4836" spans="1:17" x14ac:dyDescent="0.3">
      <c r="A4836" s="1405">
        <v>2011</v>
      </c>
      <c r="B4836" s="1406" t="s">
        <v>864</v>
      </c>
      <c r="C4836" s="1406" t="s">
        <v>701</v>
      </c>
      <c r="D4836" s="1407">
        <v>4016</v>
      </c>
      <c r="E4836" s="1406" t="s">
        <v>620</v>
      </c>
      <c r="F4836" s="1408" t="s">
        <v>619</v>
      </c>
      <c r="O4836" s="1383" t="s">
        <v>620</v>
      </c>
      <c r="Q4836" s="1383" t="s">
        <v>73</v>
      </c>
    </row>
    <row r="4837" spans="1:17" x14ac:dyDescent="0.3">
      <c r="A4837" s="1405">
        <v>2011</v>
      </c>
      <c r="B4837" s="1406" t="s">
        <v>864</v>
      </c>
      <c r="C4837" s="1406" t="s">
        <v>702</v>
      </c>
      <c r="D4837" s="1407">
        <v>1108</v>
      </c>
      <c r="E4837" s="1406" t="s">
        <v>620</v>
      </c>
      <c r="F4837" s="1408" t="s">
        <v>619</v>
      </c>
      <c r="O4837" s="1383" t="s">
        <v>620</v>
      </c>
      <c r="Q4837" s="1383" t="s">
        <v>73</v>
      </c>
    </row>
    <row r="4838" spans="1:17" x14ac:dyDescent="0.3">
      <c r="A4838" s="1405">
        <v>2011</v>
      </c>
      <c r="B4838" s="1406" t="s">
        <v>864</v>
      </c>
      <c r="C4838" s="1406" t="s">
        <v>703</v>
      </c>
      <c r="D4838" s="1407">
        <v>3486</v>
      </c>
      <c r="E4838" s="1406" t="s">
        <v>620</v>
      </c>
      <c r="F4838" s="1408" t="s">
        <v>619</v>
      </c>
      <c r="O4838" s="1383" t="s">
        <v>620</v>
      </c>
      <c r="Q4838" s="1383" t="s">
        <v>73</v>
      </c>
    </row>
    <row r="4839" spans="1:17" x14ac:dyDescent="0.3">
      <c r="A4839" s="1405">
        <v>2011</v>
      </c>
      <c r="B4839" s="1406" t="s">
        <v>864</v>
      </c>
      <c r="C4839" s="1406" t="s">
        <v>704</v>
      </c>
      <c r="D4839" s="1407">
        <v>1378</v>
      </c>
      <c r="E4839" s="1406" t="s">
        <v>611</v>
      </c>
      <c r="F4839" s="1408" t="s">
        <v>610</v>
      </c>
      <c r="O4839" s="1383" t="s">
        <v>611</v>
      </c>
      <c r="Q4839" s="1383" t="s">
        <v>74</v>
      </c>
    </row>
    <row r="4840" spans="1:17" x14ac:dyDescent="0.3">
      <c r="A4840" s="1405">
        <v>2011</v>
      </c>
      <c r="B4840" s="1406" t="s">
        <v>864</v>
      </c>
      <c r="C4840" s="1406" t="s">
        <v>705</v>
      </c>
      <c r="D4840" s="1407">
        <v>8356</v>
      </c>
      <c r="E4840" s="1406" t="s">
        <v>611</v>
      </c>
      <c r="F4840" s="1408" t="s">
        <v>610</v>
      </c>
      <c r="O4840" s="1383" t="s">
        <v>611</v>
      </c>
      <c r="Q4840" s="1383" t="s">
        <v>74</v>
      </c>
    </row>
    <row r="4841" spans="1:17" x14ac:dyDescent="0.3">
      <c r="A4841" s="1405">
        <v>2011</v>
      </c>
      <c r="B4841" s="1406" t="s">
        <v>864</v>
      </c>
      <c r="C4841" s="1406" t="s">
        <v>706</v>
      </c>
      <c r="D4841" s="1407">
        <v>4429</v>
      </c>
      <c r="E4841" s="1406" t="s">
        <v>611</v>
      </c>
      <c r="F4841" s="1408" t="s">
        <v>610</v>
      </c>
      <c r="O4841" s="1383" t="s">
        <v>611</v>
      </c>
      <c r="Q4841" s="1383" t="s">
        <v>74</v>
      </c>
    </row>
    <row r="4842" spans="1:17" x14ac:dyDescent="0.3">
      <c r="A4842" s="1405">
        <v>2011</v>
      </c>
      <c r="B4842" s="1406" t="s">
        <v>864</v>
      </c>
      <c r="C4842" s="1406" t="s">
        <v>707</v>
      </c>
      <c r="D4842" s="1407">
        <v>11320</v>
      </c>
      <c r="E4842" s="1406" t="s">
        <v>626</v>
      </c>
      <c r="F4842" s="1408" t="s">
        <v>625</v>
      </c>
      <c r="O4842" s="1383" t="s">
        <v>626</v>
      </c>
      <c r="Q4842" s="1383" t="s">
        <v>59</v>
      </c>
    </row>
    <row r="4843" spans="1:17" x14ac:dyDescent="0.3">
      <c r="A4843" s="1405">
        <v>2011</v>
      </c>
      <c r="B4843" s="1406" t="s">
        <v>864</v>
      </c>
      <c r="C4843" s="1406" t="s">
        <v>708</v>
      </c>
      <c r="D4843" s="1407">
        <v>1883</v>
      </c>
      <c r="E4843" s="1406" t="s">
        <v>626</v>
      </c>
      <c r="F4843" s="1408" t="s">
        <v>625</v>
      </c>
      <c r="O4843" s="1383" t="s">
        <v>626</v>
      </c>
      <c r="Q4843" s="1383" t="s">
        <v>59</v>
      </c>
    </row>
    <row r="4844" spans="1:17" x14ac:dyDescent="0.3">
      <c r="A4844" s="1405">
        <v>2011</v>
      </c>
      <c r="B4844" s="1406" t="s">
        <v>864</v>
      </c>
      <c r="C4844" s="1406" t="s">
        <v>709</v>
      </c>
      <c r="D4844" s="1407">
        <v>9394</v>
      </c>
      <c r="E4844" s="1406" t="s">
        <v>626</v>
      </c>
      <c r="F4844" s="1408" t="s">
        <v>625</v>
      </c>
      <c r="O4844" s="1383" t="s">
        <v>626</v>
      </c>
      <c r="Q4844" s="1383" t="s">
        <v>59</v>
      </c>
    </row>
    <row r="4845" spans="1:17" x14ac:dyDescent="0.3">
      <c r="A4845" s="1405">
        <v>2011</v>
      </c>
      <c r="B4845" s="1406" t="s">
        <v>864</v>
      </c>
      <c r="C4845" s="1406" t="s">
        <v>710</v>
      </c>
      <c r="D4845" s="1407">
        <v>2104</v>
      </c>
      <c r="E4845" s="1406" t="s">
        <v>626</v>
      </c>
      <c r="F4845" s="1408" t="s">
        <v>625</v>
      </c>
      <c r="O4845" s="1383" t="s">
        <v>626</v>
      </c>
      <c r="Q4845" s="1383" t="s">
        <v>59</v>
      </c>
    </row>
    <row r="4846" spans="1:17" x14ac:dyDescent="0.3">
      <c r="A4846" s="1405">
        <v>2011</v>
      </c>
      <c r="B4846" s="1406" t="s">
        <v>864</v>
      </c>
      <c r="C4846" s="1406" t="s">
        <v>711</v>
      </c>
      <c r="D4846" s="1407">
        <v>2428</v>
      </c>
      <c r="E4846" s="1406" t="s">
        <v>626</v>
      </c>
      <c r="F4846" s="1408" t="s">
        <v>625</v>
      </c>
      <c r="O4846" s="1383" t="s">
        <v>626</v>
      </c>
      <c r="Q4846" s="1383" t="s">
        <v>59</v>
      </c>
    </row>
    <row r="4847" spans="1:17" x14ac:dyDescent="0.3">
      <c r="A4847" s="1405">
        <v>2011</v>
      </c>
      <c r="B4847" s="1406" t="s">
        <v>864</v>
      </c>
      <c r="C4847" s="1406" t="s">
        <v>712</v>
      </c>
      <c r="D4847" s="1407">
        <v>4286</v>
      </c>
      <c r="E4847" s="1406" t="s">
        <v>626</v>
      </c>
      <c r="F4847" s="1408" t="s">
        <v>625</v>
      </c>
      <c r="O4847" s="1383" t="s">
        <v>626</v>
      </c>
      <c r="Q4847" s="1383" t="s">
        <v>59</v>
      </c>
    </row>
    <row r="4848" spans="1:17" x14ac:dyDescent="0.3">
      <c r="A4848" s="1405">
        <v>2011</v>
      </c>
      <c r="B4848" s="1406" t="s">
        <v>864</v>
      </c>
      <c r="C4848" s="1406" t="s">
        <v>527</v>
      </c>
      <c r="D4848" s="1407">
        <v>9332</v>
      </c>
      <c r="E4848" s="1406" t="s">
        <v>519</v>
      </c>
      <c r="F4848" s="1408" t="s">
        <v>628</v>
      </c>
      <c r="O4848" s="1383" t="s">
        <v>519</v>
      </c>
      <c r="Q4848" s="1383" t="s">
        <v>58</v>
      </c>
    </row>
    <row r="4849" spans="1:17" x14ac:dyDescent="0.3">
      <c r="A4849" s="1405">
        <v>2011</v>
      </c>
      <c r="B4849" s="1406" t="s">
        <v>864</v>
      </c>
      <c r="C4849" s="1406" t="s">
        <v>528</v>
      </c>
      <c r="D4849" s="1407">
        <v>2559</v>
      </c>
      <c r="E4849" s="1406" t="s">
        <v>519</v>
      </c>
      <c r="F4849" s="1408" t="s">
        <v>628</v>
      </c>
      <c r="O4849" s="1383" t="s">
        <v>519</v>
      </c>
      <c r="Q4849" s="1383" t="s">
        <v>58</v>
      </c>
    </row>
    <row r="4850" spans="1:17" x14ac:dyDescent="0.3">
      <c r="A4850" s="1405">
        <v>2011</v>
      </c>
      <c r="B4850" s="1406" t="s">
        <v>864</v>
      </c>
      <c r="C4850" s="1406" t="s">
        <v>530</v>
      </c>
      <c r="D4850" s="1407">
        <v>1688</v>
      </c>
      <c r="E4850" s="1406" t="s">
        <v>519</v>
      </c>
      <c r="F4850" s="1408" t="s">
        <v>628</v>
      </c>
      <c r="O4850" s="1383" t="s">
        <v>519</v>
      </c>
      <c r="Q4850" s="1383" t="s">
        <v>58</v>
      </c>
    </row>
    <row r="4851" spans="1:17" x14ac:dyDescent="0.3">
      <c r="A4851" s="1405">
        <v>2011</v>
      </c>
      <c r="B4851" s="1406" t="s">
        <v>864</v>
      </c>
      <c r="C4851" s="1406" t="s">
        <v>534</v>
      </c>
      <c r="D4851" s="1407">
        <v>3608</v>
      </c>
      <c r="E4851" s="1406" t="s">
        <v>519</v>
      </c>
      <c r="F4851" s="1408" t="s">
        <v>628</v>
      </c>
      <c r="O4851" s="1383" t="s">
        <v>519</v>
      </c>
      <c r="Q4851" s="1383" t="s">
        <v>58</v>
      </c>
    </row>
    <row r="4852" spans="1:17" x14ac:dyDescent="0.3">
      <c r="A4852" s="1405">
        <v>2011</v>
      </c>
      <c r="B4852" s="1406" t="s">
        <v>864</v>
      </c>
      <c r="C4852" s="1406" t="s">
        <v>538</v>
      </c>
      <c r="D4852" s="1407">
        <v>1316</v>
      </c>
      <c r="E4852" s="1406" t="s">
        <v>519</v>
      </c>
      <c r="F4852" s="1408" t="s">
        <v>628</v>
      </c>
      <c r="O4852" s="1383" t="s">
        <v>519</v>
      </c>
      <c r="Q4852" s="1383" t="s">
        <v>58</v>
      </c>
    </row>
    <row r="4853" spans="1:17" x14ac:dyDescent="0.3">
      <c r="A4853" s="1405">
        <v>2011</v>
      </c>
      <c r="B4853" s="1406" t="s">
        <v>864</v>
      </c>
      <c r="C4853" s="1406" t="s">
        <v>539</v>
      </c>
      <c r="D4853" s="1407">
        <v>15151</v>
      </c>
      <c r="E4853" s="1406" t="s">
        <v>519</v>
      </c>
      <c r="F4853" s="1408" t="s">
        <v>628</v>
      </c>
      <c r="O4853" s="1383" t="s">
        <v>519</v>
      </c>
      <c r="Q4853" s="1383" t="s">
        <v>58</v>
      </c>
    </row>
    <row r="4854" spans="1:17" x14ac:dyDescent="0.3">
      <c r="A4854" s="1405">
        <v>2011</v>
      </c>
      <c r="B4854" s="1406" t="s">
        <v>864</v>
      </c>
      <c r="C4854" s="1406" t="s">
        <v>713</v>
      </c>
      <c r="D4854" s="1407">
        <v>5983</v>
      </c>
      <c r="E4854" s="1406" t="s">
        <v>635</v>
      </c>
      <c r="F4854" s="1408" t="s">
        <v>634</v>
      </c>
      <c r="O4854" s="1383" t="s">
        <v>635</v>
      </c>
      <c r="Q4854" s="1383" t="s">
        <v>78</v>
      </c>
    </row>
    <row r="4855" spans="1:17" x14ac:dyDescent="0.3">
      <c r="A4855" s="1405">
        <v>2011</v>
      </c>
      <c r="B4855" s="1406" t="s">
        <v>864</v>
      </c>
      <c r="C4855" s="1406" t="s">
        <v>714</v>
      </c>
      <c r="D4855" s="1407">
        <v>3963</v>
      </c>
      <c r="E4855" s="1406" t="s">
        <v>635</v>
      </c>
      <c r="F4855" s="1408" t="s">
        <v>634</v>
      </c>
      <c r="O4855" s="1383" t="s">
        <v>635</v>
      </c>
      <c r="Q4855" s="1383" t="s">
        <v>78</v>
      </c>
    </row>
    <row r="4856" spans="1:17" x14ac:dyDescent="0.3">
      <c r="A4856" s="1405">
        <v>2011</v>
      </c>
      <c r="B4856" s="1406" t="s">
        <v>864</v>
      </c>
      <c r="C4856" s="1406" t="s">
        <v>715</v>
      </c>
      <c r="D4856" s="1407">
        <v>919</v>
      </c>
      <c r="E4856" s="1406" t="s">
        <v>635</v>
      </c>
      <c r="F4856" s="1408" t="s">
        <v>634</v>
      </c>
      <c r="O4856" s="1383" t="s">
        <v>635</v>
      </c>
      <c r="Q4856" s="1383" t="s">
        <v>78</v>
      </c>
    </row>
    <row r="4857" spans="1:17" x14ac:dyDescent="0.3">
      <c r="A4857" s="1405">
        <v>2011</v>
      </c>
      <c r="B4857" s="1406" t="s">
        <v>864</v>
      </c>
      <c r="C4857" s="1406" t="s">
        <v>716</v>
      </c>
      <c r="D4857" s="1407">
        <v>3438</v>
      </c>
      <c r="E4857" s="1406" t="s">
        <v>635</v>
      </c>
      <c r="F4857" s="1408" t="s">
        <v>634</v>
      </c>
      <c r="O4857" s="1383" t="s">
        <v>635</v>
      </c>
      <c r="Q4857" s="1383" t="s">
        <v>78</v>
      </c>
    </row>
    <row r="4858" spans="1:17" x14ac:dyDescent="0.3">
      <c r="A4858" s="1405">
        <v>2011</v>
      </c>
      <c r="B4858" s="1406" t="s">
        <v>864</v>
      </c>
      <c r="C4858" s="1406" t="s">
        <v>717</v>
      </c>
      <c r="D4858" s="1407">
        <v>1450</v>
      </c>
      <c r="E4858" s="1406" t="s">
        <v>635</v>
      </c>
      <c r="F4858" s="1408" t="s">
        <v>634</v>
      </c>
      <c r="O4858" s="1383" t="s">
        <v>635</v>
      </c>
      <c r="Q4858" s="1383" t="s">
        <v>78</v>
      </c>
    </row>
    <row r="4859" spans="1:17" x14ac:dyDescent="0.3">
      <c r="A4859" s="1405">
        <v>2011</v>
      </c>
      <c r="B4859" s="1406" t="s">
        <v>864</v>
      </c>
      <c r="C4859" s="1406" t="s">
        <v>718</v>
      </c>
      <c r="D4859" s="1407">
        <v>414</v>
      </c>
      <c r="E4859" s="1406" t="s">
        <v>635</v>
      </c>
      <c r="F4859" s="1408" t="s">
        <v>634</v>
      </c>
      <c r="O4859" s="1383" t="s">
        <v>635</v>
      </c>
      <c r="Q4859" s="1383" t="s">
        <v>78</v>
      </c>
    </row>
    <row r="4860" spans="1:17" x14ac:dyDescent="0.3">
      <c r="A4860" s="1405">
        <v>2011</v>
      </c>
      <c r="B4860" s="1406" t="s">
        <v>864</v>
      </c>
      <c r="C4860" s="1406" t="s">
        <v>719</v>
      </c>
      <c r="D4860" s="1407">
        <v>5298</v>
      </c>
      <c r="E4860" s="1406" t="s">
        <v>635</v>
      </c>
      <c r="F4860" s="1408" t="s">
        <v>634</v>
      </c>
      <c r="O4860" s="1383" t="s">
        <v>635</v>
      </c>
      <c r="Q4860" s="1383" t="s">
        <v>78</v>
      </c>
    </row>
    <row r="4861" spans="1:17" x14ac:dyDescent="0.3">
      <c r="A4861" s="1405">
        <v>2011</v>
      </c>
      <c r="B4861" s="1406" t="s">
        <v>864</v>
      </c>
      <c r="C4861" s="1406" t="s">
        <v>720</v>
      </c>
      <c r="D4861" s="1407">
        <v>7105</v>
      </c>
      <c r="E4861" s="1406" t="s">
        <v>635</v>
      </c>
      <c r="F4861" s="1408" t="s">
        <v>634</v>
      </c>
      <c r="O4861" s="1383" t="s">
        <v>635</v>
      </c>
      <c r="Q4861" s="1383" t="s">
        <v>78</v>
      </c>
    </row>
    <row r="4862" spans="1:17" x14ac:dyDescent="0.3">
      <c r="A4862" s="1405">
        <v>2011</v>
      </c>
      <c r="B4862" s="1406" t="s">
        <v>864</v>
      </c>
      <c r="C4862" s="1406" t="s">
        <v>721</v>
      </c>
      <c r="D4862" s="1407">
        <v>505</v>
      </c>
      <c r="E4862" s="1406" t="s">
        <v>635</v>
      </c>
      <c r="F4862" s="1408" t="s">
        <v>634</v>
      </c>
      <c r="O4862" s="1383" t="s">
        <v>635</v>
      </c>
      <c r="Q4862" s="1383" t="s">
        <v>78</v>
      </c>
    </row>
    <row r="4863" spans="1:17" x14ac:dyDescent="0.3">
      <c r="A4863" s="1405">
        <v>2011</v>
      </c>
      <c r="B4863" s="1406" t="s">
        <v>864</v>
      </c>
      <c r="C4863" s="1406" t="s">
        <v>722</v>
      </c>
      <c r="D4863" s="1407">
        <v>11254</v>
      </c>
      <c r="E4863" s="1406" t="s">
        <v>635</v>
      </c>
      <c r="F4863" s="1408" t="s">
        <v>634</v>
      </c>
      <c r="O4863" s="1383" t="s">
        <v>635</v>
      </c>
      <c r="Q4863" s="1383" t="s">
        <v>78</v>
      </c>
    </row>
    <row r="4864" spans="1:17" x14ac:dyDescent="0.3">
      <c r="A4864" s="1405">
        <v>2011</v>
      </c>
      <c r="B4864" s="1406" t="s">
        <v>864</v>
      </c>
      <c r="C4864" s="1406" t="s">
        <v>723</v>
      </c>
      <c r="D4864" s="1407">
        <v>12279</v>
      </c>
      <c r="E4864" s="1406" t="s">
        <v>598</v>
      </c>
      <c r="F4864" s="1408" t="s">
        <v>599</v>
      </c>
      <c r="O4864" s="1383" t="s">
        <v>598</v>
      </c>
      <c r="Q4864" s="1383" t="s">
        <v>61</v>
      </c>
    </row>
    <row r="4865" spans="1:17" x14ac:dyDescent="0.3">
      <c r="A4865" s="1405">
        <v>2011</v>
      </c>
      <c r="B4865" s="1406" t="s">
        <v>864</v>
      </c>
      <c r="C4865" s="1406" t="s">
        <v>724</v>
      </c>
      <c r="D4865" s="1407">
        <v>5495</v>
      </c>
      <c r="E4865" s="1406" t="s">
        <v>598</v>
      </c>
      <c r="F4865" s="1408" t="s">
        <v>599</v>
      </c>
      <c r="O4865" s="1383" t="s">
        <v>598</v>
      </c>
      <c r="Q4865" s="1383" t="s">
        <v>61</v>
      </c>
    </row>
    <row r="4866" spans="1:17" x14ac:dyDescent="0.3">
      <c r="A4866" s="1405">
        <v>2011</v>
      </c>
      <c r="B4866" s="1406" t="s">
        <v>864</v>
      </c>
      <c r="C4866" s="1406" t="s">
        <v>725</v>
      </c>
      <c r="D4866" s="1407">
        <v>5702</v>
      </c>
      <c r="E4866" s="1406" t="s">
        <v>598</v>
      </c>
      <c r="F4866" s="1408" t="s">
        <v>599</v>
      </c>
      <c r="O4866" s="1383" t="s">
        <v>598</v>
      </c>
      <c r="Q4866" s="1383" t="s">
        <v>61</v>
      </c>
    </row>
    <row r="4867" spans="1:17" x14ac:dyDescent="0.3">
      <c r="A4867" s="1405">
        <v>2011</v>
      </c>
      <c r="B4867" s="1406" t="s">
        <v>864</v>
      </c>
      <c r="C4867" s="1406" t="s">
        <v>726</v>
      </c>
      <c r="D4867" s="1407">
        <v>23358</v>
      </c>
      <c r="E4867" s="1406" t="s">
        <v>598</v>
      </c>
      <c r="F4867" s="1408" t="s">
        <v>599</v>
      </c>
      <c r="O4867" s="1383" t="s">
        <v>598</v>
      </c>
      <c r="Q4867" s="1383" t="s">
        <v>61</v>
      </c>
    </row>
    <row r="4868" spans="1:17" x14ac:dyDescent="0.3">
      <c r="A4868" s="1405">
        <v>2011</v>
      </c>
      <c r="B4868" s="1406" t="s">
        <v>864</v>
      </c>
      <c r="C4868" s="1406" t="s">
        <v>727</v>
      </c>
      <c r="D4868" s="1407">
        <v>4979</v>
      </c>
      <c r="E4868" s="1406" t="s">
        <v>598</v>
      </c>
      <c r="F4868" s="1408" t="s">
        <v>599</v>
      </c>
      <c r="O4868" s="1383" t="s">
        <v>598</v>
      </c>
      <c r="Q4868" s="1383" t="s">
        <v>61</v>
      </c>
    </row>
    <row r="4869" spans="1:17" x14ac:dyDescent="0.3">
      <c r="A4869" s="1405">
        <v>2011</v>
      </c>
      <c r="B4869" s="1406" t="s">
        <v>864</v>
      </c>
      <c r="C4869" s="1406" t="s">
        <v>728</v>
      </c>
      <c r="D4869" s="1407">
        <v>6111</v>
      </c>
      <c r="E4869" s="1406" t="s">
        <v>598</v>
      </c>
      <c r="F4869" s="1408" t="s">
        <v>599</v>
      </c>
      <c r="O4869" s="1383" t="s">
        <v>598</v>
      </c>
      <c r="Q4869" s="1383" t="s">
        <v>61</v>
      </c>
    </row>
    <row r="4870" spans="1:17" x14ac:dyDescent="0.3">
      <c r="A4870" s="1405">
        <v>2011</v>
      </c>
      <c r="B4870" s="1406" t="s">
        <v>864</v>
      </c>
      <c r="C4870" s="1406" t="s">
        <v>729</v>
      </c>
      <c r="D4870" s="1407">
        <v>3806</v>
      </c>
      <c r="E4870" s="1406" t="s">
        <v>598</v>
      </c>
      <c r="F4870" s="1408" t="s">
        <v>599</v>
      </c>
      <c r="O4870" s="1383" t="s">
        <v>598</v>
      </c>
      <c r="Q4870" s="1383" t="s">
        <v>61</v>
      </c>
    </row>
    <row r="4871" spans="1:17" x14ac:dyDescent="0.3">
      <c r="A4871" s="1405">
        <v>2011</v>
      </c>
      <c r="B4871" s="1406" t="s">
        <v>864</v>
      </c>
      <c r="C4871" s="1406" t="s">
        <v>730</v>
      </c>
      <c r="D4871" s="1407">
        <v>1179</v>
      </c>
      <c r="E4871" s="1406" t="s">
        <v>598</v>
      </c>
      <c r="F4871" s="1408" t="s">
        <v>599</v>
      </c>
      <c r="O4871" s="1383" t="s">
        <v>598</v>
      </c>
      <c r="Q4871" s="1383" t="s">
        <v>61</v>
      </c>
    </row>
    <row r="4872" spans="1:17" x14ac:dyDescent="0.3">
      <c r="A4872" s="1405">
        <v>2011</v>
      </c>
      <c r="B4872" s="1406" t="s">
        <v>864</v>
      </c>
      <c r="C4872" s="1406" t="s">
        <v>731</v>
      </c>
      <c r="D4872" s="1407">
        <v>5411</v>
      </c>
      <c r="E4872" s="1406" t="s">
        <v>598</v>
      </c>
      <c r="F4872" s="1408" t="s">
        <v>599</v>
      </c>
      <c r="O4872" s="1383" t="s">
        <v>598</v>
      </c>
      <c r="Q4872" s="1383" t="s">
        <v>61</v>
      </c>
    </row>
    <row r="4873" spans="1:17" x14ac:dyDescent="0.3">
      <c r="A4873" s="1405">
        <v>2011</v>
      </c>
      <c r="B4873" s="1406" t="s">
        <v>864</v>
      </c>
      <c r="C4873" s="1406" t="s">
        <v>732</v>
      </c>
      <c r="D4873" s="1407">
        <v>12175</v>
      </c>
      <c r="E4873" s="1406" t="s">
        <v>598</v>
      </c>
      <c r="F4873" s="1408" t="s">
        <v>599</v>
      </c>
      <c r="O4873" s="1383" t="s">
        <v>598</v>
      </c>
      <c r="Q4873" s="1383" t="s">
        <v>61</v>
      </c>
    </row>
    <row r="4874" spans="1:17" x14ac:dyDescent="0.3">
      <c r="A4874" s="1405">
        <v>2011</v>
      </c>
      <c r="B4874" s="1406" t="s">
        <v>864</v>
      </c>
      <c r="C4874" s="1406" t="s">
        <v>733</v>
      </c>
      <c r="D4874" s="1407">
        <v>1996</v>
      </c>
      <c r="E4874" s="1406" t="s">
        <v>598</v>
      </c>
      <c r="F4874" s="1408" t="s">
        <v>599</v>
      </c>
      <c r="O4874" s="1383" t="s">
        <v>598</v>
      </c>
      <c r="Q4874" s="1383" t="s">
        <v>61</v>
      </c>
    </row>
    <row r="4875" spans="1:17" x14ac:dyDescent="0.3">
      <c r="A4875" s="1405">
        <v>2011</v>
      </c>
      <c r="B4875" s="1406" t="s">
        <v>864</v>
      </c>
      <c r="C4875" s="1406" t="s">
        <v>734</v>
      </c>
      <c r="D4875" s="1407">
        <v>3146</v>
      </c>
      <c r="E4875" s="1406" t="s">
        <v>598</v>
      </c>
      <c r="F4875" s="1408" t="s">
        <v>599</v>
      </c>
      <c r="O4875" s="1383" t="s">
        <v>598</v>
      </c>
      <c r="Q4875" s="1383" t="s">
        <v>61</v>
      </c>
    </row>
    <row r="4876" spans="1:17" x14ac:dyDescent="0.3">
      <c r="A4876" s="1405">
        <v>2011</v>
      </c>
      <c r="B4876" s="1406" t="s">
        <v>864</v>
      </c>
      <c r="C4876" s="1406" t="s">
        <v>735</v>
      </c>
      <c r="D4876" s="1407">
        <v>6868</v>
      </c>
      <c r="E4876" s="1406" t="s">
        <v>614</v>
      </c>
      <c r="F4876" s="1408" t="s">
        <v>613</v>
      </c>
      <c r="O4876" s="1383" t="s">
        <v>614</v>
      </c>
      <c r="Q4876" s="1383" t="s">
        <v>60</v>
      </c>
    </row>
    <row r="4877" spans="1:17" x14ac:dyDescent="0.3">
      <c r="A4877" s="1405">
        <v>2011</v>
      </c>
      <c r="B4877" s="1406" t="s">
        <v>864</v>
      </c>
      <c r="C4877" s="1406" t="s">
        <v>736</v>
      </c>
      <c r="D4877" s="1407">
        <v>31771</v>
      </c>
      <c r="E4877" s="1406" t="s">
        <v>614</v>
      </c>
      <c r="F4877" s="1408" t="s">
        <v>613</v>
      </c>
      <c r="O4877" s="1383" t="s">
        <v>614</v>
      </c>
      <c r="Q4877" s="1383" t="s">
        <v>60</v>
      </c>
    </row>
    <row r="4878" spans="1:17" x14ac:dyDescent="0.3">
      <c r="A4878" s="1405">
        <v>2011</v>
      </c>
      <c r="B4878" s="1406" t="s">
        <v>864</v>
      </c>
      <c r="C4878" s="1406" t="s">
        <v>737</v>
      </c>
      <c r="D4878" s="1407">
        <v>2026</v>
      </c>
      <c r="E4878" s="1406" t="s">
        <v>614</v>
      </c>
      <c r="F4878" s="1408" t="s">
        <v>613</v>
      </c>
      <c r="O4878" s="1383" t="s">
        <v>614</v>
      </c>
      <c r="Q4878" s="1383" t="s">
        <v>60</v>
      </c>
    </row>
    <row r="4879" spans="1:17" x14ac:dyDescent="0.3">
      <c r="A4879" s="1405">
        <v>2011</v>
      </c>
      <c r="B4879" s="1406" t="s">
        <v>864</v>
      </c>
      <c r="C4879" s="1406" t="s">
        <v>738</v>
      </c>
      <c r="D4879" s="1407">
        <v>12265</v>
      </c>
      <c r="E4879" s="1406" t="s">
        <v>614</v>
      </c>
      <c r="F4879" s="1408" t="s">
        <v>613</v>
      </c>
      <c r="O4879" s="1383" t="s">
        <v>614</v>
      </c>
      <c r="Q4879" s="1383" t="s">
        <v>60</v>
      </c>
    </row>
    <row r="4880" spans="1:17" x14ac:dyDescent="0.3">
      <c r="A4880" s="1405">
        <v>2011</v>
      </c>
      <c r="B4880" s="1406" t="s">
        <v>864</v>
      </c>
      <c r="C4880" s="1406" t="s">
        <v>739</v>
      </c>
      <c r="D4880" s="1407">
        <v>1792</v>
      </c>
      <c r="E4880" s="1406" t="s">
        <v>614</v>
      </c>
      <c r="F4880" s="1408" t="s">
        <v>613</v>
      </c>
      <c r="O4880" s="1383" t="s">
        <v>614</v>
      </c>
      <c r="Q4880" s="1383" t="s">
        <v>60</v>
      </c>
    </row>
    <row r="4881" spans="1:17" x14ac:dyDescent="0.3">
      <c r="A4881" s="1405">
        <v>2011</v>
      </c>
      <c r="B4881" s="1406" t="s">
        <v>864</v>
      </c>
      <c r="C4881" s="1406" t="s">
        <v>740</v>
      </c>
      <c r="D4881" s="1407">
        <v>3037</v>
      </c>
      <c r="E4881" s="1406" t="s">
        <v>614</v>
      </c>
      <c r="F4881" s="1408" t="s">
        <v>613</v>
      </c>
      <c r="O4881" s="1383" t="s">
        <v>614</v>
      </c>
      <c r="Q4881" s="1383" t="s">
        <v>60</v>
      </c>
    </row>
    <row r="4882" spans="1:17" x14ac:dyDescent="0.3">
      <c r="A4882" s="1405">
        <v>2011</v>
      </c>
      <c r="B4882" s="1406" t="s">
        <v>864</v>
      </c>
      <c r="C4882" s="1406" t="s">
        <v>741</v>
      </c>
      <c r="D4882" s="1407">
        <v>1534</v>
      </c>
      <c r="E4882" s="1406" t="s">
        <v>614</v>
      </c>
      <c r="F4882" s="1408" t="s">
        <v>613</v>
      </c>
      <c r="O4882" s="1383" t="s">
        <v>614</v>
      </c>
      <c r="Q4882" s="1383" t="s">
        <v>60</v>
      </c>
    </row>
    <row r="4883" spans="1:17" x14ac:dyDescent="0.3">
      <c r="A4883" s="1405">
        <v>2011</v>
      </c>
      <c r="B4883" s="1406" t="s">
        <v>864</v>
      </c>
      <c r="C4883" s="1406" t="s">
        <v>742</v>
      </c>
      <c r="D4883" s="1407">
        <v>1889</v>
      </c>
      <c r="E4883" s="1406" t="s">
        <v>614</v>
      </c>
      <c r="F4883" s="1408" t="s">
        <v>613</v>
      </c>
      <c r="O4883" s="1383" t="s">
        <v>614</v>
      </c>
      <c r="Q4883" s="1383" t="s">
        <v>60</v>
      </c>
    </row>
    <row r="4884" spans="1:17" x14ac:dyDescent="0.3">
      <c r="A4884" s="1405">
        <v>2011</v>
      </c>
      <c r="B4884" s="1406" t="s">
        <v>864</v>
      </c>
      <c r="C4884" s="1406" t="s">
        <v>743</v>
      </c>
      <c r="D4884" s="1407">
        <v>4600</v>
      </c>
      <c r="E4884" s="1406" t="s">
        <v>626</v>
      </c>
      <c r="F4884" s="1408" t="s">
        <v>625</v>
      </c>
      <c r="O4884" s="1383" t="s">
        <v>626</v>
      </c>
      <c r="Q4884" s="1383" t="s">
        <v>59</v>
      </c>
    </row>
    <row r="4885" spans="1:17" x14ac:dyDescent="0.3">
      <c r="A4885" s="1405">
        <v>2011</v>
      </c>
      <c r="B4885" s="1406" t="s">
        <v>864</v>
      </c>
      <c r="C4885" s="1406" t="s">
        <v>744</v>
      </c>
      <c r="D4885" s="1407">
        <v>32556</v>
      </c>
      <c r="E4885" s="1406" t="s">
        <v>626</v>
      </c>
      <c r="F4885" s="1408" t="s">
        <v>625</v>
      </c>
      <c r="O4885" s="1383" t="s">
        <v>626</v>
      </c>
      <c r="Q4885" s="1383" t="s">
        <v>59</v>
      </c>
    </row>
    <row r="4886" spans="1:17" x14ac:dyDescent="0.3">
      <c r="A4886" s="1405">
        <v>2011</v>
      </c>
      <c r="B4886" s="1406" t="s">
        <v>864</v>
      </c>
      <c r="C4886" s="1406" t="s">
        <v>745</v>
      </c>
      <c r="D4886" s="1407">
        <v>9284</v>
      </c>
      <c r="E4886" s="1406" t="s">
        <v>626</v>
      </c>
      <c r="F4886" s="1408" t="s">
        <v>625</v>
      </c>
      <c r="O4886" s="1383" t="s">
        <v>626</v>
      </c>
      <c r="Q4886" s="1383" t="s">
        <v>59</v>
      </c>
    </row>
    <row r="4887" spans="1:17" x14ac:dyDescent="0.3">
      <c r="A4887" s="1405">
        <v>2011</v>
      </c>
      <c r="B4887" s="1406" t="s">
        <v>864</v>
      </c>
      <c r="C4887" s="1406" t="s">
        <v>746</v>
      </c>
      <c r="D4887" s="1407">
        <v>11531</v>
      </c>
      <c r="E4887" s="1406" t="s">
        <v>626</v>
      </c>
      <c r="F4887" s="1408" t="s">
        <v>625</v>
      </c>
      <c r="O4887" s="1383" t="s">
        <v>626</v>
      </c>
      <c r="Q4887" s="1383" t="s">
        <v>59</v>
      </c>
    </row>
    <row r="4888" spans="1:17" x14ac:dyDescent="0.3">
      <c r="A4888" s="1405">
        <v>2011</v>
      </c>
      <c r="B4888" s="1406" t="s">
        <v>864</v>
      </c>
      <c r="C4888" s="1406" t="s">
        <v>747</v>
      </c>
      <c r="D4888" s="1407">
        <v>4623</v>
      </c>
      <c r="E4888" s="1406" t="s">
        <v>626</v>
      </c>
      <c r="F4888" s="1408" t="s">
        <v>625</v>
      </c>
      <c r="O4888" s="1383" t="s">
        <v>626</v>
      </c>
      <c r="Q4888" s="1383" t="s">
        <v>59</v>
      </c>
    </row>
    <row r="4889" spans="1:17" x14ac:dyDescent="0.3">
      <c r="A4889" s="1405">
        <v>2011</v>
      </c>
      <c r="B4889" s="1406" t="s">
        <v>864</v>
      </c>
      <c r="C4889" s="1406" t="s">
        <v>748</v>
      </c>
      <c r="D4889" s="1407">
        <v>1947</v>
      </c>
      <c r="E4889" s="1406" t="s">
        <v>614</v>
      </c>
      <c r="F4889" s="1408" t="s">
        <v>613</v>
      </c>
      <c r="O4889" s="1383" t="s">
        <v>614</v>
      </c>
      <c r="Q4889" s="1383" t="s">
        <v>60</v>
      </c>
    </row>
    <row r="4890" spans="1:17" x14ac:dyDescent="0.3">
      <c r="A4890" s="1405">
        <v>2011</v>
      </c>
      <c r="B4890" s="1406" t="s">
        <v>864</v>
      </c>
      <c r="C4890" s="1406" t="s">
        <v>749</v>
      </c>
      <c r="D4890" s="1407">
        <v>513</v>
      </c>
      <c r="E4890" s="1406" t="s">
        <v>614</v>
      </c>
      <c r="F4890" s="1408" t="s">
        <v>613</v>
      </c>
      <c r="O4890" s="1383" t="s">
        <v>614</v>
      </c>
      <c r="Q4890" s="1383" t="s">
        <v>60</v>
      </c>
    </row>
    <row r="4891" spans="1:17" x14ac:dyDescent="0.3">
      <c r="A4891" s="1405">
        <v>2011</v>
      </c>
      <c r="B4891" s="1406" t="s">
        <v>864</v>
      </c>
      <c r="C4891" s="1406" t="s">
        <v>750</v>
      </c>
      <c r="D4891" s="1407">
        <v>2312</v>
      </c>
      <c r="E4891" s="1406" t="s">
        <v>614</v>
      </c>
      <c r="F4891" s="1408" t="s">
        <v>613</v>
      </c>
      <c r="O4891" s="1383" t="s">
        <v>614</v>
      </c>
      <c r="Q4891" s="1383" t="s">
        <v>60</v>
      </c>
    </row>
    <row r="4892" spans="1:17" x14ac:dyDescent="0.3">
      <c r="A4892" s="1405">
        <v>2011</v>
      </c>
      <c r="B4892" s="1406" t="s">
        <v>864</v>
      </c>
      <c r="C4892" s="1406" t="s">
        <v>751</v>
      </c>
      <c r="D4892" s="1407">
        <v>1096</v>
      </c>
      <c r="E4892" s="1406" t="s">
        <v>614</v>
      </c>
      <c r="F4892" s="1408" t="s">
        <v>613</v>
      </c>
      <c r="O4892" s="1383" t="s">
        <v>614</v>
      </c>
      <c r="Q4892" s="1383" t="s">
        <v>60</v>
      </c>
    </row>
    <row r="4893" spans="1:17" x14ac:dyDescent="0.3">
      <c r="A4893" s="1405">
        <v>2011</v>
      </c>
      <c r="B4893" s="1406" t="s">
        <v>864</v>
      </c>
      <c r="C4893" s="1406" t="s">
        <v>752</v>
      </c>
      <c r="D4893" s="1407">
        <v>3546</v>
      </c>
      <c r="E4893" s="1406" t="s">
        <v>614</v>
      </c>
      <c r="F4893" s="1408" t="s">
        <v>613</v>
      </c>
      <c r="O4893" s="1383" t="s">
        <v>614</v>
      </c>
      <c r="Q4893" s="1383" t="s">
        <v>60</v>
      </c>
    </row>
    <row r="4894" spans="1:17" x14ac:dyDescent="0.3">
      <c r="A4894" s="1405">
        <v>2011</v>
      </c>
      <c r="B4894" s="1406" t="s">
        <v>864</v>
      </c>
      <c r="C4894" s="1406" t="s">
        <v>753</v>
      </c>
      <c r="D4894" s="1407">
        <v>484</v>
      </c>
      <c r="E4894" s="1406" t="s">
        <v>614</v>
      </c>
      <c r="F4894" s="1408" t="s">
        <v>613</v>
      </c>
      <c r="O4894" s="1383" t="s">
        <v>614</v>
      </c>
      <c r="Q4894" s="1383" t="s">
        <v>60</v>
      </c>
    </row>
    <row r="4895" spans="1:17" x14ac:dyDescent="0.3">
      <c r="A4895" s="1405">
        <v>2011</v>
      </c>
      <c r="B4895" s="1406" t="s">
        <v>864</v>
      </c>
      <c r="C4895" s="1406" t="s">
        <v>754</v>
      </c>
      <c r="D4895" s="1407">
        <v>1430</v>
      </c>
      <c r="E4895" s="1406" t="s">
        <v>614</v>
      </c>
      <c r="F4895" s="1408" t="s">
        <v>613</v>
      </c>
      <c r="O4895" s="1383" t="s">
        <v>614</v>
      </c>
      <c r="Q4895" s="1383" t="s">
        <v>60</v>
      </c>
    </row>
    <row r="4896" spans="1:17" x14ac:dyDescent="0.3">
      <c r="A4896" s="1405">
        <v>2011</v>
      </c>
      <c r="B4896" s="1406" t="s">
        <v>864</v>
      </c>
      <c r="C4896" s="1406" t="s">
        <v>755</v>
      </c>
      <c r="D4896" s="1407">
        <v>2183</v>
      </c>
      <c r="E4896" s="1406" t="s">
        <v>614</v>
      </c>
      <c r="F4896" s="1408" t="s">
        <v>613</v>
      </c>
      <c r="O4896" s="1383" t="s">
        <v>614</v>
      </c>
      <c r="Q4896" s="1383" t="s">
        <v>60</v>
      </c>
    </row>
    <row r="4897" spans="1:17" x14ac:dyDescent="0.3">
      <c r="A4897" s="1405">
        <v>2011</v>
      </c>
      <c r="B4897" s="1406" t="s">
        <v>864</v>
      </c>
      <c r="C4897" s="1406" t="s">
        <v>756</v>
      </c>
      <c r="D4897" s="1407">
        <v>1420</v>
      </c>
      <c r="E4897" s="1406" t="s">
        <v>614</v>
      </c>
      <c r="F4897" s="1408" t="s">
        <v>613</v>
      </c>
      <c r="O4897" s="1383" t="s">
        <v>614</v>
      </c>
      <c r="Q4897" s="1383" t="s">
        <v>60</v>
      </c>
    </row>
    <row r="4898" spans="1:17" x14ac:dyDescent="0.3">
      <c r="A4898" s="1405">
        <v>2011</v>
      </c>
      <c r="B4898" s="1406" t="s">
        <v>864</v>
      </c>
      <c r="C4898" s="1406" t="s">
        <v>757</v>
      </c>
      <c r="D4898" s="1407">
        <v>1127</v>
      </c>
      <c r="E4898" s="1406" t="s">
        <v>626</v>
      </c>
      <c r="F4898" s="1408" t="s">
        <v>625</v>
      </c>
      <c r="O4898" s="1383" t="s">
        <v>626</v>
      </c>
      <c r="Q4898" s="1383" t="s">
        <v>59</v>
      </c>
    </row>
    <row r="4899" spans="1:17" x14ac:dyDescent="0.3">
      <c r="A4899" s="1405">
        <v>2011</v>
      </c>
      <c r="B4899" s="1406" t="s">
        <v>864</v>
      </c>
      <c r="C4899" s="1406" t="s">
        <v>758</v>
      </c>
      <c r="D4899" s="1407">
        <v>2029</v>
      </c>
      <c r="E4899" s="1406" t="s">
        <v>626</v>
      </c>
      <c r="F4899" s="1408" t="s">
        <v>625</v>
      </c>
      <c r="O4899" s="1383" t="s">
        <v>626</v>
      </c>
      <c r="Q4899" s="1383" t="s">
        <v>59</v>
      </c>
    </row>
    <row r="4900" spans="1:17" x14ac:dyDescent="0.3">
      <c r="A4900" s="1405">
        <v>2011</v>
      </c>
      <c r="B4900" s="1406" t="s">
        <v>864</v>
      </c>
      <c r="C4900" s="1406" t="s">
        <v>759</v>
      </c>
      <c r="D4900" s="1407">
        <v>343</v>
      </c>
      <c r="E4900" s="1406" t="s">
        <v>626</v>
      </c>
      <c r="F4900" s="1408" t="s">
        <v>625</v>
      </c>
      <c r="O4900" s="1383" t="s">
        <v>626</v>
      </c>
      <c r="Q4900" s="1383" t="s">
        <v>59</v>
      </c>
    </row>
    <row r="4901" spans="1:17" x14ac:dyDescent="0.3">
      <c r="A4901" s="1405">
        <v>2011</v>
      </c>
      <c r="B4901" s="1406" t="s">
        <v>864</v>
      </c>
      <c r="C4901" s="1406" t="s">
        <v>760</v>
      </c>
      <c r="D4901" s="1407">
        <v>674</v>
      </c>
      <c r="E4901" s="1406" t="s">
        <v>626</v>
      </c>
      <c r="F4901" s="1408" t="s">
        <v>625</v>
      </c>
      <c r="O4901" s="1383" t="s">
        <v>626</v>
      </c>
      <c r="Q4901" s="1383" t="s">
        <v>59</v>
      </c>
    </row>
    <row r="4902" spans="1:17" x14ac:dyDescent="0.3">
      <c r="A4902" s="1405">
        <v>2011</v>
      </c>
      <c r="B4902" s="1406" t="s">
        <v>864</v>
      </c>
      <c r="C4902" s="1406" t="s">
        <v>761</v>
      </c>
      <c r="D4902" s="1407">
        <v>443</v>
      </c>
      <c r="E4902" s="1406" t="s">
        <v>626</v>
      </c>
      <c r="F4902" s="1408" t="s">
        <v>625</v>
      </c>
      <c r="O4902" s="1383" t="s">
        <v>626</v>
      </c>
      <c r="Q4902" s="1383" t="s">
        <v>59</v>
      </c>
    </row>
    <row r="4903" spans="1:17" x14ac:dyDescent="0.3">
      <c r="A4903" s="1405">
        <v>2011</v>
      </c>
      <c r="B4903" s="1406" t="s">
        <v>864</v>
      </c>
      <c r="C4903" s="1406" t="s">
        <v>762</v>
      </c>
      <c r="D4903" s="1407">
        <v>789</v>
      </c>
      <c r="E4903" s="1406" t="s">
        <v>623</v>
      </c>
      <c r="F4903" s="1408" t="s">
        <v>622</v>
      </c>
      <c r="O4903" s="1383" t="s">
        <v>623</v>
      </c>
      <c r="Q4903" s="1383" t="s">
        <v>75</v>
      </c>
    </row>
    <row r="4904" spans="1:17" x14ac:dyDescent="0.3">
      <c r="A4904" s="1405">
        <v>2011</v>
      </c>
      <c r="B4904" s="1406" t="s">
        <v>864</v>
      </c>
      <c r="C4904" s="1406" t="s">
        <v>763</v>
      </c>
      <c r="D4904" s="1407">
        <v>1393</v>
      </c>
      <c r="E4904" s="1406" t="s">
        <v>645</v>
      </c>
      <c r="F4904" s="1408" t="s">
        <v>644</v>
      </c>
      <c r="O4904" s="1383" t="s">
        <v>645</v>
      </c>
      <c r="Q4904" s="1383" t="s">
        <v>76</v>
      </c>
    </row>
    <row r="4905" spans="1:17" x14ac:dyDescent="0.3">
      <c r="A4905" s="1405">
        <v>2011</v>
      </c>
      <c r="B4905" s="1406" t="s">
        <v>864</v>
      </c>
      <c r="C4905" s="1406" t="s">
        <v>764</v>
      </c>
      <c r="D4905" s="1407">
        <v>1598</v>
      </c>
      <c r="E4905" s="1406" t="s">
        <v>645</v>
      </c>
      <c r="F4905" s="1408" t="s">
        <v>644</v>
      </c>
      <c r="O4905" s="1383" t="s">
        <v>645</v>
      </c>
      <c r="Q4905" s="1383" t="s">
        <v>76</v>
      </c>
    </row>
    <row r="4906" spans="1:17" x14ac:dyDescent="0.3">
      <c r="A4906" s="1405">
        <v>2011</v>
      </c>
      <c r="B4906" s="1406" t="s">
        <v>864</v>
      </c>
      <c r="C4906" s="1406" t="s">
        <v>765</v>
      </c>
      <c r="D4906" s="1407">
        <v>4643</v>
      </c>
      <c r="E4906" s="1406" t="s">
        <v>645</v>
      </c>
      <c r="F4906" s="1408" t="s">
        <v>644</v>
      </c>
      <c r="O4906" s="1383" t="s">
        <v>645</v>
      </c>
      <c r="Q4906" s="1383" t="s">
        <v>76</v>
      </c>
    </row>
    <row r="4907" spans="1:17" x14ac:dyDescent="0.3">
      <c r="A4907" s="1405">
        <v>2011</v>
      </c>
      <c r="B4907" s="1406" t="s">
        <v>864</v>
      </c>
      <c r="C4907" s="1406" t="s">
        <v>766</v>
      </c>
      <c r="D4907" s="1407">
        <v>1646</v>
      </c>
      <c r="E4907" s="1406" t="s">
        <v>645</v>
      </c>
      <c r="F4907" s="1408" t="s">
        <v>644</v>
      </c>
      <c r="O4907" s="1383" t="s">
        <v>645</v>
      </c>
      <c r="Q4907" s="1383" t="s">
        <v>76</v>
      </c>
    </row>
    <row r="4908" spans="1:17" x14ac:dyDescent="0.3">
      <c r="A4908" s="1405">
        <v>2011</v>
      </c>
      <c r="B4908" s="1406" t="s">
        <v>864</v>
      </c>
      <c r="C4908" s="1406" t="s">
        <v>767</v>
      </c>
      <c r="D4908" s="1407">
        <v>2406</v>
      </c>
      <c r="E4908" s="1406" t="s">
        <v>645</v>
      </c>
      <c r="F4908" s="1408" t="s">
        <v>644</v>
      </c>
      <c r="O4908" s="1383" t="s">
        <v>645</v>
      </c>
      <c r="Q4908" s="1383" t="s">
        <v>76</v>
      </c>
    </row>
    <row r="4909" spans="1:17" x14ac:dyDescent="0.3">
      <c r="A4909" s="1405">
        <v>2011</v>
      </c>
      <c r="B4909" s="1406" t="s">
        <v>864</v>
      </c>
      <c r="C4909" s="1406" t="s">
        <v>768</v>
      </c>
      <c r="D4909" s="1407">
        <v>3604</v>
      </c>
      <c r="E4909" s="1406" t="s">
        <v>645</v>
      </c>
      <c r="F4909" s="1408" t="s">
        <v>644</v>
      </c>
      <c r="O4909" s="1383" t="s">
        <v>645</v>
      </c>
      <c r="Q4909" s="1383" t="s">
        <v>76</v>
      </c>
    </row>
    <row r="4910" spans="1:17" x14ac:dyDescent="0.3">
      <c r="A4910" s="1405">
        <v>2011</v>
      </c>
      <c r="B4910" s="1406" t="s">
        <v>864</v>
      </c>
      <c r="C4910" s="1406" t="s">
        <v>769</v>
      </c>
      <c r="D4910" s="1407">
        <v>817</v>
      </c>
      <c r="E4910" s="1406" t="s">
        <v>645</v>
      </c>
      <c r="F4910" s="1408" t="s">
        <v>644</v>
      </c>
      <c r="O4910" s="1383" t="s">
        <v>645</v>
      </c>
      <c r="Q4910" s="1383" t="s">
        <v>76</v>
      </c>
    </row>
    <row r="4911" spans="1:17" x14ac:dyDescent="0.3">
      <c r="A4911" s="1405">
        <v>2011</v>
      </c>
      <c r="B4911" s="1406" t="s">
        <v>864</v>
      </c>
      <c r="C4911" s="1406" t="s">
        <v>770</v>
      </c>
      <c r="D4911" s="1407">
        <v>1368</v>
      </c>
      <c r="E4911" s="1406" t="s">
        <v>645</v>
      </c>
      <c r="F4911" s="1408" t="s">
        <v>644</v>
      </c>
      <c r="O4911" s="1383" t="s">
        <v>645</v>
      </c>
      <c r="Q4911" s="1383" t="s">
        <v>76</v>
      </c>
    </row>
    <row r="4912" spans="1:17" x14ac:dyDescent="0.3">
      <c r="A4912" s="1405">
        <v>2011</v>
      </c>
      <c r="B4912" s="1406" t="s">
        <v>864</v>
      </c>
      <c r="C4912" s="1406" t="s">
        <v>771</v>
      </c>
      <c r="D4912" s="1407">
        <v>2121</v>
      </c>
      <c r="E4912" s="1406" t="s">
        <v>645</v>
      </c>
      <c r="F4912" s="1408" t="s">
        <v>644</v>
      </c>
      <c r="O4912" s="1383" t="s">
        <v>645</v>
      </c>
      <c r="Q4912" s="1383" t="s">
        <v>76</v>
      </c>
    </row>
    <row r="4913" spans="1:17" x14ac:dyDescent="0.3">
      <c r="A4913" s="1405">
        <v>2011</v>
      </c>
      <c r="B4913" s="1406" t="s">
        <v>864</v>
      </c>
      <c r="C4913" s="1406" t="s">
        <v>772</v>
      </c>
      <c r="D4913" s="1407">
        <v>1218</v>
      </c>
      <c r="E4913" s="1406" t="s">
        <v>645</v>
      </c>
      <c r="F4913" s="1408" t="s">
        <v>644</v>
      </c>
      <c r="O4913" s="1383" t="s">
        <v>645</v>
      </c>
      <c r="Q4913" s="1383" t="s">
        <v>76</v>
      </c>
    </row>
    <row r="4914" spans="1:17" x14ac:dyDescent="0.3">
      <c r="A4914" s="1405">
        <v>2011</v>
      </c>
      <c r="B4914" s="1406" t="s">
        <v>864</v>
      </c>
      <c r="C4914" s="1406" t="s">
        <v>773</v>
      </c>
      <c r="D4914" s="1407">
        <v>4637</v>
      </c>
      <c r="E4914" s="1406" t="s">
        <v>645</v>
      </c>
      <c r="F4914" s="1408" t="s">
        <v>644</v>
      </c>
      <c r="O4914" s="1383" t="s">
        <v>645</v>
      </c>
      <c r="Q4914" s="1383" t="s">
        <v>76</v>
      </c>
    </row>
    <row r="4915" spans="1:17" x14ac:dyDescent="0.3">
      <c r="A4915" s="1405">
        <v>2011</v>
      </c>
      <c r="B4915" s="1406" t="s">
        <v>864</v>
      </c>
      <c r="C4915" s="1406" t="s">
        <v>774</v>
      </c>
      <c r="D4915" s="1407">
        <v>367</v>
      </c>
      <c r="E4915" s="1406" t="s">
        <v>645</v>
      </c>
      <c r="F4915" s="1408" t="s">
        <v>644</v>
      </c>
      <c r="O4915" s="1383" t="s">
        <v>645</v>
      </c>
      <c r="Q4915" s="1383" t="s">
        <v>76</v>
      </c>
    </row>
    <row r="4916" spans="1:17" x14ac:dyDescent="0.3">
      <c r="A4916" s="1405">
        <v>2011</v>
      </c>
      <c r="B4916" s="1406" t="s">
        <v>864</v>
      </c>
      <c r="C4916" s="1406" t="s">
        <v>775</v>
      </c>
      <c r="D4916" s="1407">
        <v>20090</v>
      </c>
      <c r="E4916" s="1406" t="s">
        <v>645</v>
      </c>
      <c r="F4916" s="1408" t="s">
        <v>644</v>
      </c>
      <c r="O4916" s="1383" t="s">
        <v>645</v>
      </c>
      <c r="Q4916" s="1383" t="s">
        <v>76</v>
      </c>
    </row>
    <row r="4917" spans="1:17" x14ac:dyDescent="0.3">
      <c r="A4917" s="1405">
        <v>2011</v>
      </c>
      <c r="B4917" s="1406" t="s">
        <v>864</v>
      </c>
      <c r="C4917" s="1406" t="s">
        <v>776</v>
      </c>
      <c r="D4917" s="1407">
        <v>1620</v>
      </c>
      <c r="E4917" s="1406" t="s">
        <v>645</v>
      </c>
      <c r="F4917" s="1408" t="s">
        <v>644</v>
      </c>
      <c r="O4917" s="1383" t="s">
        <v>645</v>
      </c>
      <c r="Q4917" s="1383" t="s">
        <v>76</v>
      </c>
    </row>
    <row r="4918" spans="1:17" x14ac:dyDescent="0.3">
      <c r="A4918" s="1405">
        <v>2011</v>
      </c>
      <c r="B4918" s="1406" t="s">
        <v>864</v>
      </c>
      <c r="C4918" s="1406" t="s">
        <v>777</v>
      </c>
      <c r="D4918" s="1407">
        <v>808</v>
      </c>
      <c r="E4918" s="1406" t="s">
        <v>611</v>
      </c>
      <c r="F4918" s="1408" t="s">
        <v>610</v>
      </c>
      <c r="O4918" s="1383" t="s">
        <v>611</v>
      </c>
      <c r="Q4918" s="1383" t="s">
        <v>74</v>
      </c>
    </row>
    <row r="4919" spans="1:17" x14ac:dyDescent="0.3">
      <c r="A4919" s="1405">
        <v>2011</v>
      </c>
      <c r="B4919" s="1406" t="s">
        <v>864</v>
      </c>
      <c r="C4919" s="1406" t="s">
        <v>778</v>
      </c>
      <c r="D4919" s="1407">
        <v>1005</v>
      </c>
      <c r="E4919" s="1406" t="s">
        <v>611</v>
      </c>
      <c r="F4919" s="1408" t="s">
        <v>610</v>
      </c>
      <c r="O4919" s="1383" t="s">
        <v>611</v>
      </c>
      <c r="Q4919" s="1383" t="s">
        <v>74</v>
      </c>
    </row>
    <row r="4920" spans="1:17" x14ac:dyDescent="0.3">
      <c r="A4920" s="1405">
        <v>2011</v>
      </c>
      <c r="B4920" s="1406" t="s">
        <v>864</v>
      </c>
      <c r="C4920" s="1406" t="s">
        <v>779</v>
      </c>
      <c r="D4920" s="1407">
        <v>2401</v>
      </c>
      <c r="E4920" s="1406" t="s">
        <v>611</v>
      </c>
      <c r="F4920" s="1408" t="s">
        <v>610</v>
      </c>
      <c r="O4920" s="1383" t="s">
        <v>611</v>
      </c>
      <c r="Q4920" s="1383" t="s">
        <v>74</v>
      </c>
    </row>
    <row r="4921" spans="1:17" x14ac:dyDescent="0.3">
      <c r="A4921" s="1405">
        <v>2011</v>
      </c>
      <c r="B4921" s="1406" t="s">
        <v>864</v>
      </c>
      <c r="C4921" s="1406" t="s">
        <v>780</v>
      </c>
      <c r="D4921" s="1407">
        <v>524</v>
      </c>
      <c r="E4921" s="1406" t="s">
        <v>611</v>
      </c>
      <c r="F4921" s="1408" t="s">
        <v>610</v>
      </c>
      <c r="O4921" s="1383" t="s">
        <v>611</v>
      </c>
      <c r="Q4921" s="1383" t="s">
        <v>74</v>
      </c>
    </row>
    <row r="4922" spans="1:17" x14ac:dyDescent="0.3">
      <c r="A4922" s="1405">
        <v>2011</v>
      </c>
      <c r="B4922" s="1406" t="s">
        <v>864</v>
      </c>
      <c r="C4922" s="1406" t="s">
        <v>781</v>
      </c>
      <c r="D4922" s="1407">
        <v>983</v>
      </c>
      <c r="E4922" s="1406" t="s">
        <v>635</v>
      </c>
      <c r="F4922" s="1408" t="s">
        <v>634</v>
      </c>
      <c r="O4922" s="1383" t="s">
        <v>635</v>
      </c>
      <c r="Q4922" s="1383" t="s">
        <v>78</v>
      </c>
    </row>
    <row r="4923" spans="1:17" x14ac:dyDescent="0.3">
      <c r="A4923" s="1405">
        <v>2011</v>
      </c>
      <c r="B4923" s="1406" t="s">
        <v>864</v>
      </c>
      <c r="C4923" s="1406" t="s">
        <v>782</v>
      </c>
      <c r="D4923" s="1407">
        <v>592</v>
      </c>
      <c r="E4923" s="1406" t="s">
        <v>623</v>
      </c>
      <c r="F4923" s="1408" t="s">
        <v>622</v>
      </c>
      <c r="O4923" s="1383" t="s">
        <v>623</v>
      </c>
      <c r="Q4923" s="1383" t="s">
        <v>75</v>
      </c>
    </row>
    <row r="4924" spans="1:17" x14ac:dyDescent="0.3">
      <c r="A4924" s="1405">
        <v>2011</v>
      </c>
      <c r="B4924" s="1406" t="s">
        <v>864</v>
      </c>
      <c r="C4924" s="1406" t="s">
        <v>783</v>
      </c>
      <c r="D4924" s="1407">
        <v>1572</v>
      </c>
      <c r="E4924" s="1406" t="s">
        <v>623</v>
      </c>
      <c r="F4924" s="1408" t="s">
        <v>622</v>
      </c>
      <c r="O4924" s="1383" t="s">
        <v>623</v>
      </c>
      <c r="Q4924" s="1383" t="s">
        <v>75</v>
      </c>
    </row>
    <row r="4925" spans="1:17" x14ac:dyDescent="0.3">
      <c r="A4925" s="1405">
        <v>2011</v>
      </c>
      <c r="B4925" s="1406" t="s">
        <v>864</v>
      </c>
      <c r="C4925" s="1406" t="s">
        <v>784</v>
      </c>
      <c r="D4925" s="1407">
        <v>3839</v>
      </c>
      <c r="E4925" s="1406" t="s">
        <v>623</v>
      </c>
      <c r="F4925" s="1408" t="s">
        <v>622</v>
      </c>
      <c r="O4925" s="1383" t="s">
        <v>623</v>
      </c>
      <c r="Q4925" s="1383" t="s">
        <v>75</v>
      </c>
    </row>
    <row r="4926" spans="1:17" x14ac:dyDescent="0.3">
      <c r="A4926" s="1405">
        <v>2011</v>
      </c>
      <c r="B4926" s="1406" t="s">
        <v>864</v>
      </c>
      <c r="C4926" s="1406" t="s">
        <v>785</v>
      </c>
      <c r="D4926" s="1407">
        <v>848</v>
      </c>
      <c r="E4926" s="1406" t="s">
        <v>623</v>
      </c>
      <c r="F4926" s="1408" t="s">
        <v>622</v>
      </c>
      <c r="O4926" s="1383" t="s">
        <v>623</v>
      </c>
      <c r="Q4926" s="1383" t="s">
        <v>75</v>
      </c>
    </row>
    <row r="4927" spans="1:17" x14ac:dyDescent="0.3">
      <c r="A4927" s="1405">
        <v>2011</v>
      </c>
      <c r="B4927" s="1406" t="s">
        <v>864</v>
      </c>
      <c r="C4927" s="1406" t="s">
        <v>786</v>
      </c>
      <c r="D4927" s="1407">
        <v>995</v>
      </c>
      <c r="E4927" s="1406" t="s">
        <v>623</v>
      </c>
      <c r="F4927" s="1408" t="s">
        <v>622</v>
      </c>
      <c r="O4927" s="1383" t="s">
        <v>623</v>
      </c>
      <c r="Q4927" s="1383" t="s">
        <v>75</v>
      </c>
    </row>
    <row r="4928" spans="1:17" x14ac:dyDescent="0.3">
      <c r="A4928" s="1405">
        <v>2011</v>
      </c>
      <c r="B4928" s="1406" t="s">
        <v>864</v>
      </c>
      <c r="C4928" s="1406" t="s">
        <v>787</v>
      </c>
      <c r="D4928" s="1407">
        <v>773</v>
      </c>
      <c r="E4928" s="1406" t="s">
        <v>623</v>
      </c>
      <c r="F4928" s="1408" t="s">
        <v>622</v>
      </c>
      <c r="O4928" s="1383" t="s">
        <v>623</v>
      </c>
      <c r="Q4928" s="1383" t="s">
        <v>75</v>
      </c>
    </row>
    <row r="4929" spans="1:17" x14ac:dyDescent="0.3">
      <c r="A4929" s="1405">
        <v>2011</v>
      </c>
      <c r="B4929" s="1406" t="s">
        <v>864</v>
      </c>
      <c r="C4929" s="1406" t="s">
        <v>788</v>
      </c>
      <c r="D4929" s="1407">
        <v>7828</v>
      </c>
      <c r="E4929" s="1406" t="s">
        <v>623</v>
      </c>
      <c r="F4929" s="1408" t="s">
        <v>622</v>
      </c>
      <c r="O4929" s="1383" t="s">
        <v>623</v>
      </c>
      <c r="Q4929" s="1383" t="s">
        <v>75</v>
      </c>
    </row>
    <row r="4930" spans="1:17" x14ac:dyDescent="0.3">
      <c r="A4930" s="1405">
        <v>2011</v>
      </c>
      <c r="B4930" s="1406" t="s">
        <v>864</v>
      </c>
      <c r="C4930" s="1406" t="s">
        <v>789</v>
      </c>
      <c r="D4930" s="1407">
        <v>438</v>
      </c>
      <c r="E4930" s="1406" t="s">
        <v>623</v>
      </c>
      <c r="F4930" s="1408" t="s">
        <v>622</v>
      </c>
      <c r="O4930" s="1383" t="s">
        <v>623</v>
      </c>
      <c r="Q4930" s="1383" t="s">
        <v>75</v>
      </c>
    </row>
    <row r="4931" spans="1:17" x14ac:dyDescent="0.3">
      <c r="A4931" s="1405">
        <v>2011</v>
      </c>
      <c r="B4931" s="1406" t="s">
        <v>864</v>
      </c>
      <c r="C4931" s="1406" t="s">
        <v>790</v>
      </c>
      <c r="D4931" s="1407">
        <v>542</v>
      </c>
      <c r="E4931" s="1406" t="s">
        <v>623</v>
      </c>
      <c r="F4931" s="1408" t="s">
        <v>622</v>
      </c>
      <c r="O4931" s="1383" t="s">
        <v>623</v>
      </c>
      <c r="Q4931" s="1383" t="s">
        <v>75</v>
      </c>
    </row>
    <row r="4932" spans="1:17" x14ac:dyDescent="0.3">
      <c r="A4932" s="1405">
        <v>2011</v>
      </c>
      <c r="B4932" s="1406" t="s">
        <v>864</v>
      </c>
      <c r="C4932" s="1406" t="s">
        <v>791</v>
      </c>
      <c r="D4932" s="1407">
        <v>985</v>
      </c>
      <c r="E4932" s="1406" t="s">
        <v>623</v>
      </c>
      <c r="F4932" s="1408" t="s">
        <v>622</v>
      </c>
      <c r="O4932" s="1383" t="s">
        <v>623</v>
      </c>
      <c r="Q4932" s="1383" t="s">
        <v>75</v>
      </c>
    </row>
    <row r="4933" spans="1:17" x14ac:dyDescent="0.3">
      <c r="A4933" s="1405">
        <v>2011</v>
      </c>
      <c r="B4933" s="1406" t="s">
        <v>864</v>
      </c>
      <c r="C4933" s="1406" t="s">
        <v>792</v>
      </c>
      <c r="D4933" s="1407">
        <v>1518</v>
      </c>
      <c r="E4933" s="1406" t="s">
        <v>623</v>
      </c>
      <c r="F4933" s="1408" t="s">
        <v>622</v>
      </c>
      <c r="O4933" s="1383" t="s">
        <v>623</v>
      </c>
      <c r="Q4933" s="1383" t="s">
        <v>75</v>
      </c>
    </row>
    <row r="4934" spans="1:17" x14ac:dyDescent="0.3">
      <c r="A4934" s="1405">
        <v>2011</v>
      </c>
      <c r="B4934" s="1406" t="s">
        <v>864</v>
      </c>
      <c r="C4934" s="1406" t="s">
        <v>793</v>
      </c>
      <c r="D4934" s="1407">
        <v>1576</v>
      </c>
      <c r="E4934" s="1406" t="s">
        <v>623</v>
      </c>
      <c r="F4934" s="1408" t="s">
        <v>622</v>
      </c>
      <c r="O4934" s="1383" t="s">
        <v>623</v>
      </c>
      <c r="Q4934" s="1383" t="s">
        <v>75</v>
      </c>
    </row>
    <row r="4935" spans="1:17" x14ac:dyDescent="0.3">
      <c r="A4935" s="1405">
        <v>2011</v>
      </c>
      <c r="B4935" s="1406" t="s">
        <v>864</v>
      </c>
      <c r="C4935" s="1406" t="s">
        <v>794</v>
      </c>
      <c r="D4935" s="1407">
        <v>10251</v>
      </c>
      <c r="E4935" s="1406" t="s">
        <v>611</v>
      </c>
      <c r="F4935" s="1408" t="s">
        <v>610</v>
      </c>
      <c r="O4935" s="1383" t="s">
        <v>611</v>
      </c>
      <c r="Q4935" s="1383" t="s">
        <v>74</v>
      </c>
    </row>
    <row r="4936" spans="1:17" x14ac:dyDescent="0.3">
      <c r="A4936" s="1405">
        <v>2011</v>
      </c>
      <c r="B4936" s="1406" t="s">
        <v>864</v>
      </c>
      <c r="C4936" s="1406" t="s">
        <v>795</v>
      </c>
      <c r="D4936" s="1407">
        <v>1062</v>
      </c>
      <c r="E4936" s="1406" t="s">
        <v>611</v>
      </c>
      <c r="F4936" s="1408" t="s">
        <v>610</v>
      </c>
      <c r="O4936" s="1383" t="s">
        <v>611</v>
      </c>
      <c r="Q4936" s="1383" t="s">
        <v>74</v>
      </c>
    </row>
    <row r="4937" spans="1:17" x14ac:dyDescent="0.3">
      <c r="A4937" s="1405">
        <v>2011</v>
      </c>
      <c r="B4937" s="1406" t="s">
        <v>864</v>
      </c>
      <c r="C4937" s="1406" t="s">
        <v>796</v>
      </c>
      <c r="D4937" s="1407">
        <v>543</v>
      </c>
      <c r="E4937" s="1406" t="s">
        <v>611</v>
      </c>
      <c r="F4937" s="1408" t="s">
        <v>610</v>
      </c>
      <c r="O4937" s="1383" t="s">
        <v>611</v>
      </c>
      <c r="Q4937" s="1383" t="s">
        <v>74</v>
      </c>
    </row>
    <row r="4938" spans="1:17" x14ac:dyDescent="0.3">
      <c r="A4938" s="1405">
        <v>2011</v>
      </c>
      <c r="B4938" s="1406" t="s">
        <v>864</v>
      </c>
      <c r="C4938" s="1406" t="s">
        <v>797</v>
      </c>
      <c r="D4938" s="1407">
        <v>632</v>
      </c>
      <c r="E4938" s="1406" t="s">
        <v>611</v>
      </c>
      <c r="F4938" s="1408" t="s">
        <v>610</v>
      </c>
      <c r="O4938" s="1383" t="s">
        <v>611</v>
      </c>
      <c r="Q4938" s="1383" t="s">
        <v>74</v>
      </c>
    </row>
    <row r="4939" spans="1:17" x14ac:dyDescent="0.3">
      <c r="A4939" s="1405">
        <v>2011</v>
      </c>
      <c r="B4939" s="1406" t="s">
        <v>864</v>
      </c>
      <c r="C4939" s="1406" t="s">
        <v>531</v>
      </c>
      <c r="D4939" s="1407">
        <v>33993</v>
      </c>
      <c r="E4939" s="1406" t="s">
        <v>519</v>
      </c>
      <c r="F4939" s="1408" t="s">
        <v>628</v>
      </c>
      <c r="O4939" s="1383" t="s">
        <v>519</v>
      </c>
      <c r="Q4939" s="1383" t="s">
        <v>58</v>
      </c>
    </row>
    <row r="4940" spans="1:17" x14ac:dyDescent="0.3">
      <c r="A4940" s="1405">
        <v>2011</v>
      </c>
      <c r="B4940" s="1406" t="s">
        <v>864</v>
      </c>
      <c r="C4940" s="1406" t="s">
        <v>532</v>
      </c>
      <c r="D4940" s="1407">
        <v>272900</v>
      </c>
      <c r="E4940" s="1406" t="s">
        <v>519</v>
      </c>
      <c r="F4940" s="1408" t="s">
        <v>628</v>
      </c>
      <c r="O4940" s="1383" t="s">
        <v>519</v>
      </c>
      <c r="Q4940" s="1383" t="s">
        <v>58</v>
      </c>
    </row>
    <row r="4941" spans="1:17" x14ac:dyDescent="0.3">
      <c r="A4941" s="1405">
        <v>2011</v>
      </c>
      <c r="B4941" s="1406" t="s">
        <v>864</v>
      </c>
      <c r="C4941" s="1406" t="s">
        <v>533</v>
      </c>
      <c r="D4941" s="1407">
        <v>40702</v>
      </c>
      <c r="E4941" s="1406" t="s">
        <v>519</v>
      </c>
      <c r="F4941" s="1408" t="s">
        <v>628</v>
      </c>
      <c r="O4941" s="1383" t="s">
        <v>519</v>
      </c>
      <c r="Q4941" s="1383" t="s">
        <v>58</v>
      </c>
    </row>
    <row r="4942" spans="1:17" x14ac:dyDescent="0.3">
      <c r="A4942" s="1405">
        <v>2011</v>
      </c>
      <c r="B4942" s="1406" t="s">
        <v>864</v>
      </c>
      <c r="C4942" s="1406" t="s">
        <v>535</v>
      </c>
      <c r="D4942" s="1407">
        <v>16048</v>
      </c>
      <c r="E4942" s="1406" t="s">
        <v>519</v>
      </c>
      <c r="F4942" s="1408" t="s">
        <v>628</v>
      </c>
      <c r="O4942" s="1383" t="s">
        <v>519</v>
      </c>
      <c r="Q4942" s="1383" t="s">
        <v>58</v>
      </c>
    </row>
    <row r="4943" spans="1:17" x14ac:dyDescent="0.3">
      <c r="A4943" s="1405">
        <v>2011</v>
      </c>
      <c r="B4943" s="1406" t="s">
        <v>864</v>
      </c>
      <c r="C4943" s="1406" t="s">
        <v>536</v>
      </c>
      <c r="D4943" s="1407">
        <v>67635</v>
      </c>
      <c r="E4943" s="1406" t="s">
        <v>519</v>
      </c>
      <c r="F4943" s="1408" t="s">
        <v>628</v>
      </c>
      <c r="O4943" s="1383" t="s">
        <v>519</v>
      </c>
      <c r="Q4943" s="1383" t="s">
        <v>58</v>
      </c>
    </row>
    <row r="4944" spans="1:17" x14ac:dyDescent="0.3">
      <c r="A4944" s="1405">
        <v>2011</v>
      </c>
      <c r="B4944" s="1406" t="s">
        <v>864</v>
      </c>
      <c r="C4944" s="1406" t="s">
        <v>537</v>
      </c>
      <c r="D4944" s="1407">
        <v>53098</v>
      </c>
      <c r="E4944" s="1406" t="s">
        <v>519</v>
      </c>
      <c r="F4944" s="1408" t="s">
        <v>628</v>
      </c>
      <c r="O4944" s="1383" t="s">
        <v>519</v>
      </c>
      <c r="Q4944" s="1383" t="s">
        <v>58</v>
      </c>
    </row>
    <row r="4945" spans="1:17" x14ac:dyDescent="0.3">
      <c r="A4945" s="1405">
        <v>2011</v>
      </c>
      <c r="B4945" s="1406" t="s">
        <v>864</v>
      </c>
      <c r="C4945" s="1406" t="s">
        <v>540</v>
      </c>
      <c r="D4945" s="1407">
        <v>23703</v>
      </c>
      <c r="E4945" s="1406" t="s">
        <v>519</v>
      </c>
      <c r="F4945" s="1408" t="s">
        <v>628</v>
      </c>
      <c r="O4945" s="1383" t="s">
        <v>519</v>
      </c>
      <c r="Q4945" s="1383" t="s">
        <v>58</v>
      </c>
    </row>
    <row r="4946" spans="1:17" x14ac:dyDescent="0.3">
      <c r="A4946" s="1405">
        <v>2011</v>
      </c>
      <c r="B4946" s="1406" t="s">
        <v>864</v>
      </c>
      <c r="C4946" s="1406" t="s">
        <v>541</v>
      </c>
      <c r="D4946" s="1407">
        <v>33369</v>
      </c>
      <c r="E4946" s="1406" t="s">
        <v>519</v>
      </c>
      <c r="F4946" s="1408" t="s">
        <v>628</v>
      </c>
      <c r="O4946" s="1383" t="s">
        <v>519</v>
      </c>
      <c r="Q4946" s="1383" t="s">
        <v>58</v>
      </c>
    </row>
    <row r="4947" spans="1:17" x14ac:dyDescent="0.3">
      <c r="A4947" s="1405">
        <v>2011</v>
      </c>
      <c r="B4947" s="1406" t="s">
        <v>864</v>
      </c>
      <c r="C4947" s="1406" t="s">
        <v>542</v>
      </c>
      <c r="D4947" s="1407">
        <v>13606</v>
      </c>
      <c r="E4947" s="1406" t="s">
        <v>519</v>
      </c>
      <c r="F4947" s="1408" t="s">
        <v>628</v>
      </c>
      <c r="O4947" s="1383" t="s">
        <v>519</v>
      </c>
      <c r="Q4947" s="1383" t="s">
        <v>58</v>
      </c>
    </row>
    <row r="4948" spans="1:17" x14ac:dyDescent="0.3">
      <c r="A4948" s="1405">
        <v>2011</v>
      </c>
      <c r="B4948" s="1406" t="s">
        <v>864</v>
      </c>
      <c r="C4948" s="1406" t="s">
        <v>798</v>
      </c>
      <c r="D4948" s="1407">
        <v>3635</v>
      </c>
      <c r="E4948" s="1406" t="s">
        <v>638</v>
      </c>
      <c r="F4948" s="1408" t="s">
        <v>637</v>
      </c>
      <c r="O4948" s="1383" t="s">
        <v>638</v>
      </c>
      <c r="Q4948" s="1383" t="s">
        <v>57</v>
      </c>
    </row>
    <row r="4949" spans="1:17" x14ac:dyDescent="0.3">
      <c r="A4949" s="1405">
        <v>2011</v>
      </c>
      <c r="B4949" s="1406" t="s">
        <v>864</v>
      </c>
      <c r="C4949" s="1406" t="s">
        <v>799</v>
      </c>
      <c r="D4949" s="1407">
        <v>20216</v>
      </c>
      <c r="E4949" s="1406" t="s">
        <v>638</v>
      </c>
      <c r="F4949" s="1408" t="s">
        <v>637</v>
      </c>
      <c r="O4949" s="1383" t="s">
        <v>638</v>
      </c>
      <c r="Q4949" s="1383" t="s">
        <v>57</v>
      </c>
    </row>
    <row r="4950" spans="1:17" x14ac:dyDescent="0.3">
      <c r="A4950" s="1405">
        <v>2011</v>
      </c>
      <c r="B4950" s="1406" t="s">
        <v>864</v>
      </c>
      <c r="C4950" s="1406" t="s">
        <v>800</v>
      </c>
      <c r="D4950" s="1407">
        <v>8998</v>
      </c>
      <c r="E4950" s="1406" t="s">
        <v>638</v>
      </c>
      <c r="F4950" s="1408" t="s">
        <v>637</v>
      </c>
      <c r="O4950" s="1383" t="s">
        <v>638</v>
      </c>
      <c r="Q4950" s="1383" t="s">
        <v>57</v>
      </c>
    </row>
    <row r="4951" spans="1:17" x14ac:dyDescent="0.3">
      <c r="A4951" s="1405">
        <v>2011</v>
      </c>
      <c r="B4951" s="1406" t="s">
        <v>864</v>
      </c>
      <c r="C4951" s="1406" t="s">
        <v>801</v>
      </c>
      <c r="D4951" s="1407">
        <v>5012</v>
      </c>
      <c r="E4951" s="1406" t="s">
        <v>638</v>
      </c>
      <c r="F4951" s="1408" t="s">
        <v>637</v>
      </c>
      <c r="O4951" s="1383" t="s">
        <v>638</v>
      </c>
      <c r="Q4951" s="1383" t="s">
        <v>57</v>
      </c>
    </row>
    <row r="4952" spans="1:17" x14ac:dyDescent="0.3">
      <c r="A4952" s="1405">
        <v>2011</v>
      </c>
      <c r="B4952" s="1406" t="s">
        <v>864</v>
      </c>
      <c r="C4952" s="1406" t="s">
        <v>802</v>
      </c>
      <c r="D4952" s="1407">
        <v>7813</v>
      </c>
      <c r="E4952" s="1406" t="s">
        <v>638</v>
      </c>
      <c r="F4952" s="1408" t="s">
        <v>637</v>
      </c>
      <c r="O4952" s="1383" t="s">
        <v>638</v>
      </c>
      <c r="Q4952" s="1383" t="s">
        <v>57</v>
      </c>
    </row>
    <row r="4953" spans="1:17" x14ac:dyDescent="0.3">
      <c r="A4953" s="1405">
        <v>2011</v>
      </c>
      <c r="B4953" s="1406" t="s">
        <v>864</v>
      </c>
      <c r="C4953" s="1406" t="s">
        <v>803</v>
      </c>
      <c r="D4953" s="1407">
        <v>17787</v>
      </c>
      <c r="E4953" s="1406" t="s">
        <v>638</v>
      </c>
      <c r="F4953" s="1408" t="s">
        <v>637</v>
      </c>
      <c r="O4953" s="1383" t="s">
        <v>638</v>
      </c>
      <c r="Q4953" s="1383" t="s">
        <v>57</v>
      </c>
    </row>
    <row r="4954" spans="1:17" x14ac:dyDescent="0.3">
      <c r="A4954" s="1405">
        <v>2011</v>
      </c>
      <c r="B4954" s="1406" t="s">
        <v>864</v>
      </c>
      <c r="C4954" s="1406" t="s">
        <v>804</v>
      </c>
      <c r="D4954" s="1407">
        <v>15717</v>
      </c>
      <c r="E4954" s="1406" t="s">
        <v>638</v>
      </c>
      <c r="F4954" s="1408" t="s">
        <v>637</v>
      </c>
      <c r="O4954" s="1383" t="s">
        <v>638</v>
      </c>
      <c r="Q4954" s="1383" t="s">
        <v>57</v>
      </c>
    </row>
    <row r="4955" spans="1:17" x14ac:dyDescent="0.3">
      <c r="A4955" s="1405">
        <v>2011</v>
      </c>
      <c r="B4955" s="1406" t="s">
        <v>864</v>
      </c>
      <c r="C4955" s="1406" t="s">
        <v>805</v>
      </c>
      <c r="D4955" s="1407">
        <v>4718</v>
      </c>
      <c r="E4955" s="1406" t="s">
        <v>638</v>
      </c>
      <c r="F4955" s="1408" t="s">
        <v>637</v>
      </c>
      <c r="O4955" s="1383" t="s">
        <v>638</v>
      </c>
      <c r="Q4955" s="1383" t="s">
        <v>57</v>
      </c>
    </row>
    <row r="4956" spans="1:17" x14ac:dyDescent="0.3">
      <c r="A4956" s="1405">
        <v>2011</v>
      </c>
      <c r="B4956" s="1406" t="s">
        <v>864</v>
      </c>
      <c r="C4956" s="1406" t="s">
        <v>806</v>
      </c>
      <c r="D4956" s="1407">
        <v>20262</v>
      </c>
      <c r="E4956" s="1406" t="s">
        <v>638</v>
      </c>
      <c r="F4956" s="1408" t="s">
        <v>637</v>
      </c>
      <c r="O4956" s="1383" t="s">
        <v>638</v>
      </c>
      <c r="Q4956" s="1383" t="s">
        <v>57</v>
      </c>
    </row>
    <row r="4957" spans="1:17" x14ac:dyDescent="0.3">
      <c r="A4957" s="1405">
        <v>2011</v>
      </c>
      <c r="B4957" s="1406" t="s">
        <v>864</v>
      </c>
      <c r="C4957" s="1406" t="s">
        <v>807</v>
      </c>
      <c r="D4957" s="1407">
        <v>3878</v>
      </c>
      <c r="E4957" s="1406" t="s">
        <v>604</v>
      </c>
      <c r="F4957" s="1408" t="s">
        <v>603</v>
      </c>
      <c r="O4957" s="1383" t="s">
        <v>604</v>
      </c>
      <c r="Q4957" s="1383" t="s">
        <v>54</v>
      </c>
    </row>
    <row r="4958" spans="1:17" x14ac:dyDescent="0.3">
      <c r="A4958" s="1405">
        <v>2011</v>
      </c>
      <c r="B4958" s="1406" t="s">
        <v>864</v>
      </c>
      <c r="C4958" s="1406" t="s">
        <v>808</v>
      </c>
      <c r="D4958" s="1407">
        <v>1850</v>
      </c>
      <c r="E4958" s="1406" t="s">
        <v>638</v>
      </c>
      <c r="F4958" s="1408" t="s">
        <v>637</v>
      </c>
      <c r="O4958" s="1383" t="s">
        <v>638</v>
      </c>
      <c r="Q4958" s="1383" t="s">
        <v>57</v>
      </c>
    </row>
    <row r="4959" spans="1:17" x14ac:dyDescent="0.3">
      <c r="A4959" s="1405">
        <v>2011</v>
      </c>
      <c r="B4959" s="1406" t="s">
        <v>864</v>
      </c>
      <c r="C4959" s="1406" t="s">
        <v>809</v>
      </c>
      <c r="D4959" s="1407">
        <v>1836</v>
      </c>
      <c r="E4959" s="1406" t="s">
        <v>638</v>
      </c>
      <c r="F4959" s="1408" t="s">
        <v>637</v>
      </c>
      <c r="O4959" s="1383" t="s">
        <v>638</v>
      </c>
      <c r="Q4959" s="1383" t="s">
        <v>57</v>
      </c>
    </row>
    <row r="4960" spans="1:17" x14ac:dyDescent="0.3">
      <c r="A4960" s="1405">
        <v>2011</v>
      </c>
      <c r="B4960" s="1406" t="s">
        <v>864</v>
      </c>
      <c r="C4960" s="1406" t="s">
        <v>810</v>
      </c>
      <c r="D4960" s="1407">
        <v>4456</v>
      </c>
      <c r="E4960" s="1406" t="s">
        <v>638</v>
      </c>
      <c r="F4960" s="1408" t="s">
        <v>637</v>
      </c>
      <c r="O4960" s="1383" t="s">
        <v>638</v>
      </c>
      <c r="Q4960" s="1383" t="s">
        <v>57</v>
      </c>
    </row>
    <row r="4961" spans="1:17" x14ac:dyDescent="0.3">
      <c r="A4961" s="1405">
        <v>2011</v>
      </c>
      <c r="B4961" s="1406" t="s">
        <v>864</v>
      </c>
      <c r="C4961" s="1406" t="s">
        <v>811</v>
      </c>
      <c r="D4961" s="1407">
        <v>6702</v>
      </c>
      <c r="E4961" s="1406" t="s">
        <v>638</v>
      </c>
      <c r="F4961" s="1408" t="s">
        <v>637</v>
      </c>
      <c r="O4961" s="1383" t="s">
        <v>638</v>
      </c>
      <c r="Q4961" s="1383" t="s">
        <v>57</v>
      </c>
    </row>
    <row r="4962" spans="1:17" x14ac:dyDescent="0.3">
      <c r="A4962" s="1405">
        <v>2011</v>
      </c>
      <c r="B4962" s="1406" t="s">
        <v>864</v>
      </c>
      <c r="C4962" s="1406" t="s">
        <v>812</v>
      </c>
      <c r="D4962" s="1407">
        <v>741</v>
      </c>
      <c r="E4962" s="1406" t="s">
        <v>617</v>
      </c>
      <c r="F4962" s="1408" t="s">
        <v>616</v>
      </c>
      <c r="O4962" s="1383" t="s">
        <v>617</v>
      </c>
      <c r="Q4962" s="1383" t="s">
        <v>55</v>
      </c>
    </row>
    <row r="4963" spans="1:17" x14ac:dyDescent="0.3">
      <c r="A4963" s="1405">
        <v>2011</v>
      </c>
      <c r="B4963" s="1406" t="s">
        <v>864</v>
      </c>
      <c r="C4963" s="1406" t="s">
        <v>813</v>
      </c>
      <c r="D4963" s="1407">
        <v>336</v>
      </c>
      <c r="E4963" s="1406" t="s">
        <v>631</v>
      </c>
      <c r="F4963" s="1408" t="s">
        <v>630</v>
      </c>
      <c r="O4963" s="1383" t="s">
        <v>631</v>
      </c>
      <c r="Q4963" s="1383" t="s">
        <v>56</v>
      </c>
    </row>
    <row r="4964" spans="1:17" x14ac:dyDescent="0.3">
      <c r="A4964" s="1405">
        <v>2011</v>
      </c>
      <c r="B4964" s="1406" t="s">
        <v>864</v>
      </c>
      <c r="C4964" s="1406" t="s">
        <v>814</v>
      </c>
      <c r="D4964" s="1407">
        <v>332</v>
      </c>
      <c r="E4964" s="1406" t="s">
        <v>631</v>
      </c>
      <c r="F4964" s="1408" t="s">
        <v>630</v>
      </c>
      <c r="O4964" s="1383" t="s">
        <v>631</v>
      </c>
      <c r="Q4964" s="1383" t="s">
        <v>56</v>
      </c>
    </row>
    <row r="4965" spans="1:17" x14ac:dyDescent="0.3">
      <c r="A4965" s="1405">
        <v>2011</v>
      </c>
      <c r="B4965" s="1406" t="s">
        <v>864</v>
      </c>
      <c r="C4965" s="1406" t="s">
        <v>815</v>
      </c>
      <c r="D4965" s="1407">
        <v>720</v>
      </c>
      <c r="E4965" s="1406" t="s">
        <v>631</v>
      </c>
      <c r="F4965" s="1408" t="s">
        <v>630</v>
      </c>
      <c r="O4965" s="1383" t="s">
        <v>631</v>
      </c>
      <c r="Q4965" s="1383" t="s">
        <v>56</v>
      </c>
    </row>
    <row r="4966" spans="1:17" x14ac:dyDescent="0.3">
      <c r="A4966" s="1405">
        <v>2011</v>
      </c>
      <c r="B4966" s="1406" t="s">
        <v>864</v>
      </c>
      <c r="C4966" s="1406" t="s">
        <v>816</v>
      </c>
      <c r="D4966" s="1407">
        <v>1738</v>
      </c>
      <c r="E4966" s="1406" t="s">
        <v>631</v>
      </c>
      <c r="F4966" s="1408" t="s">
        <v>630</v>
      </c>
      <c r="O4966" s="1383" t="s">
        <v>631</v>
      </c>
      <c r="Q4966" s="1383" t="s">
        <v>56</v>
      </c>
    </row>
    <row r="4967" spans="1:17" x14ac:dyDescent="0.3">
      <c r="A4967" s="1405">
        <v>2011</v>
      </c>
      <c r="B4967" s="1406" t="s">
        <v>864</v>
      </c>
      <c r="C4967" s="1406" t="s">
        <v>817</v>
      </c>
      <c r="D4967" s="1407">
        <v>488</v>
      </c>
      <c r="E4967" s="1406" t="s">
        <v>631</v>
      </c>
      <c r="F4967" s="1408" t="s">
        <v>630</v>
      </c>
      <c r="O4967" s="1383" t="s">
        <v>631</v>
      </c>
      <c r="Q4967" s="1383" t="s">
        <v>56</v>
      </c>
    </row>
    <row r="4968" spans="1:17" x14ac:dyDescent="0.3">
      <c r="A4968" s="1405">
        <v>2011</v>
      </c>
      <c r="B4968" s="1406" t="s">
        <v>864</v>
      </c>
      <c r="C4968" s="1406" t="s">
        <v>818</v>
      </c>
      <c r="D4968" s="1407">
        <v>438</v>
      </c>
      <c r="E4968" s="1406" t="s">
        <v>631</v>
      </c>
      <c r="F4968" s="1408" t="s">
        <v>630</v>
      </c>
      <c r="O4968" s="1383" t="s">
        <v>631</v>
      </c>
      <c r="Q4968" s="1383" t="s">
        <v>56</v>
      </c>
    </row>
    <row r="4969" spans="1:17" x14ac:dyDescent="0.3">
      <c r="A4969" s="1405">
        <v>2011</v>
      </c>
      <c r="B4969" s="1406" t="s">
        <v>864</v>
      </c>
      <c r="C4969" s="1406" t="s">
        <v>819</v>
      </c>
      <c r="D4969" s="1407">
        <v>2831</v>
      </c>
      <c r="E4969" s="1406" t="s">
        <v>631</v>
      </c>
      <c r="F4969" s="1408" t="s">
        <v>630</v>
      </c>
      <c r="O4969" s="1383" t="s">
        <v>631</v>
      </c>
      <c r="Q4969" s="1383" t="s">
        <v>56</v>
      </c>
    </row>
    <row r="4970" spans="1:17" x14ac:dyDescent="0.3">
      <c r="A4970" s="1405">
        <v>2011</v>
      </c>
      <c r="B4970" s="1406" t="s">
        <v>864</v>
      </c>
      <c r="C4970" s="1406" t="s">
        <v>820</v>
      </c>
      <c r="D4970" s="1407">
        <v>484</v>
      </c>
      <c r="E4970" s="1406" t="s">
        <v>631</v>
      </c>
      <c r="F4970" s="1408" t="s">
        <v>630</v>
      </c>
      <c r="O4970" s="1383" t="s">
        <v>631</v>
      </c>
      <c r="Q4970" s="1383" t="s">
        <v>56</v>
      </c>
    </row>
    <row r="4971" spans="1:17" x14ac:dyDescent="0.3">
      <c r="A4971" s="1405">
        <v>2011</v>
      </c>
      <c r="B4971" s="1406" t="s">
        <v>864</v>
      </c>
      <c r="C4971" s="1406" t="s">
        <v>821</v>
      </c>
      <c r="D4971" s="1407">
        <v>366</v>
      </c>
      <c r="E4971" s="1406" t="s">
        <v>631</v>
      </c>
      <c r="F4971" s="1408" t="s">
        <v>630</v>
      </c>
      <c r="O4971" s="1383" t="s">
        <v>631</v>
      </c>
      <c r="Q4971" s="1383" t="s">
        <v>56</v>
      </c>
    </row>
    <row r="4972" spans="1:17" x14ac:dyDescent="0.3">
      <c r="A4972" s="1405">
        <v>2011</v>
      </c>
      <c r="B4972" s="1406" t="s">
        <v>864</v>
      </c>
      <c r="C4972" s="1406" t="s">
        <v>822</v>
      </c>
      <c r="D4972" s="1407">
        <v>336</v>
      </c>
      <c r="E4972" s="1406" t="s">
        <v>631</v>
      </c>
      <c r="F4972" s="1408" t="s">
        <v>630</v>
      </c>
      <c r="O4972" s="1383" t="s">
        <v>631</v>
      </c>
      <c r="Q4972" s="1383" t="s">
        <v>56</v>
      </c>
    </row>
    <row r="4973" spans="1:17" x14ac:dyDescent="0.3">
      <c r="A4973" s="1405">
        <v>2011</v>
      </c>
      <c r="B4973" s="1406" t="s">
        <v>864</v>
      </c>
      <c r="C4973" s="1406" t="s">
        <v>823</v>
      </c>
      <c r="D4973" s="1407">
        <v>393</v>
      </c>
      <c r="E4973" s="1406" t="s">
        <v>631</v>
      </c>
      <c r="F4973" s="1408" t="s">
        <v>630</v>
      </c>
      <c r="O4973" s="1383" t="s">
        <v>631</v>
      </c>
      <c r="Q4973" s="1383" t="s">
        <v>56</v>
      </c>
    </row>
    <row r="4974" spans="1:17" x14ac:dyDescent="0.3">
      <c r="A4974" s="1405">
        <v>2011</v>
      </c>
      <c r="B4974" s="1406" t="s">
        <v>864</v>
      </c>
      <c r="C4974" s="1406" t="s">
        <v>824</v>
      </c>
      <c r="D4974" s="1407">
        <v>790</v>
      </c>
      <c r="E4974" s="1406" t="s">
        <v>631</v>
      </c>
      <c r="F4974" s="1408" t="s">
        <v>630</v>
      </c>
      <c r="O4974" s="1383" t="s">
        <v>631</v>
      </c>
      <c r="Q4974" s="1383" t="s">
        <v>56</v>
      </c>
    </row>
    <row r="4975" spans="1:17" x14ac:dyDescent="0.3">
      <c r="A4975" s="1405">
        <v>2011</v>
      </c>
      <c r="B4975" s="1406" t="s">
        <v>864</v>
      </c>
      <c r="C4975" s="1406" t="s">
        <v>825</v>
      </c>
      <c r="D4975" s="1407">
        <v>2249</v>
      </c>
      <c r="E4975" s="1406" t="s">
        <v>631</v>
      </c>
      <c r="F4975" s="1408" t="s">
        <v>630</v>
      </c>
      <c r="O4975" s="1383" t="s">
        <v>631</v>
      </c>
      <c r="Q4975" s="1383" t="s">
        <v>56</v>
      </c>
    </row>
    <row r="4976" spans="1:17" x14ac:dyDescent="0.3">
      <c r="A4976" s="1405">
        <v>2011</v>
      </c>
      <c r="B4976" s="1406" t="s">
        <v>864</v>
      </c>
      <c r="C4976" s="1406" t="s">
        <v>826</v>
      </c>
      <c r="D4976" s="1407">
        <v>3820</v>
      </c>
      <c r="E4976" s="1406" t="s">
        <v>631</v>
      </c>
      <c r="F4976" s="1408" t="s">
        <v>630</v>
      </c>
      <c r="O4976" s="1383" t="s">
        <v>631</v>
      </c>
      <c r="Q4976" s="1383" t="s">
        <v>56</v>
      </c>
    </row>
    <row r="4977" spans="1:17" x14ac:dyDescent="0.3">
      <c r="A4977" s="1405">
        <v>2011</v>
      </c>
      <c r="B4977" s="1406" t="s">
        <v>864</v>
      </c>
      <c r="C4977" s="1406" t="s">
        <v>827</v>
      </c>
      <c r="D4977" s="1407">
        <v>515</v>
      </c>
      <c r="E4977" s="1406" t="s">
        <v>617</v>
      </c>
      <c r="F4977" s="1408" t="s">
        <v>616</v>
      </c>
      <c r="O4977" s="1383" t="s">
        <v>617</v>
      </c>
      <c r="Q4977" s="1383" t="s">
        <v>55</v>
      </c>
    </row>
    <row r="4978" spans="1:17" x14ac:dyDescent="0.3">
      <c r="A4978" s="1405">
        <v>2011</v>
      </c>
      <c r="B4978" s="1406" t="s">
        <v>864</v>
      </c>
      <c r="C4978" s="1406" t="s">
        <v>828</v>
      </c>
      <c r="D4978" s="1407">
        <v>1095</v>
      </c>
      <c r="E4978" s="1406" t="s">
        <v>617</v>
      </c>
      <c r="F4978" s="1408" t="s">
        <v>616</v>
      </c>
      <c r="O4978" s="1383" t="s">
        <v>617</v>
      </c>
      <c r="Q4978" s="1383" t="s">
        <v>55</v>
      </c>
    </row>
    <row r="4979" spans="1:17" x14ac:dyDescent="0.3">
      <c r="A4979" s="1405">
        <v>2011</v>
      </c>
      <c r="B4979" s="1406" t="s">
        <v>864</v>
      </c>
      <c r="C4979" s="1406" t="s">
        <v>829</v>
      </c>
      <c r="D4979" s="1407">
        <v>927</v>
      </c>
      <c r="E4979" s="1406" t="s">
        <v>617</v>
      </c>
      <c r="F4979" s="1408" t="s">
        <v>616</v>
      </c>
      <c r="O4979" s="1383" t="s">
        <v>617</v>
      </c>
      <c r="Q4979" s="1383" t="s">
        <v>55</v>
      </c>
    </row>
    <row r="4980" spans="1:17" x14ac:dyDescent="0.3">
      <c r="A4980" s="1405">
        <v>2011</v>
      </c>
      <c r="B4980" s="1406" t="s">
        <v>864</v>
      </c>
      <c r="C4980" s="1406" t="s">
        <v>830</v>
      </c>
      <c r="D4980" s="1407">
        <v>2310</v>
      </c>
      <c r="E4980" s="1406" t="s">
        <v>617</v>
      </c>
      <c r="F4980" s="1408" t="s">
        <v>616</v>
      </c>
      <c r="O4980" s="1383" t="s">
        <v>617</v>
      </c>
      <c r="Q4980" s="1383" t="s">
        <v>55</v>
      </c>
    </row>
    <row r="4981" spans="1:17" x14ac:dyDescent="0.3">
      <c r="A4981" s="1405">
        <v>2011</v>
      </c>
      <c r="B4981" s="1406" t="s">
        <v>864</v>
      </c>
      <c r="C4981" s="1406" t="s">
        <v>831</v>
      </c>
      <c r="D4981" s="1407">
        <v>12295</v>
      </c>
      <c r="E4981" s="1406" t="s">
        <v>617</v>
      </c>
      <c r="F4981" s="1408" t="s">
        <v>616</v>
      </c>
      <c r="O4981" s="1383" t="s">
        <v>617</v>
      </c>
      <c r="Q4981" s="1383" t="s">
        <v>55</v>
      </c>
    </row>
    <row r="4982" spans="1:17" x14ac:dyDescent="0.3">
      <c r="A4982" s="1405">
        <v>2011</v>
      </c>
      <c r="B4982" s="1406" t="s">
        <v>864</v>
      </c>
      <c r="C4982" s="1406" t="s">
        <v>832</v>
      </c>
      <c r="D4982" s="1407">
        <v>3053</v>
      </c>
      <c r="E4982" s="1406" t="s">
        <v>617</v>
      </c>
      <c r="F4982" s="1408" t="s">
        <v>616</v>
      </c>
      <c r="O4982" s="1383" t="s">
        <v>617</v>
      </c>
      <c r="Q4982" s="1383" t="s">
        <v>55</v>
      </c>
    </row>
    <row r="4983" spans="1:17" x14ac:dyDescent="0.3">
      <c r="A4983" s="1405">
        <v>2011</v>
      </c>
      <c r="B4983" s="1406" t="s">
        <v>864</v>
      </c>
      <c r="C4983" s="1406" t="s">
        <v>833</v>
      </c>
      <c r="D4983" s="1407">
        <v>198</v>
      </c>
      <c r="E4983" s="1406" t="s">
        <v>617</v>
      </c>
      <c r="F4983" s="1408" t="s">
        <v>616</v>
      </c>
      <c r="O4983" s="1383" t="s">
        <v>617</v>
      </c>
      <c r="Q4983" s="1383" t="s">
        <v>55</v>
      </c>
    </row>
    <row r="4984" spans="1:17" x14ac:dyDescent="0.3">
      <c r="A4984" s="1405">
        <v>2011</v>
      </c>
      <c r="B4984" s="1406" t="s">
        <v>864</v>
      </c>
      <c r="C4984" s="1406" t="s">
        <v>834</v>
      </c>
      <c r="D4984" s="1407">
        <v>592</v>
      </c>
      <c r="E4984" s="1406" t="s">
        <v>617</v>
      </c>
      <c r="F4984" s="1408" t="s">
        <v>616</v>
      </c>
      <c r="O4984" s="1383" t="s">
        <v>617</v>
      </c>
      <c r="Q4984" s="1383" t="s">
        <v>55</v>
      </c>
    </row>
    <row r="4985" spans="1:17" x14ac:dyDescent="0.3">
      <c r="A4985" s="1405">
        <v>2011</v>
      </c>
      <c r="B4985" s="1406" t="s">
        <v>864</v>
      </c>
      <c r="C4985" s="1406" t="s">
        <v>835</v>
      </c>
      <c r="D4985" s="1407">
        <v>809</v>
      </c>
      <c r="E4985" s="1406" t="s">
        <v>617</v>
      </c>
      <c r="F4985" s="1408" t="s">
        <v>616</v>
      </c>
      <c r="O4985" s="1383" t="s">
        <v>617</v>
      </c>
      <c r="Q4985" s="1383" t="s">
        <v>55</v>
      </c>
    </row>
    <row r="4986" spans="1:17" x14ac:dyDescent="0.3">
      <c r="A4986" s="1405">
        <v>2011</v>
      </c>
      <c r="B4986" s="1406" t="s">
        <v>864</v>
      </c>
      <c r="C4986" s="1406" t="s">
        <v>836</v>
      </c>
      <c r="D4986" s="1407">
        <v>1466</v>
      </c>
      <c r="E4986" s="1406" t="s">
        <v>617</v>
      </c>
      <c r="F4986" s="1408" t="s">
        <v>616</v>
      </c>
      <c r="O4986" s="1383" t="s">
        <v>617</v>
      </c>
      <c r="Q4986" s="1383" t="s">
        <v>55</v>
      </c>
    </row>
    <row r="4987" spans="1:17" x14ac:dyDescent="0.3">
      <c r="A4987" s="1405">
        <v>2011</v>
      </c>
      <c r="B4987" s="1406" t="s">
        <v>864</v>
      </c>
      <c r="C4987" s="1406" t="s">
        <v>837</v>
      </c>
      <c r="D4987" s="1407">
        <v>2260</v>
      </c>
      <c r="E4987" s="1406" t="s">
        <v>617</v>
      </c>
      <c r="F4987" s="1408" t="s">
        <v>616</v>
      </c>
      <c r="O4987" s="1383" t="s">
        <v>617</v>
      </c>
      <c r="Q4987" s="1383" t="s">
        <v>55</v>
      </c>
    </row>
    <row r="4988" spans="1:17" x14ac:dyDescent="0.3">
      <c r="A4988" s="1405">
        <v>2011</v>
      </c>
      <c r="B4988" s="1406" t="s">
        <v>864</v>
      </c>
      <c r="C4988" s="1406" t="s">
        <v>838</v>
      </c>
      <c r="D4988" s="1407">
        <v>623</v>
      </c>
      <c r="E4988" s="1406" t="s">
        <v>617</v>
      </c>
      <c r="F4988" s="1408" t="s">
        <v>616</v>
      </c>
      <c r="O4988" s="1383" t="s">
        <v>617</v>
      </c>
      <c r="Q4988" s="1383" t="s">
        <v>55</v>
      </c>
    </row>
    <row r="4989" spans="1:17" x14ac:dyDescent="0.3">
      <c r="A4989" s="1405">
        <v>2011</v>
      </c>
      <c r="B4989" s="1406" t="s">
        <v>864</v>
      </c>
      <c r="C4989" s="1406" t="s">
        <v>839</v>
      </c>
      <c r="D4989" s="1407">
        <v>1551</v>
      </c>
      <c r="E4989" s="1406" t="s">
        <v>617</v>
      </c>
      <c r="F4989" s="1408" t="s">
        <v>616</v>
      </c>
      <c r="O4989" s="1383" t="s">
        <v>617</v>
      </c>
      <c r="Q4989" s="1383" t="s">
        <v>55</v>
      </c>
    </row>
    <row r="4990" spans="1:17" x14ac:dyDescent="0.3">
      <c r="A4990" s="1405">
        <v>2011</v>
      </c>
      <c r="B4990" s="1406" t="s">
        <v>864</v>
      </c>
      <c r="C4990" s="1406" t="s">
        <v>840</v>
      </c>
      <c r="D4990" s="1407">
        <v>729</v>
      </c>
      <c r="E4990" s="1406" t="s">
        <v>631</v>
      </c>
      <c r="F4990" s="1408" t="s">
        <v>630</v>
      </c>
      <c r="O4990" s="1383" t="s">
        <v>631</v>
      </c>
      <c r="Q4990" s="1383" t="s">
        <v>56</v>
      </c>
    </row>
    <row r="4991" spans="1:17" x14ac:dyDescent="0.3">
      <c r="A4991" s="1405">
        <v>2011</v>
      </c>
      <c r="B4991" s="1406" t="s">
        <v>864</v>
      </c>
      <c r="C4991" s="1406" t="s">
        <v>841</v>
      </c>
      <c r="D4991" s="1407">
        <v>1485</v>
      </c>
      <c r="E4991" s="1406" t="s">
        <v>604</v>
      </c>
      <c r="F4991" s="1408" t="s">
        <v>603</v>
      </c>
      <c r="O4991" s="1383" t="s">
        <v>604</v>
      </c>
      <c r="Q4991" s="1383" t="s">
        <v>54</v>
      </c>
    </row>
    <row r="4992" spans="1:17" x14ac:dyDescent="0.3">
      <c r="A4992" s="1405">
        <v>2011</v>
      </c>
      <c r="B4992" s="1406" t="s">
        <v>864</v>
      </c>
      <c r="C4992" s="1406" t="s">
        <v>842</v>
      </c>
      <c r="D4992" s="1407">
        <v>739</v>
      </c>
      <c r="E4992" s="1406" t="s">
        <v>604</v>
      </c>
      <c r="F4992" s="1408" t="s">
        <v>603</v>
      </c>
      <c r="O4992" s="1383" t="s">
        <v>604</v>
      </c>
      <c r="Q4992" s="1383" t="s">
        <v>54</v>
      </c>
    </row>
    <row r="4993" spans="1:17" x14ac:dyDescent="0.3">
      <c r="A4993" s="1405">
        <v>2011</v>
      </c>
      <c r="B4993" s="1406" t="s">
        <v>864</v>
      </c>
      <c r="C4993" s="1406" t="s">
        <v>843</v>
      </c>
      <c r="D4993" s="1407">
        <v>267</v>
      </c>
      <c r="E4993" s="1406" t="s">
        <v>604</v>
      </c>
      <c r="F4993" s="1408" t="s">
        <v>603</v>
      </c>
      <c r="O4993" s="1383" t="s">
        <v>604</v>
      </c>
      <c r="Q4993" s="1383" t="s">
        <v>54</v>
      </c>
    </row>
    <row r="4994" spans="1:17" x14ac:dyDescent="0.3">
      <c r="A4994" s="1405">
        <v>2011</v>
      </c>
      <c r="B4994" s="1406" t="s">
        <v>864</v>
      </c>
      <c r="C4994" s="1406" t="s">
        <v>844</v>
      </c>
      <c r="D4994" s="1407">
        <v>214</v>
      </c>
      <c r="E4994" s="1406" t="s">
        <v>604</v>
      </c>
      <c r="F4994" s="1408" t="s">
        <v>603</v>
      </c>
      <c r="O4994" s="1383" t="s">
        <v>604</v>
      </c>
      <c r="Q4994" s="1383" t="s">
        <v>54</v>
      </c>
    </row>
    <row r="4995" spans="1:17" x14ac:dyDescent="0.3">
      <c r="A4995" s="1405">
        <v>2011</v>
      </c>
      <c r="B4995" s="1406" t="s">
        <v>864</v>
      </c>
      <c r="C4995" s="1406" t="s">
        <v>845</v>
      </c>
      <c r="D4995" s="1407">
        <v>6523</v>
      </c>
      <c r="E4995" s="1406" t="s">
        <v>604</v>
      </c>
      <c r="F4995" s="1408" t="s">
        <v>603</v>
      </c>
      <c r="O4995" s="1383" t="s">
        <v>604</v>
      </c>
      <c r="Q4995" s="1383" t="s">
        <v>54</v>
      </c>
    </row>
    <row r="4996" spans="1:17" x14ac:dyDescent="0.3">
      <c r="A4996" s="1405">
        <v>2011</v>
      </c>
      <c r="B4996" s="1406" t="s">
        <v>864</v>
      </c>
      <c r="C4996" s="1406" t="s">
        <v>846</v>
      </c>
      <c r="D4996" s="1407">
        <v>2589</v>
      </c>
      <c r="E4996" s="1406" t="s">
        <v>604</v>
      </c>
      <c r="F4996" s="1408" t="s">
        <v>603</v>
      </c>
      <c r="O4996" s="1383" t="s">
        <v>604</v>
      </c>
      <c r="Q4996" s="1383" t="s">
        <v>54</v>
      </c>
    </row>
    <row r="4997" spans="1:17" x14ac:dyDescent="0.3">
      <c r="A4997" s="1405">
        <v>2011</v>
      </c>
      <c r="B4997" s="1406" t="s">
        <v>864</v>
      </c>
      <c r="C4997" s="1406" t="s">
        <v>847</v>
      </c>
      <c r="D4997" s="1407">
        <v>349</v>
      </c>
      <c r="E4997" s="1406" t="s">
        <v>604</v>
      </c>
      <c r="F4997" s="1408" t="s">
        <v>603</v>
      </c>
      <c r="O4997" s="1383" t="s">
        <v>604</v>
      </c>
      <c r="Q4997" s="1383" t="s">
        <v>54</v>
      </c>
    </row>
    <row r="4998" spans="1:17" x14ac:dyDescent="0.3">
      <c r="A4998" s="1405">
        <v>2011</v>
      </c>
      <c r="B4998" s="1406" t="s">
        <v>864</v>
      </c>
      <c r="C4998" s="1406" t="s">
        <v>848</v>
      </c>
      <c r="D4998" s="1407">
        <v>990</v>
      </c>
      <c r="E4998" s="1406" t="s">
        <v>604</v>
      </c>
      <c r="F4998" s="1408" t="s">
        <v>603</v>
      </c>
      <c r="O4998" s="1383" t="s">
        <v>604</v>
      </c>
      <c r="Q4998" s="1383" t="s">
        <v>54</v>
      </c>
    </row>
    <row r="4999" spans="1:17" x14ac:dyDescent="0.3">
      <c r="A4999" s="1405">
        <v>2011</v>
      </c>
      <c r="B4999" s="1406" t="s">
        <v>864</v>
      </c>
      <c r="C4999" s="1406" t="s">
        <v>849</v>
      </c>
      <c r="D4999" s="1407">
        <v>789</v>
      </c>
      <c r="E4999" s="1406" t="s">
        <v>604</v>
      </c>
      <c r="F4999" s="1408" t="s">
        <v>603</v>
      </c>
      <c r="O4999" s="1383" t="s">
        <v>604</v>
      </c>
      <c r="Q4999" s="1383" t="s">
        <v>54</v>
      </c>
    </row>
    <row r="5000" spans="1:17" x14ac:dyDescent="0.3">
      <c r="A5000" s="1405">
        <v>2011</v>
      </c>
      <c r="B5000" s="1406" t="s">
        <v>864</v>
      </c>
      <c r="C5000" s="1406" t="s">
        <v>850</v>
      </c>
      <c r="D5000" s="1407">
        <v>1924</v>
      </c>
      <c r="E5000" s="1406" t="s">
        <v>604</v>
      </c>
      <c r="F5000" s="1408" t="s">
        <v>603</v>
      </c>
      <c r="O5000" s="1383" t="s">
        <v>604</v>
      </c>
      <c r="Q5000" s="1383" t="s">
        <v>54</v>
      </c>
    </row>
    <row r="5001" spans="1:17" x14ac:dyDescent="0.3">
      <c r="A5001" s="1405">
        <v>2011</v>
      </c>
      <c r="B5001" s="1406" t="s">
        <v>864</v>
      </c>
      <c r="C5001" s="1406" t="s">
        <v>851</v>
      </c>
      <c r="D5001" s="1407">
        <v>680</v>
      </c>
      <c r="E5001" s="1406" t="s">
        <v>604</v>
      </c>
      <c r="F5001" s="1408" t="s">
        <v>603</v>
      </c>
      <c r="O5001" s="1383" t="s">
        <v>604</v>
      </c>
      <c r="Q5001" s="1383" t="s">
        <v>54</v>
      </c>
    </row>
    <row r="5002" spans="1:17" x14ac:dyDescent="0.3">
      <c r="A5002" s="1405">
        <v>2011</v>
      </c>
      <c r="B5002" s="1406" t="s">
        <v>864</v>
      </c>
      <c r="C5002" s="1406" t="s">
        <v>852</v>
      </c>
      <c r="D5002" s="1407">
        <v>1544</v>
      </c>
      <c r="E5002" s="1406" t="s">
        <v>604</v>
      </c>
      <c r="F5002" s="1408" t="s">
        <v>603</v>
      </c>
      <c r="O5002" s="1383" t="s">
        <v>604</v>
      </c>
      <c r="Q5002" s="1383" t="s">
        <v>54</v>
      </c>
    </row>
    <row r="5003" spans="1:17" x14ac:dyDescent="0.3">
      <c r="A5003" s="1405">
        <v>2011</v>
      </c>
      <c r="B5003" s="1406" t="s">
        <v>864</v>
      </c>
      <c r="C5003" s="1406" t="s">
        <v>853</v>
      </c>
      <c r="D5003" s="1407">
        <v>621</v>
      </c>
      <c r="E5003" s="1406" t="s">
        <v>604</v>
      </c>
      <c r="F5003" s="1408" t="s">
        <v>603</v>
      </c>
      <c r="O5003" s="1383" t="s">
        <v>604</v>
      </c>
      <c r="Q5003" s="1383" t="s">
        <v>54</v>
      </c>
    </row>
    <row r="5004" spans="1:17" x14ac:dyDescent="0.3">
      <c r="A5004" s="1405">
        <v>2011</v>
      </c>
      <c r="B5004" s="1406" t="s">
        <v>864</v>
      </c>
      <c r="C5004" s="1406" t="s">
        <v>529</v>
      </c>
      <c r="D5004" s="1407">
        <v>5401</v>
      </c>
      <c r="E5004" s="1406" t="s">
        <v>519</v>
      </c>
      <c r="F5004" s="1408" t="s">
        <v>628</v>
      </c>
      <c r="O5004" s="1383" t="s">
        <v>519</v>
      </c>
      <c r="Q5004" s="1383" t="s">
        <v>58</v>
      </c>
    </row>
    <row r="5005" spans="1:17" x14ac:dyDescent="0.3">
      <c r="A5005" s="1405">
        <v>2011</v>
      </c>
      <c r="B5005" s="1406" t="s">
        <v>864</v>
      </c>
      <c r="C5005" s="1406" t="s">
        <v>854</v>
      </c>
      <c r="D5005" s="1407">
        <v>3003</v>
      </c>
      <c r="E5005" s="1406" t="s">
        <v>635</v>
      </c>
      <c r="F5005" s="1408" t="s">
        <v>634</v>
      </c>
      <c r="O5005" s="1383" t="s">
        <v>635</v>
      </c>
      <c r="Q5005" s="1383" t="s">
        <v>78</v>
      </c>
    </row>
    <row r="5006" spans="1:17" x14ac:dyDescent="0.3">
      <c r="A5006" s="1405">
        <v>2011</v>
      </c>
      <c r="B5006" s="1406" t="s">
        <v>864</v>
      </c>
      <c r="C5006" s="1406" t="s">
        <v>855</v>
      </c>
      <c r="D5006" s="1407">
        <v>880</v>
      </c>
      <c r="E5006" s="1406" t="s">
        <v>635</v>
      </c>
      <c r="F5006" s="1408" t="s">
        <v>634</v>
      </c>
      <c r="O5006" s="1383" t="s">
        <v>635</v>
      </c>
      <c r="Q5006" s="1383" t="s">
        <v>78</v>
      </c>
    </row>
    <row r="5007" spans="1:17" x14ac:dyDescent="0.3">
      <c r="A5007" s="1405">
        <v>2011</v>
      </c>
      <c r="B5007" s="1406" t="s">
        <v>864</v>
      </c>
      <c r="C5007" s="1406" t="s">
        <v>856</v>
      </c>
      <c r="D5007" s="1407">
        <v>7109</v>
      </c>
      <c r="E5007" s="1406" t="s">
        <v>635</v>
      </c>
      <c r="F5007" s="1408" t="s">
        <v>634</v>
      </c>
      <c r="O5007" s="1383" t="s">
        <v>635</v>
      </c>
      <c r="Q5007" s="1383" t="s">
        <v>78</v>
      </c>
    </row>
    <row r="5008" spans="1:17" x14ac:dyDescent="0.3">
      <c r="A5008" s="1405">
        <v>2011</v>
      </c>
      <c r="B5008" s="1406" t="s">
        <v>864</v>
      </c>
      <c r="C5008" s="1406" t="s">
        <v>857</v>
      </c>
      <c r="D5008" s="1407">
        <v>3116</v>
      </c>
      <c r="E5008" s="1406" t="s">
        <v>635</v>
      </c>
      <c r="F5008" s="1408" t="s">
        <v>634</v>
      </c>
      <c r="O5008" s="1383" t="s">
        <v>635</v>
      </c>
      <c r="Q5008" s="1383" t="s">
        <v>78</v>
      </c>
    </row>
    <row r="5009" spans="1:17" x14ac:dyDescent="0.3">
      <c r="A5009" s="1405">
        <v>2011</v>
      </c>
      <c r="B5009" s="1406" t="s">
        <v>864</v>
      </c>
      <c r="C5009" s="1406" t="s">
        <v>858</v>
      </c>
      <c r="D5009" s="1407">
        <v>1466</v>
      </c>
      <c r="E5009" s="1406" t="s">
        <v>635</v>
      </c>
      <c r="F5009" s="1408" t="s">
        <v>634</v>
      </c>
      <c r="O5009" s="1383" t="s">
        <v>635</v>
      </c>
      <c r="Q5009" s="1383" t="s">
        <v>78</v>
      </c>
    </row>
    <row r="5010" spans="1:17" x14ac:dyDescent="0.3">
      <c r="A5010" s="1405">
        <v>2011</v>
      </c>
      <c r="B5010" s="1406" t="s">
        <v>864</v>
      </c>
      <c r="C5010" s="1406" t="s">
        <v>859</v>
      </c>
      <c r="D5010" s="1407">
        <v>3083</v>
      </c>
      <c r="E5010" s="1406" t="s">
        <v>635</v>
      </c>
      <c r="F5010" s="1408" t="s">
        <v>634</v>
      </c>
      <c r="O5010" s="1383" t="s">
        <v>635</v>
      </c>
      <c r="Q5010" s="1383" t="s">
        <v>78</v>
      </c>
    </row>
    <row r="5011" spans="1:17" x14ac:dyDescent="0.3">
      <c r="A5011" s="1405">
        <v>2011</v>
      </c>
      <c r="B5011" s="1406" t="s">
        <v>864</v>
      </c>
      <c r="C5011" s="1406" t="s">
        <v>860</v>
      </c>
      <c r="D5011" s="1407">
        <v>700</v>
      </c>
      <c r="E5011" s="1406" t="s">
        <v>635</v>
      </c>
      <c r="F5011" s="1408" t="s">
        <v>634</v>
      </c>
      <c r="O5011" s="1383" t="s">
        <v>635</v>
      </c>
      <c r="Q5011" s="1383" t="s">
        <v>78</v>
      </c>
    </row>
    <row r="5012" spans="1:17" x14ac:dyDescent="0.3">
      <c r="A5012" s="1405">
        <v>2011</v>
      </c>
      <c r="B5012" s="1406" t="s">
        <v>864</v>
      </c>
      <c r="C5012" s="1406" t="s">
        <v>861</v>
      </c>
      <c r="D5012" s="1407">
        <v>4328</v>
      </c>
      <c r="E5012" s="1406" t="s">
        <v>635</v>
      </c>
      <c r="F5012" s="1408" t="s">
        <v>634</v>
      </c>
      <c r="O5012" s="1383" t="s">
        <v>635</v>
      </c>
      <c r="Q5012" s="1383" t="s">
        <v>78</v>
      </c>
    </row>
    <row r="5013" spans="1:17" x14ac:dyDescent="0.3">
      <c r="A5013" s="1405">
        <v>2011</v>
      </c>
      <c r="B5013" s="1406" t="s">
        <v>864</v>
      </c>
      <c r="C5013" s="1406" t="s">
        <v>862</v>
      </c>
      <c r="D5013" s="1407">
        <v>2685</v>
      </c>
      <c r="E5013" s="1406" t="s">
        <v>635</v>
      </c>
      <c r="F5013" s="1408" t="s">
        <v>634</v>
      </c>
      <c r="O5013" s="1383" t="s">
        <v>635</v>
      </c>
      <c r="Q5013" s="1383" t="s">
        <v>78</v>
      </c>
    </row>
    <row r="5014" spans="1:17" x14ac:dyDescent="0.3">
      <c r="A5014" s="1405">
        <v>2011</v>
      </c>
      <c r="B5014" s="1406" t="s">
        <v>864</v>
      </c>
      <c r="C5014" s="1406" t="s">
        <v>863</v>
      </c>
      <c r="D5014" s="1407">
        <v>11568</v>
      </c>
      <c r="E5014" s="1406" t="s">
        <v>635</v>
      </c>
      <c r="F5014" s="1408" t="s">
        <v>634</v>
      </c>
      <c r="O5014" s="1383" t="s">
        <v>635</v>
      </c>
      <c r="Q5014" s="1383" t="s">
        <v>78</v>
      </c>
    </row>
    <row r="5015" spans="1:17" x14ac:dyDescent="0.3">
      <c r="A5015" s="1405">
        <v>2012</v>
      </c>
      <c r="B5015" s="1406" t="s">
        <v>864</v>
      </c>
      <c r="C5015" s="1406" t="s">
        <v>560</v>
      </c>
      <c r="D5015" s="1407">
        <v>3064</v>
      </c>
      <c r="E5015" s="1406" t="s">
        <v>561</v>
      </c>
      <c r="F5015" s="1408" t="s">
        <v>562</v>
      </c>
      <c r="O5015" s="1383" t="s">
        <v>561</v>
      </c>
      <c r="Q5015" s="1383" t="s">
        <v>64</v>
      </c>
    </row>
    <row r="5016" spans="1:17" x14ac:dyDescent="0.3">
      <c r="A5016" s="1405">
        <v>2012</v>
      </c>
      <c r="B5016" s="1406" t="s">
        <v>864</v>
      </c>
      <c r="C5016" s="1406" t="s">
        <v>567</v>
      </c>
      <c r="D5016" s="1407">
        <v>1749</v>
      </c>
      <c r="E5016" s="1406" t="s">
        <v>561</v>
      </c>
      <c r="F5016" s="1408" t="s">
        <v>562</v>
      </c>
      <c r="O5016" s="1383" t="s">
        <v>561</v>
      </c>
      <c r="Q5016" s="1383" t="s">
        <v>64</v>
      </c>
    </row>
    <row r="5017" spans="1:17" x14ac:dyDescent="0.3">
      <c r="A5017" s="1405">
        <v>2012</v>
      </c>
      <c r="B5017" s="1406" t="s">
        <v>864</v>
      </c>
      <c r="C5017" s="1406" t="s">
        <v>568</v>
      </c>
      <c r="D5017" s="1407">
        <v>805</v>
      </c>
      <c r="E5017" s="1406" t="s">
        <v>561</v>
      </c>
      <c r="F5017" s="1408" t="s">
        <v>562</v>
      </c>
      <c r="O5017" s="1383" t="s">
        <v>561</v>
      </c>
      <c r="Q5017" s="1383" t="s">
        <v>64</v>
      </c>
    </row>
    <row r="5018" spans="1:17" x14ac:dyDescent="0.3">
      <c r="A5018" s="1405">
        <v>2012</v>
      </c>
      <c r="B5018" s="1406" t="s">
        <v>864</v>
      </c>
      <c r="C5018" s="1406" t="s">
        <v>569</v>
      </c>
      <c r="D5018" s="1407">
        <v>2324</v>
      </c>
      <c r="E5018" s="1406" t="s">
        <v>561</v>
      </c>
      <c r="F5018" s="1408" t="s">
        <v>562</v>
      </c>
      <c r="O5018" s="1383" t="s">
        <v>561</v>
      </c>
      <c r="Q5018" s="1383" t="s">
        <v>64</v>
      </c>
    </row>
    <row r="5019" spans="1:17" x14ac:dyDescent="0.3">
      <c r="A5019" s="1405">
        <v>2012</v>
      </c>
      <c r="B5019" s="1406" t="s">
        <v>864</v>
      </c>
      <c r="C5019" s="1406" t="s">
        <v>570</v>
      </c>
      <c r="D5019" s="1407">
        <v>771</v>
      </c>
      <c r="E5019" s="1406" t="s">
        <v>561</v>
      </c>
      <c r="F5019" s="1408" t="s">
        <v>562</v>
      </c>
      <c r="O5019" s="1383" t="s">
        <v>561</v>
      </c>
      <c r="Q5019" s="1383" t="s">
        <v>64</v>
      </c>
    </row>
    <row r="5020" spans="1:17" x14ac:dyDescent="0.3">
      <c r="A5020" s="1405">
        <v>2012</v>
      </c>
      <c r="B5020" s="1406" t="s">
        <v>864</v>
      </c>
      <c r="C5020" s="1406" t="s">
        <v>571</v>
      </c>
      <c r="D5020" s="1407">
        <v>1140</v>
      </c>
      <c r="E5020" s="1406" t="s">
        <v>561</v>
      </c>
      <c r="F5020" s="1408" t="s">
        <v>562</v>
      </c>
      <c r="O5020" s="1383" t="s">
        <v>561</v>
      </c>
      <c r="Q5020" s="1383" t="s">
        <v>64</v>
      </c>
    </row>
    <row r="5021" spans="1:17" x14ac:dyDescent="0.3">
      <c r="A5021" s="1405">
        <v>2012</v>
      </c>
      <c r="B5021" s="1406" t="s">
        <v>864</v>
      </c>
      <c r="C5021" s="1406" t="s">
        <v>572</v>
      </c>
      <c r="D5021" s="1407">
        <v>5585</v>
      </c>
      <c r="E5021" s="1406" t="s">
        <v>561</v>
      </c>
      <c r="F5021" s="1408" t="s">
        <v>562</v>
      </c>
      <c r="O5021" s="1383" t="s">
        <v>561</v>
      </c>
      <c r="Q5021" s="1383" t="s">
        <v>64</v>
      </c>
    </row>
    <row r="5022" spans="1:17" x14ac:dyDescent="0.3">
      <c r="A5022" s="1405">
        <v>2012</v>
      </c>
      <c r="B5022" s="1406" t="s">
        <v>864</v>
      </c>
      <c r="C5022" s="1406" t="s">
        <v>574</v>
      </c>
      <c r="D5022" s="1407">
        <v>2877</v>
      </c>
      <c r="E5022" s="1406" t="s">
        <v>561</v>
      </c>
      <c r="F5022" s="1408" t="s">
        <v>562</v>
      </c>
      <c r="O5022" s="1383" t="s">
        <v>561</v>
      </c>
      <c r="Q5022" s="1383" t="s">
        <v>64</v>
      </c>
    </row>
    <row r="5023" spans="1:17" x14ac:dyDescent="0.3">
      <c r="A5023" s="1405">
        <v>2012</v>
      </c>
      <c r="B5023" s="1406" t="s">
        <v>864</v>
      </c>
      <c r="C5023" s="1406" t="s">
        <v>575</v>
      </c>
      <c r="D5023" s="1407">
        <v>15508</v>
      </c>
      <c r="E5023" s="1406" t="s">
        <v>561</v>
      </c>
      <c r="F5023" s="1408" t="s">
        <v>562</v>
      </c>
      <c r="O5023" s="1383" t="s">
        <v>561</v>
      </c>
      <c r="Q5023" s="1383" t="s">
        <v>64</v>
      </c>
    </row>
    <row r="5024" spans="1:17" x14ac:dyDescent="0.3">
      <c r="A5024" s="1405">
        <v>2012</v>
      </c>
      <c r="B5024" s="1406" t="s">
        <v>864</v>
      </c>
      <c r="C5024" s="1406" t="s">
        <v>576</v>
      </c>
      <c r="D5024" s="1407">
        <v>2470</v>
      </c>
      <c r="E5024" s="1406" t="s">
        <v>561</v>
      </c>
      <c r="F5024" s="1408" t="s">
        <v>562</v>
      </c>
      <c r="O5024" s="1383" t="s">
        <v>561</v>
      </c>
      <c r="Q5024" s="1383" t="s">
        <v>64</v>
      </c>
    </row>
    <row r="5025" spans="1:17" x14ac:dyDescent="0.3">
      <c r="A5025" s="1405">
        <v>2012</v>
      </c>
      <c r="B5025" s="1406" t="s">
        <v>864</v>
      </c>
      <c r="C5025" s="1406" t="s">
        <v>577</v>
      </c>
      <c r="D5025" s="1407">
        <v>2137</v>
      </c>
      <c r="E5025" s="1406" t="s">
        <v>578</v>
      </c>
      <c r="F5025" s="1408" t="s">
        <v>579</v>
      </c>
      <c r="O5025" s="1383" t="s">
        <v>578</v>
      </c>
      <c r="Q5025" s="1383" t="s">
        <v>63</v>
      </c>
    </row>
    <row r="5026" spans="1:17" x14ac:dyDescent="0.3">
      <c r="A5026" s="1405">
        <v>2012</v>
      </c>
      <c r="B5026" s="1406" t="s">
        <v>864</v>
      </c>
      <c r="C5026" s="1406" t="s">
        <v>580</v>
      </c>
      <c r="D5026" s="1407">
        <v>25530</v>
      </c>
      <c r="E5026" s="1406" t="s">
        <v>578</v>
      </c>
      <c r="F5026" s="1408" t="s">
        <v>579</v>
      </c>
      <c r="O5026" s="1383" t="s">
        <v>578</v>
      </c>
      <c r="Q5026" s="1383" t="s">
        <v>63</v>
      </c>
    </row>
    <row r="5027" spans="1:17" x14ac:dyDescent="0.3">
      <c r="A5027" s="1405">
        <v>2012</v>
      </c>
      <c r="B5027" s="1406" t="s">
        <v>864</v>
      </c>
      <c r="C5027" s="1406" t="s">
        <v>581</v>
      </c>
      <c r="D5027" s="1407">
        <v>40145</v>
      </c>
      <c r="E5027" s="1406" t="s">
        <v>578</v>
      </c>
      <c r="F5027" s="1408" t="s">
        <v>579</v>
      </c>
      <c r="O5027" s="1383" t="s">
        <v>578</v>
      </c>
      <c r="Q5027" s="1383" t="s">
        <v>63</v>
      </c>
    </row>
    <row r="5028" spans="1:17" x14ac:dyDescent="0.3">
      <c r="A5028" s="1405">
        <v>2012</v>
      </c>
      <c r="B5028" s="1406" t="s">
        <v>864</v>
      </c>
      <c r="C5028" s="1406" t="s">
        <v>582</v>
      </c>
      <c r="D5028" s="1407">
        <v>5461</v>
      </c>
      <c r="E5028" s="1406" t="s">
        <v>578</v>
      </c>
      <c r="F5028" s="1408" t="s">
        <v>579</v>
      </c>
      <c r="O5028" s="1383" t="s">
        <v>578</v>
      </c>
      <c r="Q5028" s="1383" t="s">
        <v>63</v>
      </c>
    </row>
    <row r="5029" spans="1:17" x14ac:dyDescent="0.3">
      <c r="A5029" s="1405">
        <v>2012</v>
      </c>
      <c r="B5029" s="1406" t="s">
        <v>864</v>
      </c>
      <c r="C5029" s="1406" t="s">
        <v>584</v>
      </c>
      <c r="D5029" s="1407">
        <v>748</v>
      </c>
      <c r="E5029" s="1406" t="s">
        <v>578</v>
      </c>
      <c r="F5029" s="1408" t="s">
        <v>579</v>
      </c>
      <c r="O5029" s="1383" t="s">
        <v>578</v>
      </c>
      <c r="Q5029" s="1383" t="s">
        <v>63</v>
      </c>
    </row>
    <row r="5030" spans="1:17" x14ac:dyDescent="0.3">
      <c r="A5030" s="1405">
        <v>2012</v>
      </c>
      <c r="B5030" s="1406" t="s">
        <v>864</v>
      </c>
      <c r="C5030" s="1406" t="s">
        <v>585</v>
      </c>
      <c r="D5030" s="1407">
        <v>5916</v>
      </c>
      <c r="E5030" s="1406" t="s">
        <v>578</v>
      </c>
      <c r="F5030" s="1408" t="s">
        <v>579</v>
      </c>
      <c r="O5030" s="1383" t="s">
        <v>578</v>
      </c>
      <c r="Q5030" s="1383" t="s">
        <v>63</v>
      </c>
    </row>
    <row r="5031" spans="1:17" x14ac:dyDescent="0.3">
      <c r="A5031" s="1405">
        <v>2012</v>
      </c>
      <c r="B5031" s="1406" t="s">
        <v>864</v>
      </c>
      <c r="C5031" s="1406" t="s">
        <v>586</v>
      </c>
      <c r="D5031" s="1407">
        <v>8309</v>
      </c>
      <c r="E5031" s="1406" t="s">
        <v>578</v>
      </c>
      <c r="F5031" s="1408" t="s">
        <v>579</v>
      </c>
      <c r="O5031" s="1383" t="s">
        <v>578</v>
      </c>
      <c r="Q5031" s="1383" t="s">
        <v>63</v>
      </c>
    </row>
    <row r="5032" spans="1:17" x14ac:dyDescent="0.3">
      <c r="A5032" s="1405">
        <v>2012</v>
      </c>
      <c r="B5032" s="1406" t="s">
        <v>864</v>
      </c>
      <c r="C5032" s="1406" t="s">
        <v>587</v>
      </c>
      <c r="D5032" s="1407">
        <v>39792</v>
      </c>
      <c r="E5032" s="1406" t="s">
        <v>578</v>
      </c>
      <c r="F5032" s="1408" t="s">
        <v>579</v>
      </c>
      <c r="O5032" s="1383" t="s">
        <v>578</v>
      </c>
      <c r="Q5032" s="1383" t="s">
        <v>63</v>
      </c>
    </row>
    <row r="5033" spans="1:17" x14ac:dyDescent="0.3">
      <c r="A5033" s="1405">
        <v>2012</v>
      </c>
      <c r="B5033" s="1406" t="s">
        <v>864</v>
      </c>
      <c r="C5033" s="1406" t="s">
        <v>588</v>
      </c>
      <c r="D5033" s="1407">
        <v>3204</v>
      </c>
      <c r="E5033" s="1406" t="s">
        <v>578</v>
      </c>
      <c r="F5033" s="1408" t="s">
        <v>579</v>
      </c>
      <c r="O5033" s="1383" t="s">
        <v>578</v>
      </c>
      <c r="Q5033" s="1383" t="s">
        <v>63</v>
      </c>
    </row>
    <row r="5034" spans="1:17" x14ac:dyDescent="0.3">
      <c r="A5034" s="1405">
        <v>2012</v>
      </c>
      <c r="B5034" s="1406" t="s">
        <v>864</v>
      </c>
      <c r="C5034" s="1406" t="s">
        <v>589</v>
      </c>
      <c r="D5034" s="1407">
        <v>1111</v>
      </c>
      <c r="E5034" s="1406" t="s">
        <v>578</v>
      </c>
      <c r="F5034" s="1408" t="s">
        <v>579</v>
      </c>
      <c r="O5034" s="1383" t="s">
        <v>578</v>
      </c>
      <c r="Q5034" s="1383" t="s">
        <v>63</v>
      </c>
    </row>
    <row r="5035" spans="1:17" x14ac:dyDescent="0.3">
      <c r="A5035" s="1405">
        <v>2012</v>
      </c>
      <c r="B5035" s="1406" t="s">
        <v>864</v>
      </c>
      <c r="C5035" s="1406" t="s">
        <v>591</v>
      </c>
      <c r="D5035" s="1407">
        <v>32573</v>
      </c>
      <c r="E5035" s="1406" t="s">
        <v>578</v>
      </c>
      <c r="F5035" s="1408" t="s">
        <v>579</v>
      </c>
      <c r="O5035" s="1383" t="s">
        <v>578</v>
      </c>
      <c r="Q5035" s="1383" t="s">
        <v>63</v>
      </c>
    </row>
    <row r="5036" spans="1:17" x14ac:dyDescent="0.3">
      <c r="A5036" s="1405">
        <v>2012</v>
      </c>
      <c r="B5036" s="1406" t="s">
        <v>864</v>
      </c>
      <c r="C5036" s="1406" t="s">
        <v>592</v>
      </c>
      <c r="D5036" s="1407">
        <v>5233</v>
      </c>
      <c r="E5036" s="1406" t="s">
        <v>578</v>
      </c>
      <c r="F5036" s="1408" t="s">
        <v>579</v>
      </c>
      <c r="O5036" s="1383" t="s">
        <v>578</v>
      </c>
      <c r="Q5036" s="1383" t="s">
        <v>63</v>
      </c>
    </row>
    <row r="5037" spans="1:17" x14ac:dyDescent="0.3">
      <c r="A5037" s="1405">
        <v>2012</v>
      </c>
      <c r="B5037" s="1406" t="s">
        <v>864</v>
      </c>
      <c r="C5037" s="1406" t="s">
        <v>593</v>
      </c>
      <c r="D5037" s="1407">
        <v>14029</v>
      </c>
      <c r="E5037" s="1406" t="s">
        <v>594</v>
      </c>
      <c r="F5037" s="1408" t="s">
        <v>595</v>
      </c>
      <c r="O5037" s="1383" t="s">
        <v>594</v>
      </c>
      <c r="Q5037" s="1383" t="s">
        <v>62</v>
      </c>
    </row>
    <row r="5038" spans="1:17" x14ac:dyDescent="0.3">
      <c r="A5038" s="1405">
        <v>2012</v>
      </c>
      <c r="B5038" s="1406" t="s">
        <v>864</v>
      </c>
      <c r="C5038" s="1406" t="s">
        <v>596</v>
      </c>
      <c r="D5038" s="1407">
        <v>9664</v>
      </c>
      <c r="E5038" s="1406" t="s">
        <v>594</v>
      </c>
      <c r="F5038" s="1408" t="s">
        <v>595</v>
      </c>
      <c r="O5038" s="1383" t="s">
        <v>594</v>
      </c>
      <c r="Q5038" s="1383" t="s">
        <v>62</v>
      </c>
    </row>
    <row r="5039" spans="1:17" x14ac:dyDescent="0.3">
      <c r="A5039" s="1405">
        <v>2012</v>
      </c>
      <c r="B5039" s="1406" t="s">
        <v>864</v>
      </c>
      <c r="C5039" s="1406" t="s">
        <v>597</v>
      </c>
      <c r="D5039" s="1407">
        <v>3982</v>
      </c>
      <c r="E5039" s="1406" t="s">
        <v>598</v>
      </c>
      <c r="F5039" s="1408" t="s">
        <v>599</v>
      </c>
      <c r="O5039" s="1383" t="s">
        <v>598</v>
      </c>
      <c r="Q5039" s="1383" t="s">
        <v>61</v>
      </c>
    </row>
    <row r="5040" spans="1:17" x14ac:dyDescent="0.3">
      <c r="A5040" s="1405">
        <v>2012</v>
      </c>
      <c r="B5040" s="1406" t="s">
        <v>864</v>
      </c>
      <c r="C5040" s="1406" t="s">
        <v>600</v>
      </c>
      <c r="D5040" s="1407">
        <v>15005</v>
      </c>
      <c r="E5040" s="1406" t="s">
        <v>594</v>
      </c>
      <c r="F5040" s="1408" t="s">
        <v>595</v>
      </c>
      <c r="O5040" s="1383" t="s">
        <v>594</v>
      </c>
      <c r="Q5040" s="1383" t="s">
        <v>62</v>
      </c>
    </row>
    <row r="5041" spans="1:17" x14ac:dyDescent="0.3">
      <c r="A5041" s="1405">
        <v>2012</v>
      </c>
      <c r="B5041" s="1406" t="s">
        <v>864</v>
      </c>
      <c r="C5041" s="1406" t="s">
        <v>601</v>
      </c>
      <c r="D5041" s="1407">
        <v>35516</v>
      </c>
      <c r="E5041" s="1406" t="s">
        <v>594</v>
      </c>
      <c r="F5041" s="1408" t="s">
        <v>595</v>
      </c>
      <c r="O5041" s="1383" t="s">
        <v>594</v>
      </c>
      <c r="Q5041" s="1383" t="s">
        <v>62</v>
      </c>
    </row>
    <row r="5042" spans="1:17" x14ac:dyDescent="0.3">
      <c r="A5042" s="1405">
        <v>2012</v>
      </c>
      <c r="B5042" s="1406" t="s">
        <v>864</v>
      </c>
      <c r="C5042" s="1406" t="s">
        <v>602</v>
      </c>
      <c r="D5042" s="1407">
        <v>42463</v>
      </c>
      <c r="E5042" s="1406" t="s">
        <v>594</v>
      </c>
      <c r="F5042" s="1408" t="s">
        <v>595</v>
      </c>
      <c r="O5042" s="1383" t="s">
        <v>594</v>
      </c>
      <c r="Q5042" s="1383" t="s">
        <v>62</v>
      </c>
    </row>
    <row r="5043" spans="1:17" x14ac:dyDescent="0.3">
      <c r="A5043" s="1405">
        <v>2012</v>
      </c>
      <c r="B5043" s="1406" t="s">
        <v>864</v>
      </c>
      <c r="C5043" s="1406" t="s">
        <v>605</v>
      </c>
      <c r="D5043" s="1407">
        <v>82176</v>
      </c>
      <c r="E5043" s="1406" t="s">
        <v>594</v>
      </c>
      <c r="F5043" s="1408" t="s">
        <v>595</v>
      </c>
      <c r="O5043" s="1383" t="s">
        <v>594</v>
      </c>
      <c r="Q5043" s="1383" t="s">
        <v>62</v>
      </c>
    </row>
    <row r="5044" spans="1:17" x14ac:dyDescent="0.3">
      <c r="A5044" s="1405">
        <v>2012</v>
      </c>
      <c r="B5044" s="1406" t="s">
        <v>864</v>
      </c>
      <c r="C5044" s="1406" t="s">
        <v>606</v>
      </c>
      <c r="D5044" s="1407">
        <v>10574</v>
      </c>
      <c r="E5044" s="1406" t="s">
        <v>594</v>
      </c>
      <c r="F5044" s="1408" t="s">
        <v>595</v>
      </c>
      <c r="O5044" s="1383" t="s">
        <v>594</v>
      </c>
      <c r="Q5044" s="1383" t="s">
        <v>62</v>
      </c>
    </row>
    <row r="5045" spans="1:17" x14ac:dyDescent="0.3">
      <c r="A5045" s="1405">
        <v>2012</v>
      </c>
      <c r="B5045" s="1406" t="s">
        <v>864</v>
      </c>
      <c r="C5045" s="1406" t="s">
        <v>609</v>
      </c>
      <c r="D5045" s="1407">
        <v>10827</v>
      </c>
      <c r="E5045" s="1406" t="s">
        <v>594</v>
      </c>
      <c r="F5045" s="1408" t="s">
        <v>595</v>
      </c>
      <c r="O5045" s="1383" t="s">
        <v>594</v>
      </c>
      <c r="Q5045" s="1383" t="s">
        <v>62</v>
      </c>
    </row>
    <row r="5046" spans="1:17" x14ac:dyDescent="0.3">
      <c r="A5046" s="1405">
        <v>2012</v>
      </c>
      <c r="B5046" s="1406" t="s">
        <v>864</v>
      </c>
      <c r="C5046" s="1406" t="s">
        <v>612</v>
      </c>
      <c r="D5046" s="1407">
        <v>16172</v>
      </c>
      <c r="E5046" s="1406" t="s">
        <v>594</v>
      </c>
      <c r="F5046" s="1408" t="s">
        <v>595</v>
      </c>
      <c r="O5046" s="1383" t="s">
        <v>594</v>
      </c>
      <c r="Q5046" s="1383" t="s">
        <v>62</v>
      </c>
    </row>
    <row r="5047" spans="1:17" x14ac:dyDescent="0.3">
      <c r="A5047" s="1405">
        <v>2012</v>
      </c>
      <c r="B5047" s="1406" t="s">
        <v>864</v>
      </c>
      <c r="C5047" s="1406" t="s">
        <v>615</v>
      </c>
      <c r="D5047" s="1407">
        <v>45940</v>
      </c>
      <c r="E5047" s="1406" t="s">
        <v>594</v>
      </c>
      <c r="F5047" s="1408" t="s">
        <v>595</v>
      </c>
      <c r="O5047" s="1383" t="s">
        <v>594</v>
      </c>
      <c r="Q5047" s="1383" t="s">
        <v>62</v>
      </c>
    </row>
    <row r="5048" spans="1:17" x14ac:dyDescent="0.3">
      <c r="A5048" s="1405">
        <v>2012</v>
      </c>
      <c r="B5048" s="1406" t="s">
        <v>864</v>
      </c>
      <c r="C5048" s="1406" t="s">
        <v>618</v>
      </c>
      <c r="D5048" s="1407">
        <v>2236</v>
      </c>
      <c r="E5048" s="1406" t="s">
        <v>598</v>
      </c>
      <c r="F5048" s="1408" t="s">
        <v>599</v>
      </c>
      <c r="O5048" s="1383" t="s">
        <v>598</v>
      </c>
      <c r="Q5048" s="1383" t="s">
        <v>61</v>
      </c>
    </row>
    <row r="5049" spans="1:17" x14ac:dyDescent="0.3">
      <c r="A5049" s="1405">
        <v>2012</v>
      </c>
      <c r="B5049" s="1406" t="s">
        <v>864</v>
      </c>
      <c r="C5049" s="1406" t="s">
        <v>621</v>
      </c>
      <c r="D5049" s="1407">
        <v>1718</v>
      </c>
      <c r="E5049" s="1406" t="s">
        <v>578</v>
      </c>
      <c r="F5049" s="1408" t="s">
        <v>579</v>
      </c>
      <c r="O5049" s="1383" t="s">
        <v>578</v>
      </c>
      <c r="Q5049" s="1383" t="s">
        <v>63</v>
      </c>
    </row>
    <row r="5050" spans="1:17" x14ac:dyDescent="0.3">
      <c r="A5050" s="1405">
        <v>2012</v>
      </c>
      <c r="B5050" s="1406" t="s">
        <v>864</v>
      </c>
      <c r="C5050" s="1406" t="s">
        <v>624</v>
      </c>
      <c r="D5050" s="1407">
        <v>1681</v>
      </c>
      <c r="E5050" s="1406" t="s">
        <v>578</v>
      </c>
      <c r="F5050" s="1408" t="s">
        <v>579</v>
      </c>
      <c r="O5050" s="1383" t="s">
        <v>578</v>
      </c>
      <c r="Q5050" s="1383" t="s">
        <v>63</v>
      </c>
    </row>
    <row r="5051" spans="1:17" x14ac:dyDescent="0.3">
      <c r="A5051" s="1405">
        <v>2012</v>
      </c>
      <c r="B5051" s="1406" t="s">
        <v>864</v>
      </c>
      <c r="C5051" s="1406" t="s">
        <v>627</v>
      </c>
      <c r="D5051" s="1407">
        <v>7391</v>
      </c>
      <c r="E5051" s="1406" t="s">
        <v>594</v>
      </c>
      <c r="F5051" s="1408" t="s">
        <v>595</v>
      </c>
      <c r="O5051" s="1383" t="s">
        <v>594</v>
      </c>
      <c r="Q5051" s="1383" t="s">
        <v>62</v>
      </c>
    </row>
    <row r="5052" spans="1:17" x14ac:dyDescent="0.3">
      <c r="A5052" s="1405">
        <v>2012</v>
      </c>
      <c r="B5052" s="1406" t="s">
        <v>864</v>
      </c>
      <c r="C5052" s="1406" t="s">
        <v>629</v>
      </c>
      <c r="D5052" s="1407">
        <v>1623</v>
      </c>
      <c r="E5052" s="1406" t="s">
        <v>594</v>
      </c>
      <c r="F5052" s="1408" t="s">
        <v>595</v>
      </c>
      <c r="O5052" s="1383" t="s">
        <v>594</v>
      </c>
      <c r="Q5052" s="1383" t="s">
        <v>62</v>
      </c>
    </row>
    <row r="5053" spans="1:17" x14ac:dyDescent="0.3">
      <c r="A5053" s="1405">
        <v>2012</v>
      </c>
      <c r="B5053" s="1406" t="s">
        <v>864</v>
      </c>
      <c r="C5053" s="1406" t="s">
        <v>632</v>
      </c>
      <c r="D5053" s="1407">
        <v>16542</v>
      </c>
      <c r="E5053" s="1406" t="s">
        <v>594</v>
      </c>
      <c r="F5053" s="1408" t="s">
        <v>595</v>
      </c>
      <c r="O5053" s="1383" t="s">
        <v>594</v>
      </c>
      <c r="Q5053" s="1383" t="s">
        <v>62</v>
      </c>
    </row>
    <row r="5054" spans="1:17" x14ac:dyDescent="0.3">
      <c r="A5054" s="1405">
        <v>2012</v>
      </c>
      <c r="B5054" s="1406" t="s">
        <v>864</v>
      </c>
      <c r="C5054" s="1406" t="s">
        <v>633</v>
      </c>
      <c r="D5054" s="1407">
        <v>8106</v>
      </c>
      <c r="E5054" s="1406" t="s">
        <v>594</v>
      </c>
      <c r="F5054" s="1408" t="s">
        <v>595</v>
      </c>
      <c r="O5054" s="1383" t="s">
        <v>594</v>
      </c>
      <c r="Q5054" s="1383" t="s">
        <v>62</v>
      </c>
    </row>
    <row r="5055" spans="1:17" x14ac:dyDescent="0.3">
      <c r="A5055" s="1405">
        <v>2012</v>
      </c>
      <c r="B5055" s="1406" t="s">
        <v>864</v>
      </c>
      <c r="C5055" s="1406" t="s">
        <v>636</v>
      </c>
      <c r="D5055" s="1407">
        <v>7778</v>
      </c>
      <c r="E5055" s="1406" t="s">
        <v>594</v>
      </c>
      <c r="F5055" s="1408" t="s">
        <v>595</v>
      </c>
      <c r="O5055" s="1383" t="s">
        <v>594</v>
      </c>
      <c r="Q5055" s="1383" t="s">
        <v>62</v>
      </c>
    </row>
    <row r="5056" spans="1:17" x14ac:dyDescent="0.3">
      <c r="A5056" s="1405">
        <v>2012</v>
      </c>
      <c r="B5056" s="1406" t="s">
        <v>864</v>
      </c>
      <c r="C5056" s="1406" t="s">
        <v>639</v>
      </c>
      <c r="D5056" s="1407">
        <v>12684</v>
      </c>
      <c r="E5056" s="1406" t="s">
        <v>594</v>
      </c>
      <c r="F5056" s="1408" t="s">
        <v>595</v>
      </c>
      <c r="O5056" s="1383" t="s">
        <v>594</v>
      </c>
      <c r="Q5056" s="1383" t="s">
        <v>62</v>
      </c>
    </row>
    <row r="5057" spans="1:17" x14ac:dyDescent="0.3">
      <c r="A5057" s="1405">
        <v>2012</v>
      </c>
      <c r="B5057" s="1406" t="s">
        <v>864</v>
      </c>
      <c r="C5057" s="1406" t="s">
        <v>640</v>
      </c>
      <c r="D5057" s="1407">
        <v>12261</v>
      </c>
      <c r="E5057" s="1406" t="s">
        <v>594</v>
      </c>
      <c r="F5057" s="1408" t="s">
        <v>595</v>
      </c>
      <c r="O5057" s="1383" t="s">
        <v>594</v>
      </c>
      <c r="Q5057" s="1383" t="s">
        <v>62</v>
      </c>
    </row>
    <row r="5058" spans="1:17" x14ac:dyDescent="0.3">
      <c r="A5058" s="1405">
        <v>2012</v>
      </c>
      <c r="B5058" s="1406" t="s">
        <v>864</v>
      </c>
      <c r="C5058" s="1406" t="s">
        <v>643</v>
      </c>
      <c r="D5058" s="1407">
        <v>11976</v>
      </c>
      <c r="E5058" s="1406" t="s">
        <v>594</v>
      </c>
      <c r="F5058" s="1408" t="s">
        <v>595</v>
      </c>
      <c r="O5058" s="1383" t="s">
        <v>594</v>
      </c>
      <c r="Q5058" s="1383" t="s">
        <v>62</v>
      </c>
    </row>
    <row r="5059" spans="1:17" x14ac:dyDescent="0.3">
      <c r="A5059" s="1405">
        <v>2012</v>
      </c>
      <c r="B5059" s="1406" t="s">
        <v>864</v>
      </c>
      <c r="C5059" s="1406" t="s">
        <v>646</v>
      </c>
      <c r="D5059" s="1407">
        <v>681</v>
      </c>
      <c r="E5059" s="1406" t="s">
        <v>642</v>
      </c>
      <c r="F5059" s="1408" t="s">
        <v>641</v>
      </c>
      <c r="O5059" s="1383" t="s">
        <v>642</v>
      </c>
      <c r="Q5059" s="1383" t="s">
        <v>66</v>
      </c>
    </row>
    <row r="5060" spans="1:17" x14ac:dyDescent="0.3">
      <c r="A5060" s="1405">
        <v>2012</v>
      </c>
      <c r="B5060" s="1406" t="s">
        <v>864</v>
      </c>
      <c r="C5060" s="1406" t="s">
        <v>647</v>
      </c>
      <c r="D5060" s="1407">
        <v>583</v>
      </c>
      <c r="E5060" s="1406" t="s">
        <v>642</v>
      </c>
      <c r="F5060" s="1408" t="s">
        <v>641</v>
      </c>
      <c r="O5060" s="1383" t="s">
        <v>642</v>
      </c>
      <c r="Q5060" s="1383" t="s">
        <v>66</v>
      </c>
    </row>
    <row r="5061" spans="1:17" x14ac:dyDescent="0.3">
      <c r="A5061" s="1405">
        <v>2012</v>
      </c>
      <c r="B5061" s="1406" t="s">
        <v>864</v>
      </c>
      <c r="C5061" s="1406" t="s">
        <v>648</v>
      </c>
      <c r="D5061" s="1407">
        <v>1118</v>
      </c>
      <c r="E5061" s="1406" t="s">
        <v>645</v>
      </c>
      <c r="F5061" s="1408" t="s">
        <v>644</v>
      </c>
      <c r="O5061" s="1383" t="s">
        <v>645</v>
      </c>
      <c r="Q5061" s="1383" t="s">
        <v>76</v>
      </c>
    </row>
    <row r="5062" spans="1:17" x14ac:dyDescent="0.3">
      <c r="A5062" s="1405">
        <v>2012</v>
      </c>
      <c r="B5062" s="1406" t="s">
        <v>864</v>
      </c>
      <c r="C5062" s="1406" t="s">
        <v>649</v>
      </c>
      <c r="D5062" s="1407">
        <v>615</v>
      </c>
      <c r="E5062" s="1406" t="s">
        <v>645</v>
      </c>
      <c r="F5062" s="1408" t="s">
        <v>644</v>
      </c>
      <c r="O5062" s="1383" t="s">
        <v>645</v>
      </c>
      <c r="Q5062" s="1383" t="s">
        <v>76</v>
      </c>
    </row>
    <row r="5063" spans="1:17" x14ac:dyDescent="0.3">
      <c r="A5063" s="1405">
        <v>2012</v>
      </c>
      <c r="B5063" s="1406" t="s">
        <v>864</v>
      </c>
      <c r="C5063" s="1406" t="s">
        <v>650</v>
      </c>
      <c r="D5063" s="1407">
        <v>3427</v>
      </c>
      <c r="E5063" s="1406" t="s">
        <v>598</v>
      </c>
      <c r="F5063" s="1408" t="s">
        <v>599</v>
      </c>
      <c r="O5063" s="1383" t="s">
        <v>598</v>
      </c>
      <c r="Q5063" s="1383" t="s">
        <v>61</v>
      </c>
    </row>
    <row r="5064" spans="1:17" x14ac:dyDescent="0.3">
      <c r="A5064" s="1405">
        <v>2012</v>
      </c>
      <c r="B5064" s="1406" t="s">
        <v>864</v>
      </c>
      <c r="C5064" s="1406" t="s">
        <v>651</v>
      </c>
      <c r="D5064" s="1407">
        <v>26033</v>
      </c>
      <c r="E5064" s="1406" t="s">
        <v>598</v>
      </c>
      <c r="F5064" s="1408" t="s">
        <v>599</v>
      </c>
      <c r="O5064" s="1383" t="s">
        <v>598</v>
      </c>
      <c r="Q5064" s="1383" t="s">
        <v>61</v>
      </c>
    </row>
    <row r="5065" spans="1:17" x14ac:dyDescent="0.3">
      <c r="A5065" s="1405">
        <v>2012</v>
      </c>
      <c r="B5065" s="1406" t="s">
        <v>864</v>
      </c>
      <c r="C5065" s="1406" t="s">
        <v>652</v>
      </c>
      <c r="D5065" s="1407">
        <v>17365</v>
      </c>
      <c r="E5065" s="1406" t="s">
        <v>598</v>
      </c>
      <c r="F5065" s="1408" t="s">
        <v>599</v>
      </c>
      <c r="O5065" s="1383" t="s">
        <v>598</v>
      </c>
      <c r="Q5065" s="1383" t="s">
        <v>61</v>
      </c>
    </row>
    <row r="5066" spans="1:17" x14ac:dyDescent="0.3">
      <c r="A5066" s="1405">
        <v>2012</v>
      </c>
      <c r="B5066" s="1406" t="s">
        <v>864</v>
      </c>
      <c r="C5066" s="1406" t="s">
        <v>653</v>
      </c>
      <c r="D5066" s="1407">
        <v>8832</v>
      </c>
      <c r="E5066" s="1406" t="s">
        <v>598</v>
      </c>
      <c r="F5066" s="1408" t="s">
        <v>599</v>
      </c>
      <c r="O5066" s="1383" t="s">
        <v>598</v>
      </c>
      <c r="Q5066" s="1383" t="s">
        <v>61</v>
      </c>
    </row>
    <row r="5067" spans="1:17" x14ac:dyDescent="0.3">
      <c r="A5067" s="1405">
        <v>2012</v>
      </c>
      <c r="B5067" s="1406" t="s">
        <v>864</v>
      </c>
      <c r="C5067" s="1406" t="s">
        <v>654</v>
      </c>
      <c r="D5067" s="1407">
        <v>5580</v>
      </c>
      <c r="E5067" s="1406" t="s">
        <v>598</v>
      </c>
      <c r="F5067" s="1408" t="s">
        <v>599</v>
      </c>
      <c r="O5067" s="1383" t="s">
        <v>598</v>
      </c>
      <c r="Q5067" s="1383" t="s">
        <v>61</v>
      </c>
    </row>
    <row r="5068" spans="1:17" x14ac:dyDescent="0.3">
      <c r="A5068" s="1405">
        <v>2012</v>
      </c>
      <c r="B5068" s="1406" t="s">
        <v>864</v>
      </c>
      <c r="C5068" s="1406" t="s">
        <v>655</v>
      </c>
      <c r="D5068" s="1407">
        <v>477</v>
      </c>
      <c r="E5068" s="1406" t="s">
        <v>608</v>
      </c>
      <c r="F5068" s="1408" t="s">
        <v>607</v>
      </c>
      <c r="O5068" s="1383" t="s">
        <v>608</v>
      </c>
      <c r="Q5068" s="1383" t="s">
        <v>65</v>
      </c>
    </row>
    <row r="5069" spans="1:17" x14ac:dyDescent="0.3">
      <c r="A5069" s="1405">
        <v>2012</v>
      </c>
      <c r="B5069" s="1406" t="s">
        <v>864</v>
      </c>
      <c r="C5069" s="1406" t="s">
        <v>656</v>
      </c>
      <c r="D5069" s="1407">
        <v>432</v>
      </c>
      <c r="E5069" s="1406" t="s">
        <v>608</v>
      </c>
      <c r="F5069" s="1408" t="s">
        <v>607</v>
      </c>
      <c r="O5069" s="1383" t="s">
        <v>608</v>
      </c>
      <c r="Q5069" s="1383" t="s">
        <v>65</v>
      </c>
    </row>
    <row r="5070" spans="1:17" x14ac:dyDescent="0.3">
      <c r="A5070" s="1405">
        <v>2012</v>
      </c>
      <c r="B5070" s="1406" t="s">
        <v>864</v>
      </c>
      <c r="C5070" s="1406" t="s">
        <v>657</v>
      </c>
      <c r="D5070" s="1407">
        <v>1354</v>
      </c>
      <c r="E5070" s="1406" t="s">
        <v>608</v>
      </c>
      <c r="F5070" s="1408" t="s">
        <v>607</v>
      </c>
      <c r="O5070" s="1383" t="s">
        <v>608</v>
      </c>
      <c r="Q5070" s="1383" t="s">
        <v>65</v>
      </c>
    </row>
    <row r="5071" spans="1:17" x14ac:dyDescent="0.3">
      <c r="A5071" s="1405">
        <v>2012</v>
      </c>
      <c r="B5071" s="1406" t="s">
        <v>864</v>
      </c>
      <c r="C5071" s="1406" t="s">
        <v>658</v>
      </c>
      <c r="D5071" s="1407">
        <v>729</v>
      </c>
      <c r="E5071" s="1406" t="s">
        <v>608</v>
      </c>
      <c r="F5071" s="1408" t="s">
        <v>607</v>
      </c>
      <c r="O5071" s="1383" t="s">
        <v>608</v>
      </c>
      <c r="Q5071" s="1383" t="s">
        <v>65</v>
      </c>
    </row>
    <row r="5072" spans="1:17" x14ac:dyDescent="0.3">
      <c r="A5072" s="1405">
        <v>2012</v>
      </c>
      <c r="B5072" s="1406" t="s">
        <v>864</v>
      </c>
      <c r="C5072" s="1406" t="s">
        <v>659</v>
      </c>
      <c r="D5072" s="1407">
        <v>744</v>
      </c>
      <c r="E5072" s="1406" t="s">
        <v>623</v>
      </c>
      <c r="F5072" s="1408" t="s">
        <v>622</v>
      </c>
      <c r="O5072" s="1383" t="s">
        <v>623</v>
      </c>
      <c r="Q5072" s="1383" t="s">
        <v>75</v>
      </c>
    </row>
    <row r="5073" spans="1:17" x14ac:dyDescent="0.3">
      <c r="A5073" s="1405">
        <v>2012</v>
      </c>
      <c r="B5073" s="1406" t="s">
        <v>864</v>
      </c>
      <c r="C5073" s="1406" t="s">
        <v>660</v>
      </c>
      <c r="D5073" s="1407">
        <v>1229</v>
      </c>
      <c r="E5073" s="1406" t="s">
        <v>642</v>
      </c>
      <c r="F5073" s="1408" t="s">
        <v>641</v>
      </c>
      <c r="O5073" s="1383" t="s">
        <v>642</v>
      </c>
      <c r="Q5073" s="1383" t="s">
        <v>66</v>
      </c>
    </row>
    <row r="5074" spans="1:17" x14ac:dyDescent="0.3">
      <c r="A5074" s="1405">
        <v>2012</v>
      </c>
      <c r="B5074" s="1406" t="s">
        <v>864</v>
      </c>
      <c r="C5074" s="1406" t="s">
        <v>661</v>
      </c>
      <c r="D5074" s="1407">
        <v>293</v>
      </c>
      <c r="E5074" s="1406" t="s">
        <v>642</v>
      </c>
      <c r="F5074" s="1408" t="s">
        <v>641</v>
      </c>
      <c r="O5074" s="1383" t="s">
        <v>642</v>
      </c>
      <c r="Q5074" s="1383" t="s">
        <v>66</v>
      </c>
    </row>
    <row r="5075" spans="1:17" x14ac:dyDescent="0.3">
      <c r="A5075" s="1405">
        <v>2012</v>
      </c>
      <c r="B5075" s="1406" t="s">
        <v>864</v>
      </c>
      <c r="C5075" s="1406" t="s">
        <v>662</v>
      </c>
      <c r="D5075" s="1407">
        <v>2115</v>
      </c>
      <c r="E5075" s="1406" t="s">
        <v>642</v>
      </c>
      <c r="F5075" s="1408" t="s">
        <v>641</v>
      </c>
      <c r="O5075" s="1383" t="s">
        <v>642</v>
      </c>
      <c r="Q5075" s="1383" t="s">
        <v>66</v>
      </c>
    </row>
    <row r="5076" spans="1:17" x14ac:dyDescent="0.3">
      <c r="A5076" s="1405">
        <v>2012</v>
      </c>
      <c r="B5076" s="1406" t="s">
        <v>864</v>
      </c>
      <c r="C5076" s="1406" t="s">
        <v>663</v>
      </c>
      <c r="D5076" s="1407">
        <v>852</v>
      </c>
      <c r="E5076" s="1406" t="s">
        <v>642</v>
      </c>
      <c r="F5076" s="1408" t="s">
        <v>641</v>
      </c>
      <c r="O5076" s="1383" t="s">
        <v>642</v>
      </c>
      <c r="Q5076" s="1383" t="s">
        <v>66</v>
      </c>
    </row>
    <row r="5077" spans="1:17" x14ac:dyDescent="0.3">
      <c r="A5077" s="1405">
        <v>2012</v>
      </c>
      <c r="B5077" s="1406" t="s">
        <v>864</v>
      </c>
      <c r="C5077" s="1406" t="s">
        <v>664</v>
      </c>
      <c r="D5077" s="1407">
        <v>345</v>
      </c>
      <c r="E5077" s="1406" t="s">
        <v>642</v>
      </c>
      <c r="F5077" s="1408" t="s">
        <v>641</v>
      </c>
      <c r="O5077" s="1383" t="s">
        <v>642</v>
      </c>
      <c r="Q5077" s="1383" t="s">
        <v>66</v>
      </c>
    </row>
    <row r="5078" spans="1:17" x14ac:dyDescent="0.3">
      <c r="A5078" s="1405">
        <v>2012</v>
      </c>
      <c r="B5078" s="1406" t="s">
        <v>864</v>
      </c>
      <c r="C5078" s="1406" t="s">
        <v>665</v>
      </c>
      <c r="D5078" s="1407">
        <v>7616</v>
      </c>
      <c r="E5078" s="1406" t="s">
        <v>642</v>
      </c>
      <c r="F5078" s="1408" t="s">
        <v>641</v>
      </c>
      <c r="O5078" s="1383" t="s">
        <v>642</v>
      </c>
      <c r="Q5078" s="1383" t="s">
        <v>66</v>
      </c>
    </row>
    <row r="5079" spans="1:17" x14ac:dyDescent="0.3">
      <c r="A5079" s="1405">
        <v>2012</v>
      </c>
      <c r="B5079" s="1406" t="s">
        <v>864</v>
      </c>
      <c r="C5079" s="1406" t="s">
        <v>666</v>
      </c>
      <c r="D5079" s="1407">
        <v>669</v>
      </c>
      <c r="E5079" s="1406" t="s">
        <v>645</v>
      </c>
      <c r="F5079" s="1408" t="s">
        <v>644</v>
      </c>
      <c r="O5079" s="1383" t="s">
        <v>645</v>
      </c>
      <c r="Q5079" s="1383" t="s">
        <v>76</v>
      </c>
    </row>
    <row r="5080" spans="1:17" x14ac:dyDescent="0.3">
      <c r="A5080" s="1405">
        <v>2012</v>
      </c>
      <c r="B5080" s="1406" t="s">
        <v>864</v>
      </c>
      <c r="C5080" s="1406" t="s">
        <v>667</v>
      </c>
      <c r="D5080" s="1407">
        <v>3093</v>
      </c>
      <c r="E5080" s="1406" t="s">
        <v>645</v>
      </c>
      <c r="F5080" s="1408" t="s">
        <v>644</v>
      </c>
      <c r="O5080" s="1383" t="s">
        <v>645</v>
      </c>
      <c r="Q5080" s="1383" t="s">
        <v>76</v>
      </c>
    </row>
    <row r="5081" spans="1:17" x14ac:dyDescent="0.3">
      <c r="A5081" s="1405">
        <v>2012</v>
      </c>
      <c r="B5081" s="1406" t="s">
        <v>864</v>
      </c>
      <c r="C5081" s="1406" t="s">
        <v>668</v>
      </c>
      <c r="D5081" s="1407">
        <v>1194</v>
      </c>
      <c r="E5081" s="1406" t="s">
        <v>645</v>
      </c>
      <c r="F5081" s="1408" t="s">
        <v>644</v>
      </c>
      <c r="O5081" s="1383" t="s">
        <v>645</v>
      </c>
      <c r="Q5081" s="1383" t="s">
        <v>76</v>
      </c>
    </row>
    <row r="5082" spans="1:17" x14ac:dyDescent="0.3">
      <c r="A5082" s="1405">
        <v>2012</v>
      </c>
      <c r="B5082" s="1406" t="s">
        <v>864</v>
      </c>
      <c r="C5082" s="1406" t="s">
        <v>669</v>
      </c>
      <c r="D5082" s="1407">
        <v>264</v>
      </c>
      <c r="E5082" s="1406" t="s">
        <v>645</v>
      </c>
      <c r="F5082" s="1408" t="s">
        <v>644</v>
      </c>
      <c r="O5082" s="1383" t="s">
        <v>645</v>
      </c>
      <c r="Q5082" s="1383" t="s">
        <v>76</v>
      </c>
    </row>
    <row r="5083" spans="1:17" x14ac:dyDescent="0.3">
      <c r="A5083" s="1405">
        <v>2012</v>
      </c>
      <c r="B5083" s="1406" t="s">
        <v>864</v>
      </c>
      <c r="C5083" s="1406" t="s">
        <v>670</v>
      </c>
      <c r="D5083" s="1407">
        <v>757</v>
      </c>
      <c r="E5083" s="1406" t="s">
        <v>645</v>
      </c>
      <c r="F5083" s="1408" t="s">
        <v>644</v>
      </c>
      <c r="O5083" s="1383" t="s">
        <v>645</v>
      </c>
      <c r="Q5083" s="1383" t="s">
        <v>76</v>
      </c>
    </row>
    <row r="5084" spans="1:17" x14ac:dyDescent="0.3">
      <c r="A5084" s="1405">
        <v>2012</v>
      </c>
      <c r="B5084" s="1406" t="s">
        <v>864</v>
      </c>
      <c r="C5084" s="1406" t="s">
        <v>671</v>
      </c>
      <c r="D5084" s="1407">
        <v>590</v>
      </c>
      <c r="E5084" s="1406" t="s">
        <v>645</v>
      </c>
      <c r="F5084" s="1408" t="s">
        <v>644</v>
      </c>
      <c r="O5084" s="1383" t="s">
        <v>645</v>
      </c>
      <c r="Q5084" s="1383" t="s">
        <v>76</v>
      </c>
    </row>
    <row r="5085" spans="1:17" x14ac:dyDescent="0.3">
      <c r="A5085" s="1405">
        <v>2012</v>
      </c>
      <c r="B5085" s="1406" t="s">
        <v>864</v>
      </c>
      <c r="C5085" s="1406" t="s">
        <v>672</v>
      </c>
      <c r="D5085" s="1407">
        <v>438</v>
      </c>
      <c r="E5085" s="1406" t="s">
        <v>645</v>
      </c>
      <c r="F5085" s="1408" t="s">
        <v>644</v>
      </c>
      <c r="O5085" s="1383" t="s">
        <v>645</v>
      </c>
      <c r="Q5085" s="1383" t="s">
        <v>76</v>
      </c>
    </row>
    <row r="5086" spans="1:17" x14ac:dyDescent="0.3">
      <c r="A5086" s="1405">
        <v>2012</v>
      </c>
      <c r="B5086" s="1406" t="s">
        <v>864</v>
      </c>
      <c r="C5086" s="1406" t="s">
        <v>673</v>
      </c>
      <c r="D5086" s="1407">
        <v>800</v>
      </c>
      <c r="E5086" s="1406" t="s">
        <v>645</v>
      </c>
      <c r="F5086" s="1408" t="s">
        <v>644</v>
      </c>
      <c r="O5086" s="1383" t="s">
        <v>645</v>
      </c>
      <c r="Q5086" s="1383" t="s">
        <v>76</v>
      </c>
    </row>
    <row r="5087" spans="1:17" x14ac:dyDescent="0.3">
      <c r="A5087" s="1405">
        <v>2012</v>
      </c>
      <c r="B5087" s="1406" t="s">
        <v>864</v>
      </c>
      <c r="C5087" s="1406" t="s">
        <v>674</v>
      </c>
      <c r="D5087" s="1407">
        <v>408</v>
      </c>
      <c r="E5087" s="1406" t="s">
        <v>608</v>
      </c>
      <c r="F5087" s="1408" t="s">
        <v>607</v>
      </c>
      <c r="O5087" s="1383" t="s">
        <v>608</v>
      </c>
      <c r="Q5087" s="1383" t="s">
        <v>65</v>
      </c>
    </row>
    <row r="5088" spans="1:17" x14ac:dyDescent="0.3">
      <c r="A5088" s="1405">
        <v>2012</v>
      </c>
      <c r="B5088" s="1406" t="s">
        <v>864</v>
      </c>
      <c r="C5088" s="1406" t="s">
        <v>675</v>
      </c>
      <c r="D5088" s="1407">
        <v>4708</v>
      </c>
      <c r="E5088" s="1406" t="s">
        <v>608</v>
      </c>
      <c r="F5088" s="1408" t="s">
        <v>607</v>
      </c>
      <c r="O5088" s="1383" t="s">
        <v>608</v>
      </c>
      <c r="Q5088" s="1383" t="s">
        <v>65</v>
      </c>
    </row>
    <row r="5089" spans="1:17" x14ac:dyDescent="0.3">
      <c r="A5089" s="1405">
        <v>2012</v>
      </c>
      <c r="B5089" s="1406" t="s">
        <v>864</v>
      </c>
      <c r="C5089" s="1406" t="s">
        <v>676</v>
      </c>
      <c r="D5089" s="1407">
        <v>1563</v>
      </c>
      <c r="E5089" s="1406" t="s">
        <v>608</v>
      </c>
      <c r="F5089" s="1408" t="s">
        <v>607</v>
      </c>
      <c r="O5089" s="1383" t="s">
        <v>608</v>
      </c>
      <c r="Q5089" s="1383" t="s">
        <v>65</v>
      </c>
    </row>
    <row r="5090" spans="1:17" x14ac:dyDescent="0.3">
      <c r="A5090" s="1405">
        <v>2012</v>
      </c>
      <c r="B5090" s="1406" t="s">
        <v>864</v>
      </c>
      <c r="C5090" s="1406" t="s">
        <v>677</v>
      </c>
      <c r="D5090" s="1407">
        <v>834</v>
      </c>
      <c r="E5090" s="1406" t="s">
        <v>608</v>
      </c>
      <c r="F5090" s="1408" t="s">
        <v>607</v>
      </c>
      <c r="O5090" s="1383" t="s">
        <v>608</v>
      </c>
      <c r="Q5090" s="1383" t="s">
        <v>65</v>
      </c>
    </row>
    <row r="5091" spans="1:17" x14ac:dyDescent="0.3">
      <c r="A5091" s="1405">
        <v>2012</v>
      </c>
      <c r="B5091" s="1406" t="s">
        <v>864</v>
      </c>
      <c r="C5091" s="1406" t="s">
        <v>678</v>
      </c>
      <c r="D5091" s="1407">
        <v>2961</v>
      </c>
      <c r="E5091" s="1406" t="s">
        <v>608</v>
      </c>
      <c r="F5091" s="1408" t="s">
        <v>607</v>
      </c>
      <c r="O5091" s="1383" t="s">
        <v>608</v>
      </c>
      <c r="Q5091" s="1383" t="s">
        <v>65</v>
      </c>
    </row>
    <row r="5092" spans="1:17" x14ac:dyDescent="0.3">
      <c r="A5092" s="1405">
        <v>2012</v>
      </c>
      <c r="B5092" s="1406" t="s">
        <v>864</v>
      </c>
      <c r="C5092" s="1406" t="s">
        <v>679</v>
      </c>
      <c r="D5092" s="1407">
        <v>841</v>
      </c>
      <c r="E5092" s="1406" t="s">
        <v>608</v>
      </c>
      <c r="F5092" s="1408" t="s">
        <v>607</v>
      </c>
      <c r="O5092" s="1383" t="s">
        <v>608</v>
      </c>
      <c r="Q5092" s="1383" t="s">
        <v>65</v>
      </c>
    </row>
    <row r="5093" spans="1:17" x14ac:dyDescent="0.3">
      <c r="A5093" s="1405">
        <v>2012</v>
      </c>
      <c r="B5093" s="1406" t="s">
        <v>864</v>
      </c>
      <c r="C5093" s="1406" t="s">
        <v>680</v>
      </c>
      <c r="D5093" s="1407">
        <v>367</v>
      </c>
      <c r="E5093" s="1406" t="s">
        <v>608</v>
      </c>
      <c r="F5093" s="1408" t="s">
        <v>607</v>
      </c>
      <c r="O5093" s="1383" t="s">
        <v>608</v>
      </c>
      <c r="Q5093" s="1383" t="s">
        <v>65</v>
      </c>
    </row>
    <row r="5094" spans="1:17" x14ac:dyDescent="0.3">
      <c r="A5094" s="1405">
        <v>2012</v>
      </c>
      <c r="B5094" s="1406" t="s">
        <v>864</v>
      </c>
      <c r="C5094" s="1406" t="s">
        <v>681</v>
      </c>
      <c r="D5094" s="1407">
        <v>508</v>
      </c>
      <c r="E5094" s="1406" t="s">
        <v>608</v>
      </c>
      <c r="F5094" s="1408" t="s">
        <v>607</v>
      </c>
      <c r="O5094" s="1383" t="s">
        <v>608</v>
      </c>
      <c r="Q5094" s="1383" t="s">
        <v>65</v>
      </c>
    </row>
    <row r="5095" spans="1:17" x14ac:dyDescent="0.3">
      <c r="A5095" s="1405">
        <v>2012</v>
      </c>
      <c r="B5095" s="1406" t="s">
        <v>864</v>
      </c>
      <c r="C5095" s="1406" t="s">
        <v>682</v>
      </c>
      <c r="D5095" s="1407">
        <v>659</v>
      </c>
      <c r="E5095" s="1406" t="s">
        <v>642</v>
      </c>
      <c r="F5095" s="1408" t="s">
        <v>641</v>
      </c>
      <c r="O5095" s="1383" t="s">
        <v>642</v>
      </c>
      <c r="Q5095" s="1383" t="s">
        <v>66</v>
      </c>
    </row>
    <row r="5096" spans="1:17" x14ac:dyDescent="0.3">
      <c r="A5096" s="1405">
        <v>2012</v>
      </c>
      <c r="B5096" s="1406" t="s">
        <v>864</v>
      </c>
      <c r="C5096" s="1406" t="s">
        <v>683</v>
      </c>
      <c r="D5096" s="1407">
        <v>4941</v>
      </c>
      <c r="E5096" s="1406" t="s">
        <v>642</v>
      </c>
      <c r="F5096" s="1408" t="s">
        <v>641</v>
      </c>
      <c r="O5096" s="1383" t="s">
        <v>642</v>
      </c>
      <c r="Q5096" s="1383" t="s">
        <v>66</v>
      </c>
    </row>
    <row r="5097" spans="1:17" x14ac:dyDescent="0.3">
      <c r="A5097" s="1405">
        <v>2012</v>
      </c>
      <c r="B5097" s="1406" t="s">
        <v>864</v>
      </c>
      <c r="C5097" s="1406" t="s">
        <v>684</v>
      </c>
      <c r="D5097" s="1407">
        <v>767</v>
      </c>
      <c r="E5097" s="1406" t="s">
        <v>642</v>
      </c>
      <c r="F5097" s="1408" t="s">
        <v>641</v>
      </c>
      <c r="O5097" s="1383" t="s">
        <v>642</v>
      </c>
      <c r="Q5097" s="1383" t="s">
        <v>66</v>
      </c>
    </row>
    <row r="5098" spans="1:17" x14ac:dyDescent="0.3">
      <c r="A5098" s="1405">
        <v>2012</v>
      </c>
      <c r="B5098" s="1406" t="s">
        <v>864</v>
      </c>
      <c r="C5098" s="1406" t="s">
        <v>685</v>
      </c>
      <c r="D5098" s="1407">
        <v>477</v>
      </c>
      <c r="E5098" s="1406" t="s">
        <v>642</v>
      </c>
      <c r="F5098" s="1408" t="s">
        <v>641</v>
      </c>
      <c r="O5098" s="1383" t="s">
        <v>642</v>
      </c>
      <c r="Q5098" s="1383" t="s">
        <v>66</v>
      </c>
    </row>
    <row r="5099" spans="1:17" x14ac:dyDescent="0.3">
      <c r="A5099" s="1405">
        <v>2012</v>
      </c>
      <c r="B5099" s="1406" t="s">
        <v>864</v>
      </c>
      <c r="C5099" s="1406" t="s">
        <v>686</v>
      </c>
      <c r="D5099" s="1407">
        <v>1193</v>
      </c>
      <c r="E5099" s="1406" t="s">
        <v>642</v>
      </c>
      <c r="F5099" s="1408" t="s">
        <v>641</v>
      </c>
      <c r="O5099" s="1383" t="s">
        <v>642</v>
      </c>
      <c r="Q5099" s="1383" t="s">
        <v>66</v>
      </c>
    </row>
    <row r="5100" spans="1:17" x14ac:dyDescent="0.3">
      <c r="A5100" s="1405">
        <v>2012</v>
      </c>
      <c r="B5100" s="1406" t="s">
        <v>864</v>
      </c>
      <c r="C5100" s="1406" t="s">
        <v>687</v>
      </c>
      <c r="D5100" s="1407">
        <v>1106</v>
      </c>
      <c r="E5100" s="1406" t="s">
        <v>642</v>
      </c>
      <c r="F5100" s="1408" t="s">
        <v>641</v>
      </c>
      <c r="O5100" s="1383" t="s">
        <v>642</v>
      </c>
      <c r="Q5100" s="1383" t="s">
        <v>66</v>
      </c>
    </row>
    <row r="5101" spans="1:17" x14ac:dyDescent="0.3">
      <c r="A5101" s="1405">
        <v>2012</v>
      </c>
      <c r="B5101" s="1406" t="s">
        <v>864</v>
      </c>
      <c r="C5101" s="1406" t="s">
        <v>688</v>
      </c>
      <c r="D5101" s="1407">
        <v>12943</v>
      </c>
      <c r="E5101" s="1406" t="s">
        <v>620</v>
      </c>
      <c r="F5101" s="1408" t="s">
        <v>619</v>
      </c>
      <c r="O5101" s="1383" t="s">
        <v>620</v>
      </c>
      <c r="Q5101" s="1383" t="s">
        <v>73</v>
      </c>
    </row>
    <row r="5102" spans="1:17" x14ac:dyDescent="0.3">
      <c r="A5102" s="1405">
        <v>2012</v>
      </c>
      <c r="B5102" s="1406" t="s">
        <v>864</v>
      </c>
      <c r="C5102" s="1406" t="s">
        <v>689</v>
      </c>
      <c r="D5102" s="1407">
        <v>259</v>
      </c>
      <c r="E5102" s="1406" t="s">
        <v>620</v>
      </c>
      <c r="F5102" s="1408" t="s">
        <v>619</v>
      </c>
      <c r="O5102" s="1383" t="s">
        <v>620</v>
      </c>
      <c r="Q5102" s="1383" t="s">
        <v>73</v>
      </c>
    </row>
    <row r="5103" spans="1:17" x14ac:dyDescent="0.3">
      <c r="A5103" s="1405">
        <v>2012</v>
      </c>
      <c r="B5103" s="1406" t="s">
        <v>864</v>
      </c>
      <c r="C5103" s="1406" t="s">
        <v>690</v>
      </c>
      <c r="D5103" s="1407">
        <v>548</v>
      </c>
      <c r="E5103" s="1406" t="s">
        <v>620</v>
      </c>
      <c r="F5103" s="1408" t="s">
        <v>619</v>
      </c>
      <c r="O5103" s="1383" t="s">
        <v>620</v>
      </c>
      <c r="Q5103" s="1383" t="s">
        <v>73</v>
      </c>
    </row>
    <row r="5104" spans="1:17" x14ac:dyDescent="0.3">
      <c r="A5104" s="1405">
        <v>2012</v>
      </c>
      <c r="B5104" s="1406" t="s">
        <v>864</v>
      </c>
      <c r="C5104" s="1406" t="s">
        <v>691</v>
      </c>
      <c r="D5104" s="1407">
        <v>766</v>
      </c>
      <c r="E5104" s="1406" t="s">
        <v>620</v>
      </c>
      <c r="F5104" s="1408" t="s">
        <v>619</v>
      </c>
      <c r="O5104" s="1383" t="s">
        <v>620</v>
      </c>
      <c r="Q5104" s="1383" t="s">
        <v>73</v>
      </c>
    </row>
    <row r="5105" spans="1:17" x14ac:dyDescent="0.3">
      <c r="A5105" s="1405">
        <v>2012</v>
      </c>
      <c r="B5105" s="1406" t="s">
        <v>864</v>
      </c>
      <c r="C5105" s="1406" t="s">
        <v>692</v>
      </c>
      <c r="D5105" s="1407">
        <v>14433</v>
      </c>
      <c r="E5105" s="1406" t="s">
        <v>620</v>
      </c>
      <c r="F5105" s="1408" t="s">
        <v>619</v>
      </c>
      <c r="O5105" s="1383" t="s">
        <v>620</v>
      </c>
      <c r="Q5105" s="1383" t="s">
        <v>73</v>
      </c>
    </row>
    <row r="5106" spans="1:17" x14ac:dyDescent="0.3">
      <c r="A5106" s="1405">
        <v>2012</v>
      </c>
      <c r="B5106" s="1406" t="s">
        <v>864</v>
      </c>
      <c r="C5106" s="1406" t="s">
        <v>693</v>
      </c>
      <c r="D5106" s="1407">
        <v>4569</v>
      </c>
      <c r="E5106" s="1406" t="s">
        <v>620</v>
      </c>
      <c r="F5106" s="1408" t="s">
        <v>619</v>
      </c>
      <c r="O5106" s="1383" t="s">
        <v>620</v>
      </c>
      <c r="Q5106" s="1383" t="s">
        <v>73</v>
      </c>
    </row>
    <row r="5107" spans="1:17" x14ac:dyDescent="0.3">
      <c r="A5107" s="1405">
        <v>2012</v>
      </c>
      <c r="B5107" s="1406" t="s">
        <v>864</v>
      </c>
      <c r="C5107" s="1406" t="s">
        <v>694</v>
      </c>
      <c r="D5107" s="1407">
        <v>5508</v>
      </c>
      <c r="E5107" s="1406" t="s">
        <v>620</v>
      </c>
      <c r="F5107" s="1408" t="s">
        <v>619</v>
      </c>
      <c r="O5107" s="1383" t="s">
        <v>620</v>
      </c>
      <c r="Q5107" s="1383" t="s">
        <v>73</v>
      </c>
    </row>
    <row r="5108" spans="1:17" x14ac:dyDescent="0.3">
      <c r="A5108" s="1405">
        <v>2012</v>
      </c>
      <c r="B5108" s="1406" t="s">
        <v>864</v>
      </c>
      <c r="C5108" s="1406" t="s">
        <v>695</v>
      </c>
      <c r="D5108" s="1407">
        <v>16584</v>
      </c>
      <c r="E5108" s="1406" t="s">
        <v>620</v>
      </c>
      <c r="F5108" s="1408" t="s">
        <v>619</v>
      </c>
      <c r="O5108" s="1383" t="s">
        <v>620</v>
      </c>
      <c r="Q5108" s="1383" t="s">
        <v>73</v>
      </c>
    </row>
    <row r="5109" spans="1:17" x14ac:dyDescent="0.3">
      <c r="A5109" s="1405">
        <v>2012</v>
      </c>
      <c r="B5109" s="1406" t="s">
        <v>864</v>
      </c>
      <c r="C5109" s="1406" t="s">
        <v>696</v>
      </c>
      <c r="D5109" s="1407">
        <v>690</v>
      </c>
      <c r="E5109" s="1406" t="s">
        <v>620</v>
      </c>
      <c r="F5109" s="1408" t="s">
        <v>619</v>
      </c>
      <c r="O5109" s="1383" t="s">
        <v>620</v>
      </c>
      <c r="Q5109" s="1383" t="s">
        <v>73</v>
      </c>
    </row>
    <row r="5110" spans="1:17" x14ac:dyDescent="0.3">
      <c r="A5110" s="1405">
        <v>2012</v>
      </c>
      <c r="B5110" s="1406" t="s">
        <v>864</v>
      </c>
      <c r="C5110" s="1406" t="s">
        <v>697</v>
      </c>
      <c r="D5110" s="1407">
        <v>4682</v>
      </c>
      <c r="E5110" s="1406" t="s">
        <v>620</v>
      </c>
      <c r="F5110" s="1408" t="s">
        <v>619</v>
      </c>
      <c r="O5110" s="1383" t="s">
        <v>620</v>
      </c>
      <c r="Q5110" s="1383" t="s">
        <v>73</v>
      </c>
    </row>
    <row r="5111" spans="1:17" x14ac:dyDescent="0.3">
      <c r="A5111" s="1405">
        <v>2012</v>
      </c>
      <c r="B5111" s="1406" t="s">
        <v>864</v>
      </c>
      <c r="C5111" s="1406" t="s">
        <v>698</v>
      </c>
      <c r="D5111" s="1407">
        <v>11111</v>
      </c>
      <c r="E5111" s="1406" t="s">
        <v>620</v>
      </c>
      <c r="F5111" s="1408" t="s">
        <v>619</v>
      </c>
      <c r="O5111" s="1383" t="s">
        <v>620</v>
      </c>
      <c r="Q5111" s="1383" t="s">
        <v>73</v>
      </c>
    </row>
    <row r="5112" spans="1:17" x14ac:dyDescent="0.3">
      <c r="A5112" s="1405">
        <v>2012</v>
      </c>
      <c r="B5112" s="1406" t="s">
        <v>864</v>
      </c>
      <c r="C5112" s="1406" t="s">
        <v>699</v>
      </c>
      <c r="D5112" s="1407">
        <v>1178</v>
      </c>
      <c r="E5112" s="1406" t="s">
        <v>620</v>
      </c>
      <c r="F5112" s="1408" t="s">
        <v>619</v>
      </c>
      <c r="O5112" s="1383" t="s">
        <v>620</v>
      </c>
      <c r="Q5112" s="1383" t="s">
        <v>73</v>
      </c>
    </row>
    <row r="5113" spans="1:17" x14ac:dyDescent="0.3">
      <c r="A5113" s="1405">
        <v>2012</v>
      </c>
      <c r="B5113" s="1406" t="s">
        <v>864</v>
      </c>
      <c r="C5113" s="1406" t="s">
        <v>700</v>
      </c>
      <c r="D5113" s="1407">
        <v>4093</v>
      </c>
      <c r="E5113" s="1406" t="s">
        <v>620</v>
      </c>
      <c r="F5113" s="1408" t="s">
        <v>619</v>
      </c>
      <c r="O5113" s="1383" t="s">
        <v>620</v>
      </c>
      <c r="Q5113" s="1383" t="s">
        <v>73</v>
      </c>
    </row>
    <row r="5114" spans="1:17" x14ac:dyDescent="0.3">
      <c r="A5114" s="1405">
        <v>2012</v>
      </c>
      <c r="B5114" s="1406" t="s">
        <v>864</v>
      </c>
      <c r="C5114" s="1406" t="s">
        <v>701</v>
      </c>
      <c r="D5114" s="1407">
        <v>3541</v>
      </c>
      <c r="E5114" s="1406" t="s">
        <v>620</v>
      </c>
      <c r="F5114" s="1408" t="s">
        <v>619</v>
      </c>
      <c r="O5114" s="1383" t="s">
        <v>620</v>
      </c>
      <c r="Q5114" s="1383" t="s">
        <v>73</v>
      </c>
    </row>
    <row r="5115" spans="1:17" x14ac:dyDescent="0.3">
      <c r="A5115" s="1405">
        <v>2012</v>
      </c>
      <c r="B5115" s="1406" t="s">
        <v>864</v>
      </c>
      <c r="C5115" s="1406" t="s">
        <v>702</v>
      </c>
      <c r="D5115" s="1407">
        <v>1025</v>
      </c>
      <c r="E5115" s="1406" t="s">
        <v>620</v>
      </c>
      <c r="F5115" s="1408" t="s">
        <v>619</v>
      </c>
      <c r="O5115" s="1383" t="s">
        <v>620</v>
      </c>
      <c r="Q5115" s="1383" t="s">
        <v>73</v>
      </c>
    </row>
    <row r="5116" spans="1:17" x14ac:dyDescent="0.3">
      <c r="A5116" s="1405">
        <v>2012</v>
      </c>
      <c r="B5116" s="1406" t="s">
        <v>864</v>
      </c>
      <c r="C5116" s="1406" t="s">
        <v>703</v>
      </c>
      <c r="D5116" s="1407">
        <v>3030</v>
      </c>
      <c r="E5116" s="1406" t="s">
        <v>620</v>
      </c>
      <c r="F5116" s="1408" t="s">
        <v>619</v>
      </c>
      <c r="O5116" s="1383" t="s">
        <v>620</v>
      </c>
      <c r="Q5116" s="1383" t="s">
        <v>73</v>
      </c>
    </row>
    <row r="5117" spans="1:17" x14ac:dyDescent="0.3">
      <c r="A5117" s="1405">
        <v>2012</v>
      </c>
      <c r="B5117" s="1406" t="s">
        <v>864</v>
      </c>
      <c r="C5117" s="1406" t="s">
        <v>704</v>
      </c>
      <c r="D5117" s="1407">
        <v>1075</v>
      </c>
      <c r="E5117" s="1406" t="s">
        <v>611</v>
      </c>
      <c r="F5117" s="1408" t="s">
        <v>610</v>
      </c>
      <c r="O5117" s="1383" t="s">
        <v>611</v>
      </c>
      <c r="Q5117" s="1383" t="s">
        <v>74</v>
      </c>
    </row>
    <row r="5118" spans="1:17" x14ac:dyDescent="0.3">
      <c r="A5118" s="1405">
        <v>2012</v>
      </c>
      <c r="B5118" s="1406" t="s">
        <v>864</v>
      </c>
      <c r="C5118" s="1406" t="s">
        <v>705</v>
      </c>
      <c r="D5118" s="1407">
        <v>7957</v>
      </c>
      <c r="E5118" s="1406" t="s">
        <v>611</v>
      </c>
      <c r="F5118" s="1408" t="s">
        <v>610</v>
      </c>
      <c r="O5118" s="1383" t="s">
        <v>611</v>
      </c>
      <c r="Q5118" s="1383" t="s">
        <v>74</v>
      </c>
    </row>
    <row r="5119" spans="1:17" x14ac:dyDescent="0.3">
      <c r="A5119" s="1405">
        <v>2012</v>
      </c>
      <c r="B5119" s="1406" t="s">
        <v>864</v>
      </c>
      <c r="C5119" s="1406" t="s">
        <v>706</v>
      </c>
      <c r="D5119" s="1407">
        <v>4234</v>
      </c>
      <c r="E5119" s="1406" t="s">
        <v>611</v>
      </c>
      <c r="F5119" s="1408" t="s">
        <v>610</v>
      </c>
      <c r="O5119" s="1383" t="s">
        <v>611</v>
      </c>
      <c r="Q5119" s="1383" t="s">
        <v>74</v>
      </c>
    </row>
    <row r="5120" spans="1:17" x14ac:dyDescent="0.3">
      <c r="A5120" s="1405">
        <v>2012</v>
      </c>
      <c r="B5120" s="1406" t="s">
        <v>864</v>
      </c>
      <c r="C5120" s="1406" t="s">
        <v>707</v>
      </c>
      <c r="D5120" s="1407">
        <v>10762</v>
      </c>
      <c r="E5120" s="1406" t="s">
        <v>626</v>
      </c>
      <c r="F5120" s="1408" t="s">
        <v>625</v>
      </c>
      <c r="O5120" s="1383" t="s">
        <v>626</v>
      </c>
      <c r="Q5120" s="1383" t="s">
        <v>59</v>
      </c>
    </row>
    <row r="5121" spans="1:17" x14ac:dyDescent="0.3">
      <c r="A5121" s="1405">
        <v>2012</v>
      </c>
      <c r="B5121" s="1406" t="s">
        <v>864</v>
      </c>
      <c r="C5121" s="1406" t="s">
        <v>708</v>
      </c>
      <c r="D5121" s="1407">
        <v>1565</v>
      </c>
      <c r="E5121" s="1406" t="s">
        <v>626</v>
      </c>
      <c r="F5121" s="1408" t="s">
        <v>625</v>
      </c>
      <c r="O5121" s="1383" t="s">
        <v>626</v>
      </c>
      <c r="Q5121" s="1383" t="s">
        <v>59</v>
      </c>
    </row>
    <row r="5122" spans="1:17" x14ac:dyDescent="0.3">
      <c r="A5122" s="1405">
        <v>2012</v>
      </c>
      <c r="B5122" s="1406" t="s">
        <v>864</v>
      </c>
      <c r="C5122" s="1406" t="s">
        <v>709</v>
      </c>
      <c r="D5122" s="1407">
        <v>8411</v>
      </c>
      <c r="E5122" s="1406" t="s">
        <v>626</v>
      </c>
      <c r="F5122" s="1408" t="s">
        <v>625</v>
      </c>
      <c r="O5122" s="1383" t="s">
        <v>626</v>
      </c>
      <c r="Q5122" s="1383" t="s">
        <v>59</v>
      </c>
    </row>
    <row r="5123" spans="1:17" x14ac:dyDescent="0.3">
      <c r="A5123" s="1405">
        <v>2012</v>
      </c>
      <c r="B5123" s="1406" t="s">
        <v>864</v>
      </c>
      <c r="C5123" s="1406" t="s">
        <v>710</v>
      </c>
      <c r="D5123" s="1407">
        <v>1903</v>
      </c>
      <c r="E5123" s="1406" t="s">
        <v>626</v>
      </c>
      <c r="F5123" s="1408" t="s">
        <v>625</v>
      </c>
      <c r="O5123" s="1383" t="s">
        <v>626</v>
      </c>
      <c r="Q5123" s="1383" t="s">
        <v>59</v>
      </c>
    </row>
    <row r="5124" spans="1:17" x14ac:dyDescent="0.3">
      <c r="A5124" s="1405">
        <v>2012</v>
      </c>
      <c r="B5124" s="1406" t="s">
        <v>864</v>
      </c>
      <c r="C5124" s="1406" t="s">
        <v>711</v>
      </c>
      <c r="D5124" s="1407">
        <v>2322</v>
      </c>
      <c r="E5124" s="1406" t="s">
        <v>626</v>
      </c>
      <c r="F5124" s="1408" t="s">
        <v>625</v>
      </c>
      <c r="O5124" s="1383" t="s">
        <v>626</v>
      </c>
      <c r="Q5124" s="1383" t="s">
        <v>59</v>
      </c>
    </row>
    <row r="5125" spans="1:17" x14ac:dyDescent="0.3">
      <c r="A5125" s="1405">
        <v>2012</v>
      </c>
      <c r="B5125" s="1406" t="s">
        <v>864</v>
      </c>
      <c r="C5125" s="1406" t="s">
        <v>712</v>
      </c>
      <c r="D5125" s="1407">
        <v>4033</v>
      </c>
      <c r="E5125" s="1406" t="s">
        <v>626</v>
      </c>
      <c r="F5125" s="1408" t="s">
        <v>625</v>
      </c>
      <c r="O5125" s="1383" t="s">
        <v>626</v>
      </c>
      <c r="Q5125" s="1383" t="s">
        <v>59</v>
      </c>
    </row>
    <row r="5126" spans="1:17" x14ac:dyDescent="0.3">
      <c r="A5126" s="1405">
        <v>2012</v>
      </c>
      <c r="B5126" s="1406" t="s">
        <v>864</v>
      </c>
      <c r="C5126" s="1406" t="s">
        <v>527</v>
      </c>
      <c r="D5126" s="1407">
        <v>8841</v>
      </c>
      <c r="E5126" s="1406" t="s">
        <v>519</v>
      </c>
      <c r="F5126" s="1408" t="s">
        <v>628</v>
      </c>
      <c r="O5126" s="1383" t="s">
        <v>519</v>
      </c>
      <c r="Q5126" s="1383" t="s">
        <v>58</v>
      </c>
    </row>
    <row r="5127" spans="1:17" x14ac:dyDescent="0.3">
      <c r="A5127" s="1405">
        <v>2012</v>
      </c>
      <c r="B5127" s="1406" t="s">
        <v>864</v>
      </c>
      <c r="C5127" s="1406" t="s">
        <v>528</v>
      </c>
      <c r="D5127" s="1407">
        <v>2361</v>
      </c>
      <c r="E5127" s="1406" t="s">
        <v>519</v>
      </c>
      <c r="F5127" s="1408" t="s">
        <v>628</v>
      </c>
      <c r="O5127" s="1383" t="s">
        <v>519</v>
      </c>
      <c r="Q5127" s="1383" t="s">
        <v>58</v>
      </c>
    </row>
    <row r="5128" spans="1:17" x14ac:dyDescent="0.3">
      <c r="A5128" s="1405">
        <v>2012</v>
      </c>
      <c r="B5128" s="1406" t="s">
        <v>864</v>
      </c>
      <c r="C5128" s="1406" t="s">
        <v>530</v>
      </c>
      <c r="D5128" s="1407">
        <v>1721</v>
      </c>
      <c r="E5128" s="1406" t="s">
        <v>519</v>
      </c>
      <c r="F5128" s="1408" t="s">
        <v>628</v>
      </c>
      <c r="O5128" s="1383" t="s">
        <v>519</v>
      </c>
      <c r="Q5128" s="1383" t="s">
        <v>58</v>
      </c>
    </row>
    <row r="5129" spans="1:17" x14ac:dyDescent="0.3">
      <c r="A5129" s="1405">
        <v>2012</v>
      </c>
      <c r="B5129" s="1406" t="s">
        <v>864</v>
      </c>
      <c r="C5129" s="1406" t="s">
        <v>534</v>
      </c>
      <c r="D5129" s="1407">
        <v>3251</v>
      </c>
      <c r="E5129" s="1406" t="s">
        <v>519</v>
      </c>
      <c r="F5129" s="1408" t="s">
        <v>628</v>
      </c>
      <c r="O5129" s="1383" t="s">
        <v>519</v>
      </c>
      <c r="Q5129" s="1383" t="s">
        <v>58</v>
      </c>
    </row>
    <row r="5130" spans="1:17" x14ac:dyDescent="0.3">
      <c r="A5130" s="1405">
        <v>2012</v>
      </c>
      <c r="B5130" s="1406" t="s">
        <v>864</v>
      </c>
      <c r="C5130" s="1406" t="s">
        <v>538</v>
      </c>
      <c r="D5130" s="1407">
        <v>1241</v>
      </c>
      <c r="E5130" s="1406" t="s">
        <v>519</v>
      </c>
      <c r="F5130" s="1408" t="s">
        <v>628</v>
      </c>
      <c r="O5130" s="1383" t="s">
        <v>519</v>
      </c>
      <c r="Q5130" s="1383" t="s">
        <v>58</v>
      </c>
    </row>
    <row r="5131" spans="1:17" x14ac:dyDescent="0.3">
      <c r="A5131" s="1405">
        <v>2012</v>
      </c>
      <c r="B5131" s="1406" t="s">
        <v>864</v>
      </c>
      <c r="C5131" s="1406" t="s">
        <v>539</v>
      </c>
      <c r="D5131" s="1407">
        <v>13723</v>
      </c>
      <c r="E5131" s="1406" t="s">
        <v>519</v>
      </c>
      <c r="F5131" s="1408" t="s">
        <v>628</v>
      </c>
      <c r="O5131" s="1383" t="s">
        <v>519</v>
      </c>
      <c r="Q5131" s="1383" t="s">
        <v>58</v>
      </c>
    </row>
    <row r="5132" spans="1:17" x14ac:dyDescent="0.3">
      <c r="A5132" s="1405">
        <v>2012</v>
      </c>
      <c r="B5132" s="1406" t="s">
        <v>864</v>
      </c>
      <c r="C5132" s="1406" t="s">
        <v>713</v>
      </c>
      <c r="D5132" s="1407">
        <v>5418</v>
      </c>
      <c r="E5132" s="1406" t="s">
        <v>635</v>
      </c>
      <c r="F5132" s="1408" t="s">
        <v>634</v>
      </c>
      <c r="O5132" s="1383" t="s">
        <v>635</v>
      </c>
      <c r="Q5132" s="1383" t="s">
        <v>78</v>
      </c>
    </row>
    <row r="5133" spans="1:17" x14ac:dyDescent="0.3">
      <c r="A5133" s="1405">
        <v>2012</v>
      </c>
      <c r="B5133" s="1406" t="s">
        <v>864</v>
      </c>
      <c r="C5133" s="1406" t="s">
        <v>714</v>
      </c>
      <c r="D5133" s="1407">
        <v>3710</v>
      </c>
      <c r="E5133" s="1406" t="s">
        <v>635</v>
      </c>
      <c r="F5133" s="1408" t="s">
        <v>634</v>
      </c>
      <c r="O5133" s="1383" t="s">
        <v>635</v>
      </c>
      <c r="Q5133" s="1383" t="s">
        <v>78</v>
      </c>
    </row>
    <row r="5134" spans="1:17" x14ac:dyDescent="0.3">
      <c r="A5134" s="1405">
        <v>2012</v>
      </c>
      <c r="B5134" s="1406" t="s">
        <v>864</v>
      </c>
      <c r="C5134" s="1406" t="s">
        <v>715</v>
      </c>
      <c r="D5134" s="1407">
        <v>837</v>
      </c>
      <c r="E5134" s="1406" t="s">
        <v>635</v>
      </c>
      <c r="F5134" s="1408" t="s">
        <v>634</v>
      </c>
      <c r="O5134" s="1383" t="s">
        <v>635</v>
      </c>
      <c r="Q5134" s="1383" t="s">
        <v>78</v>
      </c>
    </row>
    <row r="5135" spans="1:17" x14ac:dyDescent="0.3">
      <c r="A5135" s="1405">
        <v>2012</v>
      </c>
      <c r="B5135" s="1406" t="s">
        <v>864</v>
      </c>
      <c r="C5135" s="1406" t="s">
        <v>716</v>
      </c>
      <c r="D5135" s="1407">
        <v>2782</v>
      </c>
      <c r="E5135" s="1406" t="s">
        <v>635</v>
      </c>
      <c r="F5135" s="1408" t="s">
        <v>634</v>
      </c>
      <c r="O5135" s="1383" t="s">
        <v>635</v>
      </c>
      <c r="Q5135" s="1383" t="s">
        <v>78</v>
      </c>
    </row>
    <row r="5136" spans="1:17" x14ac:dyDescent="0.3">
      <c r="A5136" s="1405">
        <v>2012</v>
      </c>
      <c r="B5136" s="1406" t="s">
        <v>864</v>
      </c>
      <c r="C5136" s="1406" t="s">
        <v>717</v>
      </c>
      <c r="D5136" s="1407">
        <v>1295</v>
      </c>
      <c r="E5136" s="1406" t="s">
        <v>635</v>
      </c>
      <c r="F5136" s="1408" t="s">
        <v>634</v>
      </c>
      <c r="O5136" s="1383" t="s">
        <v>635</v>
      </c>
      <c r="Q5136" s="1383" t="s">
        <v>78</v>
      </c>
    </row>
    <row r="5137" spans="1:17" x14ac:dyDescent="0.3">
      <c r="A5137" s="1405">
        <v>2012</v>
      </c>
      <c r="B5137" s="1406" t="s">
        <v>864</v>
      </c>
      <c r="C5137" s="1406" t="s">
        <v>718</v>
      </c>
      <c r="D5137" s="1407">
        <v>374</v>
      </c>
      <c r="E5137" s="1406" t="s">
        <v>635</v>
      </c>
      <c r="F5137" s="1408" t="s">
        <v>634</v>
      </c>
      <c r="O5137" s="1383" t="s">
        <v>635</v>
      </c>
      <c r="Q5137" s="1383" t="s">
        <v>78</v>
      </c>
    </row>
    <row r="5138" spans="1:17" x14ac:dyDescent="0.3">
      <c r="A5138" s="1405">
        <v>2012</v>
      </c>
      <c r="B5138" s="1406" t="s">
        <v>864</v>
      </c>
      <c r="C5138" s="1406" t="s">
        <v>719</v>
      </c>
      <c r="D5138" s="1407">
        <v>4746</v>
      </c>
      <c r="E5138" s="1406" t="s">
        <v>635</v>
      </c>
      <c r="F5138" s="1408" t="s">
        <v>634</v>
      </c>
      <c r="O5138" s="1383" t="s">
        <v>635</v>
      </c>
      <c r="Q5138" s="1383" t="s">
        <v>78</v>
      </c>
    </row>
    <row r="5139" spans="1:17" x14ac:dyDescent="0.3">
      <c r="A5139" s="1405">
        <v>2012</v>
      </c>
      <c r="B5139" s="1406" t="s">
        <v>864</v>
      </c>
      <c r="C5139" s="1406" t="s">
        <v>720</v>
      </c>
      <c r="D5139" s="1407">
        <v>6469</v>
      </c>
      <c r="E5139" s="1406" t="s">
        <v>635</v>
      </c>
      <c r="F5139" s="1408" t="s">
        <v>634</v>
      </c>
      <c r="O5139" s="1383" t="s">
        <v>635</v>
      </c>
      <c r="Q5139" s="1383" t="s">
        <v>78</v>
      </c>
    </row>
    <row r="5140" spans="1:17" x14ac:dyDescent="0.3">
      <c r="A5140" s="1405">
        <v>2012</v>
      </c>
      <c r="B5140" s="1406" t="s">
        <v>864</v>
      </c>
      <c r="C5140" s="1406" t="s">
        <v>721</v>
      </c>
      <c r="D5140" s="1407">
        <v>484</v>
      </c>
      <c r="E5140" s="1406" t="s">
        <v>635</v>
      </c>
      <c r="F5140" s="1408" t="s">
        <v>634</v>
      </c>
      <c r="O5140" s="1383" t="s">
        <v>635</v>
      </c>
      <c r="Q5140" s="1383" t="s">
        <v>78</v>
      </c>
    </row>
    <row r="5141" spans="1:17" x14ac:dyDescent="0.3">
      <c r="A5141" s="1405">
        <v>2012</v>
      </c>
      <c r="B5141" s="1406" t="s">
        <v>864</v>
      </c>
      <c r="C5141" s="1406" t="s">
        <v>722</v>
      </c>
      <c r="D5141" s="1407">
        <v>10522</v>
      </c>
      <c r="E5141" s="1406" t="s">
        <v>635</v>
      </c>
      <c r="F5141" s="1408" t="s">
        <v>634</v>
      </c>
      <c r="O5141" s="1383" t="s">
        <v>635</v>
      </c>
      <c r="Q5141" s="1383" t="s">
        <v>78</v>
      </c>
    </row>
    <row r="5142" spans="1:17" x14ac:dyDescent="0.3">
      <c r="A5142" s="1405">
        <v>2012</v>
      </c>
      <c r="B5142" s="1406" t="s">
        <v>864</v>
      </c>
      <c r="C5142" s="1406" t="s">
        <v>723</v>
      </c>
      <c r="D5142" s="1407">
        <v>11450</v>
      </c>
      <c r="E5142" s="1406" t="s">
        <v>598</v>
      </c>
      <c r="F5142" s="1408" t="s">
        <v>599</v>
      </c>
      <c r="O5142" s="1383" t="s">
        <v>598</v>
      </c>
      <c r="Q5142" s="1383" t="s">
        <v>61</v>
      </c>
    </row>
    <row r="5143" spans="1:17" x14ac:dyDescent="0.3">
      <c r="A5143" s="1405">
        <v>2012</v>
      </c>
      <c r="B5143" s="1406" t="s">
        <v>864</v>
      </c>
      <c r="C5143" s="1406" t="s">
        <v>724</v>
      </c>
      <c r="D5143" s="1407">
        <v>5461</v>
      </c>
      <c r="E5143" s="1406" t="s">
        <v>598</v>
      </c>
      <c r="F5143" s="1408" t="s">
        <v>599</v>
      </c>
      <c r="O5143" s="1383" t="s">
        <v>598</v>
      </c>
      <c r="Q5143" s="1383" t="s">
        <v>61</v>
      </c>
    </row>
    <row r="5144" spans="1:17" x14ac:dyDescent="0.3">
      <c r="A5144" s="1405">
        <v>2012</v>
      </c>
      <c r="B5144" s="1406" t="s">
        <v>864</v>
      </c>
      <c r="C5144" s="1406" t="s">
        <v>725</v>
      </c>
      <c r="D5144" s="1407">
        <v>5314</v>
      </c>
      <c r="E5144" s="1406" t="s">
        <v>598</v>
      </c>
      <c r="F5144" s="1408" t="s">
        <v>599</v>
      </c>
      <c r="O5144" s="1383" t="s">
        <v>598</v>
      </c>
      <c r="Q5144" s="1383" t="s">
        <v>61</v>
      </c>
    </row>
    <row r="5145" spans="1:17" x14ac:dyDescent="0.3">
      <c r="A5145" s="1405">
        <v>2012</v>
      </c>
      <c r="B5145" s="1406" t="s">
        <v>864</v>
      </c>
      <c r="C5145" s="1406" t="s">
        <v>726</v>
      </c>
      <c r="D5145" s="1407">
        <v>22131</v>
      </c>
      <c r="E5145" s="1406" t="s">
        <v>598</v>
      </c>
      <c r="F5145" s="1408" t="s">
        <v>599</v>
      </c>
      <c r="O5145" s="1383" t="s">
        <v>598</v>
      </c>
      <c r="Q5145" s="1383" t="s">
        <v>61</v>
      </c>
    </row>
    <row r="5146" spans="1:17" x14ac:dyDescent="0.3">
      <c r="A5146" s="1405">
        <v>2012</v>
      </c>
      <c r="B5146" s="1406" t="s">
        <v>864</v>
      </c>
      <c r="C5146" s="1406" t="s">
        <v>727</v>
      </c>
      <c r="D5146" s="1407">
        <v>4761</v>
      </c>
      <c r="E5146" s="1406" t="s">
        <v>598</v>
      </c>
      <c r="F5146" s="1408" t="s">
        <v>599</v>
      </c>
      <c r="O5146" s="1383" t="s">
        <v>598</v>
      </c>
      <c r="Q5146" s="1383" t="s">
        <v>61</v>
      </c>
    </row>
    <row r="5147" spans="1:17" x14ac:dyDescent="0.3">
      <c r="A5147" s="1405">
        <v>2012</v>
      </c>
      <c r="B5147" s="1406" t="s">
        <v>864</v>
      </c>
      <c r="C5147" s="1406" t="s">
        <v>728</v>
      </c>
      <c r="D5147" s="1407">
        <v>5630</v>
      </c>
      <c r="E5147" s="1406" t="s">
        <v>598</v>
      </c>
      <c r="F5147" s="1408" t="s">
        <v>599</v>
      </c>
      <c r="O5147" s="1383" t="s">
        <v>598</v>
      </c>
      <c r="Q5147" s="1383" t="s">
        <v>61</v>
      </c>
    </row>
    <row r="5148" spans="1:17" x14ac:dyDescent="0.3">
      <c r="A5148" s="1405">
        <v>2012</v>
      </c>
      <c r="B5148" s="1406" t="s">
        <v>864</v>
      </c>
      <c r="C5148" s="1406" t="s">
        <v>729</v>
      </c>
      <c r="D5148" s="1407">
        <v>3660</v>
      </c>
      <c r="E5148" s="1406" t="s">
        <v>598</v>
      </c>
      <c r="F5148" s="1408" t="s">
        <v>599</v>
      </c>
      <c r="O5148" s="1383" t="s">
        <v>598</v>
      </c>
      <c r="Q5148" s="1383" t="s">
        <v>61</v>
      </c>
    </row>
    <row r="5149" spans="1:17" x14ac:dyDescent="0.3">
      <c r="A5149" s="1405">
        <v>2012</v>
      </c>
      <c r="B5149" s="1406" t="s">
        <v>864</v>
      </c>
      <c r="C5149" s="1406" t="s">
        <v>730</v>
      </c>
      <c r="D5149" s="1407">
        <v>1119</v>
      </c>
      <c r="E5149" s="1406" t="s">
        <v>598</v>
      </c>
      <c r="F5149" s="1408" t="s">
        <v>599</v>
      </c>
      <c r="O5149" s="1383" t="s">
        <v>598</v>
      </c>
      <c r="Q5149" s="1383" t="s">
        <v>61</v>
      </c>
    </row>
    <row r="5150" spans="1:17" x14ac:dyDescent="0.3">
      <c r="A5150" s="1405">
        <v>2012</v>
      </c>
      <c r="B5150" s="1406" t="s">
        <v>864</v>
      </c>
      <c r="C5150" s="1406" t="s">
        <v>731</v>
      </c>
      <c r="D5150" s="1407">
        <v>5088</v>
      </c>
      <c r="E5150" s="1406" t="s">
        <v>598</v>
      </c>
      <c r="F5150" s="1408" t="s">
        <v>599</v>
      </c>
      <c r="O5150" s="1383" t="s">
        <v>598</v>
      </c>
      <c r="Q5150" s="1383" t="s">
        <v>61</v>
      </c>
    </row>
    <row r="5151" spans="1:17" x14ac:dyDescent="0.3">
      <c r="A5151" s="1405">
        <v>2012</v>
      </c>
      <c r="B5151" s="1406" t="s">
        <v>864</v>
      </c>
      <c r="C5151" s="1406" t="s">
        <v>732</v>
      </c>
      <c r="D5151" s="1407">
        <v>11579</v>
      </c>
      <c r="E5151" s="1406" t="s">
        <v>598</v>
      </c>
      <c r="F5151" s="1408" t="s">
        <v>599</v>
      </c>
      <c r="O5151" s="1383" t="s">
        <v>598</v>
      </c>
      <c r="Q5151" s="1383" t="s">
        <v>61</v>
      </c>
    </row>
    <row r="5152" spans="1:17" x14ac:dyDescent="0.3">
      <c r="A5152" s="1405">
        <v>2012</v>
      </c>
      <c r="B5152" s="1406" t="s">
        <v>864</v>
      </c>
      <c r="C5152" s="1406" t="s">
        <v>733</v>
      </c>
      <c r="D5152" s="1407">
        <v>1925</v>
      </c>
      <c r="E5152" s="1406" t="s">
        <v>598</v>
      </c>
      <c r="F5152" s="1408" t="s">
        <v>599</v>
      </c>
      <c r="O5152" s="1383" t="s">
        <v>598</v>
      </c>
      <c r="Q5152" s="1383" t="s">
        <v>61</v>
      </c>
    </row>
    <row r="5153" spans="1:17" x14ac:dyDescent="0.3">
      <c r="A5153" s="1405">
        <v>2012</v>
      </c>
      <c r="B5153" s="1406" t="s">
        <v>864</v>
      </c>
      <c r="C5153" s="1406" t="s">
        <v>734</v>
      </c>
      <c r="D5153" s="1407">
        <v>3142</v>
      </c>
      <c r="E5153" s="1406" t="s">
        <v>598</v>
      </c>
      <c r="F5153" s="1408" t="s">
        <v>599</v>
      </c>
      <c r="O5153" s="1383" t="s">
        <v>598</v>
      </c>
      <c r="Q5153" s="1383" t="s">
        <v>61</v>
      </c>
    </row>
    <row r="5154" spans="1:17" x14ac:dyDescent="0.3">
      <c r="A5154" s="1405">
        <v>2012</v>
      </c>
      <c r="B5154" s="1406" t="s">
        <v>864</v>
      </c>
      <c r="C5154" s="1406" t="s">
        <v>735</v>
      </c>
      <c r="D5154" s="1407">
        <v>6561</v>
      </c>
      <c r="E5154" s="1406" t="s">
        <v>614</v>
      </c>
      <c r="F5154" s="1408" t="s">
        <v>613</v>
      </c>
      <c r="O5154" s="1383" t="s">
        <v>614</v>
      </c>
      <c r="Q5154" s="1383" t="s">
        <v>60</v>
      </c>
    </row>
    <row r="5155" spans="1:17" x14ac:dyDescent="0.3">
      <c r="A5155" s="1405">
        <v>2012</v>
      </c>
      <c r="B5155" s="1406" t="s">
        <v>864</v>
      </c>
      <c r="C5155" s="1406" t="s">
        <v>736</v>
      </c>
      <c r="D5155" s="1407">
        <v>29577</v>
      </c>
      <c r="E5155" s="1406" t="s">
        <v>614</v>
      </c>
      <c r="F5155" s="1408" t="s">
        <v>613</v>
      </c>
      <c r="O5155" s="1383" t="s">
        <v>614</v>
      </c>
      <c r="Q5155" s="1383" t="s">
        <v>60</v>
      </c>
    </row>
    <row r="5156" spans="1:17" x14ac:dyDescent="0.3">
      <c r="A5156" s="1405">
        <v>2012</v>
      </c>
      <c r="B5156" s="1406" t="s">
        <v>864</v>
      </c>
      <c r="C5156" s="1406" t="s">
        <v>737</v>
      </c>
      <c r="D5156" s="1407">
        <v>1842</v>
      </c>
      <c r="E5156" s="1406" t="s">
        <v>614</v>
      </c>
      <c r="F5156" s="1408" t="s">
        <v>613</v>
      </c>
      <c r="O5156" s="1383" t="s">
        <v>614</v>
      </c>
      <c r="Q5156" s="1383" t="s">
        <v>60</v>
      </c>
    </row>
    <row r="5157" spans="1:17" x14ac:dyDescent="0.3">
      <c r="A5157" s="1405">
        <v>2012</v>
      </c>
      <c r="B5157" s="1406" t="s">
        <v>864</v>
      </c>
      <c r="C5157" s="1406" t="s">
        <v>738</v>
      </c>
      <c r="D5157" s="1407">
        <v>11777</v>
      </c>
      <c r="E5157" s="1406" t="s">
        <v>614</v>
      </c>
      <c r="F5157" s="1408" t="s">
        <v>613</v>
      </c>
      <c r="O5157" s="1383" t="s">
        <v>614</v>
      </c>
      <c r="Q5157" s="1383" t="s">
        <v>60</v>
      </c>
    </row>
    <row r="5158" spans="1:17" x14ac:dyDescent="0.3">
      <c r="A5158" s="1405">
        <v>2012</v>
      </c>
      <c r="B5158" s="1406" t="s">
        <v>864</v>
      </c>
      <c r="C5158" s="1406" t="s">
        <v>739</v>
      </c>
      <c r="D5158" s="1407">
        <v>1674</v>
      </c>
      <c r="E5158" s="1406" t="s">
        <v>614</v>
      </c>
      <c r="F5158" s="1408" t="s">
        <v>613</v>
      </c>
      <c r="O5158" s="1383" t="s">
        <v>614</v>
      </c>
      <c r="Q5158" s="1383" t="s">
        <v>60</v>
      </c>
    </row>
    <row r="5159" spans="1:17" x14ac:dyDescent="0.3">
      <c r="A5159" s="1405">
        <v>2012</v>
      </c>
      <c r="B5159" s="1406" t="s">
        <v>864</v>
      </c>
      <c r="C5159" s="1406" t="s">
        <v>740</v>
      </c>
      <c r="D5159" s="1407">
        <v>2483</v>
      </c>
      <c r="E5159" s="1406" t="s">
        <v>614</v>
      </c>
      <c r="F5159" s="1408" t="s">
        <v>613</v>
      </c>
      <c r="O5159" s="1383" t="s">
        <v>614</v>
      </c>
      <c r="Q5159" s="1383" t="s">
        <v>60</v>
      </c>
    </row>
    <row r="5160" spans="1:17" x14ac:dyDescent="0.3">
      <c r="A5160" s="1405">
        <v>2012</v>
      </c>
      <c r="B5160" s="1406" t="s">
        <v>864</v>
      </c>
      <c r="C5160" s="1406" t="s">
        <v>741</v>
      </c>
      <c r="D5160" s="1407">
        <v>1361</v>
      </c>
      <c r="E5160" s="1406" t="s">
        <v>614</v>
      </c>
      <c r="F5160" s="1408" t="s">
        <v>613</v>
      </c>
      <c r="O5160" s="1383" t="s">
        <v>614</v>
      </c>
      <c r="Q5160" s="1383" t="s">
        <v>60</v>
      </c>
    </row>
    <row r="5161" spans="1:17" x14ac:dyDescent="0.3">
      <c r="A5161" s="1405">
        <v>2012</v>
      </c>
      <c r="B5161" s="1406" t="s">
        <v>864</v>
      </c>
      <c r="C5161" s="1406" t="s">
        <v>742</v>
      </c>
      <c r="D5161" s="1407">
        <v>1784</v>
      </c>
      <c r="E5161" s="1406" t="s">
        <v>614</v>
      </c>
      <c r="F5161" s="1408" t="s">
        <v>613</v>
      </c>
      <c r="O5161" s="1383" t="s">
        <v>614</v>
      </c>
      <c r="Q5161" s="1383" t="s">
        <v>60</v>
      </c>
    </row>
    <row r="5162" spans="1:17" x14ac:dyDescent="0.3">
      <c r="A5162" s="1405">
        <v>2012</v>
      </c>
      <c r="B5162" s="1406" t="s">
        <v>864</v>
      </c>
      <c r="C5162" s="1406" t="s">
        <v>743</v>
      </c>
      <c r="D5162" s="1407">
        <v>4303</v>
      </c>
      <c r="E5162" s="1406" t="s">
        <v>626</v>
      </c>
      <c r="F5162" s="1408" t="s">
        <v>625</v>
      </c>
      <c r="O5162" s="1383" t="s">
        <v>626</v>
      </c>
      <c r="Q5162" s="1383" t="s">
        <v>59</v>
      </c>
    </row>
    <row r="5163" spans="1:17" x14ac:dyDescent="0.3">
      <c r="A5163" s="1405">
        <v>2012</v>
      </c>
      <c r="B5163" s="1406" t="s">
        <v>864</v>
      </c>
      <c r="C5163" s="1406" t="s">
        <v>744</v>
      </c>
      <c r="D5163" s="1407">
        <v>30114</v>
      </c>
      <c r="E5163" s="1406" t="s">
        <v>626</v>
      </c>
      <c r="F5163" s="1408" t="s">
        <v>625</v>
      </c>
      <c r="O5163" s="1383" t="s">
        <v>626</v>
      </c>
      <c r="Q5163" s="1383" t="s">
        <v>59</v>
      </c>
    </row>
    <row r="5164" spans="1:17" x14ac:dyDescent="0.3">
      <c r="A5164" s="1405">
        <v>2012</v>
      </c>
      <c r="B5164" s="1406" t="s">
        <v>864</v>
      </c>
      <c r="C5164" s="1406" t="s">
        <v>745</v>
      </c>
      <c r="D5164" s="1407">
        <v>9062</v>
      </c>
      <c r="E5164" s="1406" t="s">
        <v>626</v>
      </c>
      <c r="F5164" s="1408" t="s">
        <v>625</v>
      </c>
      <c r="O5164" s="1383" t="s">
        <v>626</v>
      </c>
      <c r="Q5164" s="1383" t="s">
        <v>59</v>
      </c>
    </row>
    <row r="5165" spans="1:17" x14ac:dyDescent="0.3">
      <c r="A5165" s="1405">
        <v>2012</v>
      </c>
      <c r="B5165" s="1406" t="s">
        <v>864</v>
      </c>
      <c r="C5165" s="1406" t="s">
        <v>746</v>
      </c>
      <c r="D5165" s="1407">
        <v>10982</v>
      </c>
      <c r="E5165" s="1406" t="s">
        <v>626</v>
      </c>
      <c r="F5165" s="1408" t="s">
        <v>625</v>
      </c>
      <c r="O5165" s="1383" t="s">
        <v>626</v>
      </c>
      <c r="Q5165" s="1383" t="s">
        <v>59</v>
      </c>
    </row>
    <row r="5166" spans="1:17" x14ac:dyDescent="0.3">
      <c r="A5166" s="1405">
        <v>2012</v>
      </c>
      <c r="B5166" s="1406" t="s">
        <v>864</v>
      </c>
      <c r="C5166" s="1406" t="s">
        <v>747</v>
      </c>
      <c r="D5166" s="1407">
        <v>4390</v>
      </c>
      <c r="E5166" s="1406" t="s">
        <v>626</v>
      </c>
      <c r="F5166" s="1408" t="s">
        <v>625</v>
      </c>
      <c r="O5166" s="1383" t="s">
        <v>626</v>
      </c>
      <c r="Q5166" s="1383" t="s">
        <v>59</v>
      </c>
    </row>
    <row r="5167" spans="1:17" x14ac:dyDescent="0.3">
      <c r="A5167" s="1405">
        <v>2012</v>
      </c>
      <c r="B5167" s="1406" t="s">
        <v>864</v>
      </c>
      <c r="C5167" s="1406" t="s">
        <v>748</v>
      </c>
      <c r="D5167" s="1407">
        <v>1800</v>
      </c>
      <c r="E5167" s="1406" t="s">
        <v>614</v>
      </c>
      <c r="F5167" s="1408" t="s">
        <v>613</v>
      </c>
      <c r="O5167" s="1383" t="s">
        <v>614</v>
      </c>
      <c r="Q5167" s="1383" t="s">
        <v>60</v>
      </c>
    </row>
    <row r="5168" spans="1:17" x14ac:dyDescent="0.3">
      <c r="A5168" s="1405">
        <v>2012</v>
      </c>
      <c r="B5168" s="1406" t="s">
        <v>864</v>
      </c>
      <c r="C5168" s="1406" t="s">
        <v>749</v>
      </c>
      <c r="D5168" s="1407">
        <v>484</v>
      </c>
      <c r="E5168" s="1406" t="s">
        <v>614</v>
      </c>
      <c r="F5168" s="1408" t="s">
        <v>613</v>
      </c>
      <c r="O5168" s="1383" t="s">
        <v>614</v>
      </c>
      <c r="Q5168" s="1383" t="s">
        <v>60</v>
      </c>
    </row>
    <row r="5169" spans="1:17" x14ac:dyDescent="0.3">
      <c r="A5169" s="1405">
        <v>2012</v>
      </c>
      <c r="B5169" s="1406" t="s">
        <v>864</v>
      </c>
      <c r="C5169" s="1406" t="s">
        <v>750</v>
      </c>
      <c r="D5169" s="1407">
        <v>2202</v>
      </c>
      <c r="E5169" s="1406" t="s">
        <v>614</v>
      </c>
      <c r="F5169" s="1408" t="s">
        <v>613</v>
      </c>
      <c r="O5169" s="1383" t="s">
        <v>614</v>
      </c>
      <c r="Q5169" s="1383" t="s">
        <v>60</v>
      </c>
    </row>
    <row r="5170" spans="1:17" x14ac:dyDescent="0.3">
      <c r="A5170" s="1405">
        <v>2012</v>
      </c>
      <c r="B5170" s="1406" t="s">
        <v>864</v>
      </c>
      <c r="C5170" s="1406" t="s">
        <v>751</v>
      </c>
      <c r="D5170" s="1407">
        <v>1042</v>
      </c>
      <c r="E5170" s="1406" t="s">
        <v>614</v>
      </c>
      <c r="F5170" s="1408" t="s">
        <v>613</v>
      </c>
      <c r="O5170" s="1383" t="s">
        <v>614</v>
      </c>
      <c r="Q5170" s="1383" t="s">
        <v>60</v>
      </c>
    </row>
    <row r="5171" spans="1:17" x14ac:dyDescent="0.3">
      <c r="A5171" s="1405">
        <v>2012</v>
      </c>
      <c r="B5171" s="1406" t="s">
        <v>864</v>
      </c>
      <c r="C5171" s="1406" t="s">
        <v>752</v>
      </c>
      <c r="D5171" s="1407">
        <v>3548</v>
      </c>
      <c r="E5171" s="1406" t="s">
        <v>614</v>
      </c>
      <c r="F5171" s="1408" t="s">
        <v>613</v>
      </c>
      <c r="O5171" s="1383" t="s">
        <v>614</v>
      </c>
      <c r="Q5171" s="1383" t="s">
        <v>60</v>
      </c>
    </row>
    <row r="5172" spans="1:17" x14ac:dyDescent="0.3">
      <c r="A5172" s="1405">
        <v>2012</v>
      </c>
      <c r="B5172" s="1406" t="s">
        <v>864</v>
      </c>
      <c r="C5172" s="1406" t="s">
        <v>753</v>
      </c>
      <c r="D5172" s="1407">
        <v>490</v>
      </c>
      <c r="E5172" s="1406" t="s">
        <v>614</v>
      </c>
      <c r="F5172" s="1408" t="s">
        <v>613</v>
      </c>
      <c r="O5172" s="1383" t="s">
        <v>614</v>
      </c>
      <c r="Q5172" s="1383" t="s">
        <v>60</v>
      </c>
    </row>
    <row r="5173" spans="1:17" x14ac:dyDescent="0.3">
      <c r="A5173" s="1405">
        <v>2012</v>
      </c>
      <c r="B5173" s="1406" t="s">
        <v>864</v>
      </c>
      <c r="C5173" s="1406" t="s">
        <v>754</v>
      </c>
      <c r="D5173" s="1407">
        <v>1262</v>
      </c>
      <c r="E5173" s="1406" t="s">
        <v>614</v>
      </c>
      <c r="F5173" s="1408" t="s">
        <v>613</v>
      </c>
      <c r="O5173" s="1383" t="s">
        <v>614</v>
      </c>
      <c r="Q5173" s="1383" t="s">
        <v>60</v>
      </c>
    </row>
    <row r="5174" spans="1:17" x14ac:dyDescent="0.3">
      <c r="A5174" s="1405">
        <v>2012</v>
      </c>
      <c r="B5174" s="1406" t="s">
        <v>864</v>
      </c>
      <c r="C5174" s="1406" t="s">
        <v>755</v>
      </c>
      <c r="D5174" s="1407">
        <v>1933</v>
      </c>
      <c r="E5174" s="1406" t="s">
        <v>614</v>
      </c>
      <c r="F5174" s="1408" t="s">
        <v>613</v>
      </c>
      <c r="O5174" s="1383" t="s">
        <v>614</v>
      </c>
      <c r="Q5174" s="1383" t="s">
        <v>60</v>
      </c>
    </row>
    <row r="5175" spans="1:17" x14ac:dyDescent="0.3">
      <c r="A5175" s="1405">
        <v>2012</v>
      </c>
      <c r="B5175" s="1406" t="s">
        <v>864</v>
      </c>
      <c r="C5175" s="1406" t="s">
        <v>756</v>
      </c>
      <c r="D5175" s="1407">
        <v>1328</v>
      </c>
      <c r="E5175" s="1406" t="s">
        <v>614</v>
      </c>
      <c r="F5175" s="1408" t="s">
        <v>613</v>
      </c>
      <c r="O5175" s="1383" t="s">
        <v>614</v>
      </c>
      <c r="Q5175" s="1383" t="s">
        <v>60</v>
      </c>
    </row>
    <row r="5176" spans="1:17" x14ac:dyDescent="0.3">
      <c r="A5176" s="1405">
        <v>2012</v>
      </c>
      <c r="B5176" s="1406" t="s">
        <v>864</v>
      </c>
      <c r="C5176" s="1406" t="s">
        <v>757</v>
      </c>
      <c r="D5176" s="1407">
        <v>1046</v>
      </c>
      <c r="E5176" s="1406" t="s">
        <v>626</v>
      </c>
      <c r="F5176" s="1408" t="s">
        <v>625</v>
      </c>
      <c r="O5176" s="1383" t="s">
        <v>626</v>
      </c>
      <c r="Q5176" s="1383" t="s">
        <v>59</v>
      </c>
    </row>
    <row r="5177" spans="1:17" x14ac:dyDescent="0.3">
      <c r="A5177" s="1405">
        <v>2012</v>
      </c>
      <c r="B5177" s="1406" t="s">
        <v>864</v>
      </c>
      <c r="C5177" s="1406" t="s">
        <v>758</v>
      </c>
      <c r="D5177" s="1407">
        <v>1926</v>
      </c>
      <c r="E5177" s="1406" t="s">
        <v>626</v>
      </c>
      <c r="F5177" s="1408" t="s">
        <v>625</v>
      </c>
      <c r="O5177" s="1383" t="s">
        <v>626</v>
      </c>
      <c r="Q5177" s="1383" t="s">
        <v>59</v>
      </c>
    </row>
    <row r="5178" spans="1:17" x14ac:dyDescent="0.3">
      <c r="A5178" s="1405">
        <v>2012</v>
      </c>
      <c r="B5178" s="1406" t="s">
        <v>864</v>
      </c>
      <c r="C5178" s="1406" t="s">
        <v>759</v>
      </c>
      <c r="D5178" s="1407">
        <v>364</v>
      </c>
      <c r="E5178" s="1406" t="s">
        <v>626</v>
      </c>
      <c r="F5178" s="1408" t="s">
        <v>625</v>
      </c>
      <c r="O5178" s="1383" t="s">
        <v>626</v>
      </c>
      <c r="Q5178" s="1383" t="s">
        <v>59</v>
      </c>
    </row>
    <row r="5179" spans="1:17" x14ac:dyDescent="0.3">
      <c r="A5179" s="1405">
        <v>2012</v>
      </c>
      <c r="B5179" s="1406" t="s">
        <v>864</v>
      </c>
      <c r="C5179" s="1406" t="s">
        <v>760</v>
      </c>
      <c r="D5179" s="1407">
        <v>611</v>
      </c>
      <c r="E5179" s="1406" t="s">
        <v>626</v>
      </c>
      <c r="F5179" s="1408" t="s">
        <v>625</v>
      </c>
      <c r="O5179" s="1383" t="s">
        <v>626</v>
      </c>
      <c r="Q5179" s="1383" t="s">
        <v>59</v>
      </c>
    </row>
    <row r="5180" spans="1:17" x14ac:dyDescent="0.3">
      <c r="A5180" s="1405">
        <v>2012</v>
      </c>
      <c r="B5180" s="1406" t="s">
        <v>864</v>
      </c>
      <c r="C5180" s="1406" t="s">
        <v>761</v>
      </c>
      <c r="D5180" s="1407">
        <v>431</v>
      </c>
      <c r="E5180" s="1406" t="s">
        <v>626</v>
      </c>
      <c r="F5180" s="1408" t="s">
        <v>625</v>
      </c>
      <c r="O5180" s="1383" t="s">
        <v>626</v>
      </c>
      <c r="Q5180" s="1383" t="s">
        <v>59</v>
      </c>
    </row>
    <row r="5181" spans="1:17" x14ac:dyDescent="0.3">
      <c r="A5181" s="1405">
        <v>2012</v>
      </c>
      <c r="B5181" s="1406" t="s">
        <v>864</v>
      </c>
      <c r="C5181" s="1406" t="s">
        <v>762</v>
      </c>
      <c r="D5181" s="1407">
        <v>777</v>
      </c>
      <c r="E5181" s="1406" t="s">
        <v>623</v>
      </c>
      <c r="F5181" s="1408" t="s">
        <v>622</v>
      </c>
      <c r="O5181" s="1383" t="s">
        <v>623</v>
      </c>
      <c r="Q5181" s="1383" t="s">
        <v>75</v>
      </c>
    </row>
    <row r="5182" spans="1:17" x14ac:dyDescent="0.3">
      <c r="A5182" s="1405">
        <v>2012</v>
      </c>
      <c r="B5182" s="1406" t="s">
        <v>864</v>
      </c>
      <c r="C5182" s="1406" t="s">
        <v>763</v>
      </c>
      <c r="D5182" s="1407">
        <v>1277</v>
      </c>
      <c r="E5182" s="1406" t="s">
        <v>645</v>
      </c>
      <c r="F5182" s="1408" t="s">
        <v>644</v>
      </c>
      <c r="O5182" s="1383" t="s">
        <v>645</v>
      </c>
      <c r="Q5182" s="1383" t="s">
        <v>76</v>
      </c>
    </row>
    <row r="5183" spans="1:17" x14ac:dyDescent="0.3">
      <c r="A5183" s="1405">
        <v>2012</v>
      </c>
      <c r="B5183" s="1406" t="s">
        <v>864</v>
      </c>
      <c r="C5183" s="1406" t="s">
        <v>764</v>
      </c>
      <c r="D5183" s="1407">
        <v>1510</v>
      </c>
      <c r="E5183" s="1406" t="s">
        <v>645</v>
      </c>
      <c r="F5183" s="1408" t="s">
        <v>644</v>
      </c>
      <c r="O5183" s="1383" t="s">
        <v>645</v>
      </c>
      <c r="Q5183" s="1383" t="s">
        <v>76</v>
      </c>
    </row>
    <row r="5184" spans="1:17" x14ac:dyDescent="0.3">
      <c r="A5184" s="1405">
        <v>2012</v>
      </c>
      <c r="B5184" s="1406" t="s">
        <v>864</v>
      </c>
      <c r="C5184" s="1406" t="s">
        <v>765</v>
      </c>
      <c r="D5184" s="1407">
        <v>4426</v>
      </c>
      <c r="E5184" s="1406" t="s">
        <v>645</v>
      </c>
      <c r="F5184" s="1408" t="s">
        <v>644</v>
      </c>
      <c r="O5184" s="1383" t="s">
        <v>645</v>
      </c>
      <c r="Q5184" s="1383" t="s">
        <v>76</v>
      </c>
    </row>
    <row r="5185" spans="1:17" x14ac:dyDescent="0.3">
      <c r="A5185" s="1405">
        <v>2012</v>
      </c>
      <c r="B5185" s="1406" t="s">
        <v>864</v>
      </c>
      <c r="C5185" s="1406" t="s">
        <v>766</v>
      </c>
      <c r="D5185" s="1407">
        <v>1610</v>
      </c>
      <c r="E5185" s="1406" t="s">
        <v>645</v>
      </c>
      <c r="F5185" s="1408" t="s">
        <v>644</v>
      </c>
      <c r="O5185" s="1383" t="s">
        <v>645</v>
      </c>
      <c r="Q5185" s="1383" t="s">
        <v>76</v>
      </c>
    </row>
    <row r="5186" spans="1:17" x14ac:dyDescent="0.3">
      <c r="A5186" s="1405">
        <v>2012</v>
      </c>
      <c r="B5186" s="1406" t="s">
        <v>864</v>
      </c>
      <c r="C5186" s="1406" t="s">
        <v>767</v>
      </c>
      <c r="D5186" s="1407">
        <v>2122</v>
      </c>
      <c r="E5186" s="1406" t="s">
        <v>645</v>
      </c>
      <c r="F5186" s="1408" t="s">
        <v>644</v>
      </c>
      <c r="O5186" s="1383" t="s">
        <v>645</v>
      </c>
      <c r="Q5186" s="1383" t="s">
        <v>76</v>
      </c>
    </row>
    <row r="5187" spans="1:17" x14ac:dyDescent="0.3">
      <c r="A5187" s="1405">
        <v>2012</v>
      </c>
      <c r="B5187" s="1406" t="s">
        <v>864</v>
      </c>
      <c r="C5187" s="1406" t="s">
        <v>768</v>
      </c>
      <c r="D5187" s="1407">
        <v>3524</v>
      </c>
      <c r="E5187" s="1406" t="s">
        <v>645</v>
      </c>
      <c r="F5187" s="1408" t="s">
        <v>644</v>
      </c>
      <c r="O5187" s="1383" t="s">
        <v>645</v>
      </c>
      <c r="Q5187" s="1383" t="s">
        <v>76</v>
      </c>
    </row>
    <row r="5188" spans="1:17" x14ac:dyDescent="0.3">
      <c r="A5188" s="1405">
        <v>2012</v>
      </c>
      <c r="B5188" s="1406" t="s">
        <v>864</v>
      </c>
      <c r="C5188" s="1406" t="s">
        <v>769</v>
      </c>
      <c r="D5188" s="1407">
        <v>759</v>
      </c>
      <c r="E5188" s="1406" t="s">
        <v>645</v>
      </c>
      <c r="F5188" s="1408" t="s">
        <v>644</v>
      </c>
      <c r="O5188" s="1383" t="s">
        <v>645</v>
      </c>
      <c r="Q5188" s="1383" t="s">
        <v>76</v>
      </c>
    </row>
    <row r="5189" spans="1:17" x14ac:dyDescent="0.3">
      <c r="A5189" s="1405">
        <v>2012</v>
      </c>
      <c r="B5189" s="1406" t="s">
        <v>864</v>
      </c>
      <c r="C5189" s="1406" t="s">
        <v>770</v>
      </c>
      <c r="D5189" s="1407">
        <v>1308</v>
      </c>
      <c r="E5189" s="1406" t="s">
        <v>645</v>
      </c>
      <c r="F5189" s="1408" t="s">
        <v>644</v>
      </c>
      <c r="O5189" s="1383" t="s">
        <v>645</v>
      </c>
      <c r="Q5189" s="1383" t="s">
        <v>76</v>
      </c>
    </row>
    <row r="5190" spans="1:17" x14ac:dyDescent="0.3">
      <c r="A5190" s="1405">
        <v>2012</v>
      </c>
      <c r="B5190" s="1406" t="s">
        <v>864</v>
      </c>
      <c r="C5190" s="1406" t="s">
        <v>771</v>
      </c>
      <c r="D5190" s="1407">
        <v>1927</v>
      </c>
      <c r="E5190" s="1406" t="s">
        <v>645</v>
      </c>
      <c r="F5190" s="1408" t="s">
        <v>644</v>
      </c>
      <c r="O5190" s="1383" t="s">
        <v>645</v>
      </c>
      <c r="Q5190" s="1383" t="s">
        <v>76</v>
      </c>
    </row>
    <row r="5191" spans="1:17" x14ac:dyDescent="0.3">
      <c r="A5191" s="1405">
        <v>2012</v>
      </c>
      <c r="B5191" s="1406" t="s">
        <v>864</v>
      </c>
      <c r="C5191" s="1406" t="s">
        <v>772</v>
      </c>
      <c r="D5191" s="1407">
        <v>1123</v>
      </c>
      <c r="E5191" s="1406" t="s">
        <v>645</v>
      </c>
      <c r="F5191" s="1408" t="s">
        <v>644</v>
      </c>
      <c r="O5191" s="1383" t="s">
        <v>645</v>
      </c>
      <c r="Q5191" s="1383" t="s">
        <v>76</v>
      </c>
    </row>
    <row r="5192" spans="1:17" x14ac:dyDescent="0.3">
      <c r="A5192" s="1405">
        <v>2012</v>
      </c>
      <c r="B5192" s="1406" t="s">
        <v>864</v>
      </c>
      <c r="C5192" s="1406" t="s">
        <v>773</v>
      </c>
      <c r="D5192" s="1407">
        <v>4534</v>
      </c>
      <c r="E5192" s="1406" t="s">
        <v>645</v>
      </c>
      <c r="F5192" s="1408" t="s">
        <v>644</v>
      </c>
      <c r="O5192" s="1383" t="s">
        <v>645</v>
      </c>
      <c r="Q5192" s="1383" t="s">
        <v>76</v>
      </c>
    </row>
    <row r="5193" spans="1:17" x14ac:dyDescent="0.3">
      <c r="A5193" s="1405">
        <v>2012</v>
      </c>
      <c r="B5193" s="1406" t="s">
        <v>864</v>
      </c>
      <c r="C5193" s="1406" t="s">
        <v>774</v>
      </c>
      <c r="D5193" s="1407">
        <v>367</v>
      </c>
      <c r="E5193" s="1406" t="s">
        <v>645</v>
      </c>
      <c r="F5193" s="1408" t="s">
        <v>644</v>
      </c>
      <c r="O5193" s="1383" t="s">
        <v>645</v>
      </c>
      <c r="Q5193" s="1383" t="s">
        <v>76</v>
      </c>
    </row>
    <row r="5194" spans="1:17" x14ac:dyDescent="0.3">
      <c r="A5194" s="1405">
        <v>2012</v>
      </c>
      <c r="B5194" s="1406" t="s">
        <v>864</v>
      </c>
      <c r="C5194" s="1406" t="s">
        <v>775</v>
      </c>
      <c r="D5194" s="1407">
        <v>18889</v>
      </c>
      <c r="E5194" s="1406" t="s">
        <v>645</v>
      </c>
      <c r="F5194" s="1408" t="s">
        <v>644</v>
      </c>
      <c r="O5194" s="1383" t="s">
        <v>645</v>
      </c>
      <c r="Q5194" s="1383" t="s">
        <v>76</v>
      </c>
    </row>
    <row r="5195" spans="1:17" x14ac:dyDescent="0.3">
      <c r="A5195" s="1405">
        <v>2012</v>
      </c>
      <c r="B5195" s="1406" t="s">
        <v>864</v>
      </c>
      <c r="C5195" s="1406" t="s">
        <v>776</v>
      </c>
      <c r="D5195" s="1407">
        <v>1489</v>
      </c>
      <c r="E5195" s="1406" t="s">
        <v>645</v>
      </c>
      <c r="F5195" s="1408" t="s">
        <v>644</v>
      </c>
      <c r="O5195" s="1383" t="s">
        <v>645</v>
      </c>
      <c r="Q5195" s="1383" t="s">
        <v>76</v>
      </c>
    </row>
    <row r="5196" spans="1:17" x14ac:dyDescent="0.3">
      <c r="A5196" s="1405">
        <v>2012</v>
      </c>
      <c r="B5196" s="1406" t="s">
        <v>864</v>
      </c>
      <c r="C5196" s="1406" t="s">
        <v>777</v>
      </c>
      <c r="D5196" s="1407">
        <v>599</v>
      </c>
      <c r="E5196" s="1406" t="s">
        <v>611</v>
      </c>
      <c r="F5196" s="1408" t="s">
        <v>610</v>
      </c>
      <c r="O5196" s="1383" t="s">
        <v>611</v>
      </c>
      <c r="Q5196" s="1383" t="s">
        <v>74</v>
      </c>
    </row>
    <row r="5197" spans="1:17" x14ac:dyDescent="0.3">
      <c r="A5197" s="1405">
        <v>2012</v>
      </c>
      <c r="B5197" s="1406" t="s">
        <v>864</v>
      </c>
      <c r="C5197" s="1406" t="s">
        <v>778</v>
      </c>
      <c r="D5197" s="1407">
        <v>909</v>
      </c>
      <c r="E5197" s="1406" t="s">
        <v>611</v>
      </c>
      <c r="F5197" s="1408" t="s">
        <v>610</v>
      </c>
      <c r="O5197" s="1383" t="s">
        <v>611</v>
      </c>
      <c r="Q5197" s="1383" t="s">
        <v>74</v>
      </c>
    </row>
    <row r="5198" spans="1:17" x14ac:dyDescent="0.3">
      <c r="A5198" s="1405">
        <v>2012</v>
      </c>
      <c r="B5198" s="1406" t="s">
        <v>864</v>
      </c>
      <c r="C5198" s="1406" t="s">
        <v>779</v>
      </c>
      <c r="D5198" s="1407">
        <v>2289</v>
      </c>
      <c r="E5198" s="1406" t="s">
        <v>611</v>
      </c>
      <c r="F5198" s="1408" t="s">
        <v>610</v>
      </c>
      <c r="O5198" s="1383" t="s">
        <v>611</v>
      </c>
      <c r="Q5198" s="1383" t="s">
        <v>74</v>
      </c>
    </row>
    <row r="5199" spans="1:17" x14ac:dyDescent="0.3">
      <c r="A5199" s="1405">
        <v>2012</v>
      </c>
      <c r="B5199" s="1406" t="s">
        <v>864</v>
      </c>
      <c r="C5199" s="1406" t="s">
        <v>780</v>
      </c>
      <c r="D5199" s="1407">
        <v>484</v>
      </c>
      <c r="E5199" s="1406" t="s">
        <v>611</v>
      </c>
      <c r="F5199" s="1408" t="s">
        <v>610</v>
      </c>
      <c r="O5199" s="1383" t="s">
        <v>611</v>
      </c>
      <c r="Q5199" s="1383" t="s">
        <v>74</v>
      </c>
    </row>
    <row r="5200" spans="1:17" x14ac:dyDescent="0.3">
      <c r="A5200" s="1405">
        <v>2012</v>
      </c>
      <c r="B5200" s="1406" t="s">
        <v>864</v>
      </c>
      <c r="C5200" s="1406" t="s">
        <v>781</v>
      </c>
      <c r="D5200" s="1407">
        <v>943</v>
      </c>
      <c r="E5200" s="1406" t="s">
        <v>635</v>
      </c>
      <c r="F5200" s="1408" t="s">
        <v>634</v>
      </c>
      <c r="O5200" s="1383" t="s">
        <v>635</v>
      </c>
      <c r="Q5200" s="1383" t="s">
        <v>78</v>
      </c>
    </row>
    <row r="5201" spans="1:17" x14ac:dyDescent="0.3">
      <c r="A5201" s="1405">
        <v>2012</v>
      </c>
      <c r="B5201" s="1406" t="s">
        <v>864</v>
      </c>
      <c r="C5201" s="1406" t="s">
        <v>782</v>
      </c>
      <c r="D5201" s="1407">
        <v>525</v>
      </c>
      <c r="E5201" s="1406" t="s">
        <v>623</v>
      </c>
      <c r="F5201" s="1408" t="s">
        <v>622</v>
      </c>
      <c r="O5201" s="1383" t="s">
        <v>623</v>
      </c>
      <c r="Q5201" s="1383" t="s">
        <v>75</v>
      </c>
    </row>
    <row r="5202" spans="1:17" x14ac:dyDescent="0.3">
      <c r="A5202" s="1405">
        <v>2012</v>
      </c>
      <c r="B5202" s="1406" t="s">
        <v>864</v>
      </c>
      <c r="C5202" s="1406" t="s">
        <v>783</v>
      </c>
      <c r="D5202" s="1407">
        <v>1496</v>
      </c>
      <c r="E5202" s="1406" t="s">
        <v>623</v>
      </c>
      <c r="F5202" s="1408" t="s">
        <v>622</v>
      </c>
      <c r="O5202" s="1383" t="s">
        <v>623</v>
      </c>
      <c r="Q5202" s="1383" t="s">
        <v>75</v>
      </c>
    </row>
    <row r="5203" spans="1:17" x14ac:dyDescent="0.3">
      <c r="A5203" s="1405">
        <v>2012</v>
      </c>
      <c r="B5203" s="1406" t="s">
        <v>864</v>
      </c>
      <c r="C5203" s="1406" t="s">
        <v>784</v>
      </c>
      <c r="D5203" s="1407">
        <v>3562</v>
      </c>
      <c r="E5203" s="1406" t="s">
        <v>623</v>
      </c>
      <c r="F5203" s="1408" t="s">
        <v>622</v>
      </c>
      <c r="O5203" s="1383" t="s">
        <v>623</v>
      </c>
      <c r="Q5203" s="1383" t="s">
        <v>75</v>
      </c>
    </row>
    <row r="5204" spans="1:17" x14ac:dyDescent="0.3">
      <c r="A5204" s="1405">
        <v>2012</v>
      </c>
      <c r="B5204" s="1406" t="s">
        <v>864</v>
      </c>
      <c r="C5204" s="1406" t="s">
        <v>785</v>
      </c>
      <c r="D5204" s="1407">
        <v>829</v>
      </c>
      <c r="E5204" s="1406" t="s">
        <v>623</v>
      </c>
      <c r="F5204" s="1408" t="s">
        <v>622</v>
      </c>
      <c r="O5204" s="1383" t="s">
        <v>623</v>
      </c>
      <c r="Q5204" s="1383" t="s">
        <v>75</v>
      </c>
    </row>
    <row r="5205" spans="1:17" x14ac:dyDescent="0.3">
      <c r="A5205" s="1405">
        <v>2012</v>
      </c>
      <c r="B5205" s="1406" t="s">
        <v>864</v>
      </c>
      <c r="C5205" s="1406" t="s">
        <v>786</v>
      </c>
      <c r="D5205" s="1407">
        <v>947</v>
      </c>
      <c r="E5205" s="1406" t="s">
        <v>623</v>
      </c>
      <c r="F5205" s="1408" t="s">
        <v>622</v>
      </c>
      <c r="O5205" s="1383" t="s">
        <v>623</v>
      </c>
      <c r="Q5205" s="1383" t="s">
        <v>75</v>
      </c>
    </row>
    <row r="5206" spans="1:17" x14ac:dyDescent="0.3">
      <c r="A5206" s="1405">
        <v>2012</v>
      </c>
      <c r="B5206" s="1406" t="s">
        <v>864</v>
      </c>
      <c r="C5206" s="1406" t="s">
        <v>787</v>
      </c>
      <c r="D5206" s="1407">
        <v>749</v>
      </c>
      <c r="E5206" s="1406" t="s">
        <v>623</v>
      </c>
      <c r="F5206" s="1408" t="s">
        <v>622</v>
      </c>
      <c r="O5206" s="1383" t="s">
        <v>623</v>
      </c>
      <c r="Q5206" s="1383" t="s">
        <v>75</v>
      </c>
    </row>
    <row r="5207" spans="1:17" x14ac:dyDescent="0.3">
      <c r="A5207" s="1405">
        <v>2012</v>
      </c>
      <c r="B5207" s="1406" t="s">
        <v>864</v>
      </c>
      <c r="C5207" s="1406" t="s">
        <v>788</v>
      </c>
      <c r="D5207" s="1407">
        <v>7643</v>
      </c>
      <c r="E5207" s="1406" t="s">
        <v>623</v>
      </c>
      <c r="F5207" s="1408" t="s">
        <v>622</v>
      </c>
      <c r="O5207" s="1383" t="s">
        <v>623</v>
      </c>
      <c r="Q5207" s="1383" t="s">
        <v>75</v>
      </c>
    </row>
    <row r="5208" spans="1:17" x14ac:dyDescent="0.3">
      <c r="A5208" s="1405">
        <v>2012</v>
      </c>
      <c r="B5208" s="1406" t="s">
        <v>864</v>
      </c>
      <c r="C5208" s="1406" t="s">
        <v>789</v>
      </c>
      <c r="D5208" s="1407">
        <v>385</v>
      </c>
      <c r="E5208" s="1406" t="s">
        <v>623</v>
      </c>
      <c r="F5208" s="1408" t="s">
        <v>622</v>
      </c>
      <c r="O5208" s="1383" t="s">
        <v>623</v>
      </c>
      <c r="Q5208" s="1383" t="s">
        <v>75</v>
      </c>
    </row>
    <row r="5209" spans="1:17" x14ac:dyDescent="0.3">
      <c r="A5209" s="1405">
        <v>2012</v>
      </c>
      <c r="B5209" s="1406" t="s">
        <v>864</v>
      </c>
      <c r="C5209" s="1406" t="s">
        <v>790</v>
      </c>
      <c r="D5209" s="1407">
        <v>526</v>
      </c>
      <c r="E5209" s="1406" t="s">
        <v>623</v>
      </c>
      <c r="F5209" s="1408" t="s">
        <v>622</v>
      </c>
      <c r="O5209" s="1383" t="s">
        <v>623</v>
      </c>
      <c r="Q5209" s="1383" t="s">
        <v>75</v>
      </c>
    </row>
    <row r="5210" spans="1:17" x14ac:dyDescent="0.3">
      <c r="A5210" s="1405">
        <v>2012</v>
      </c>
      <c r="B5210" s="1406" t="s">
        <v>864</v>
      </c>
      <c r="C5210" s="1406" t="s">
        <v>791</v>
      </c>
      <c r="D5210" s="1407">
        <v>981</v>
      </c>
      <c r="E5210" s="1406" t="s">
        <v>623</v>
      </c>
      <c r="F5210" s="1408" t="s">
        <v>622</v>
      </c>
      <c r="O5210" s="1383" t="s">
        <v>623</v>
      </c>
      <c r="Q5210" s="1383" t="s">
        <v>75</v>
      </c>
    </row>
    <row r="5211" spans="1:17" x14ac:dyDescent="0.3">
      <c r="A5211" s="1405">
        <v>2012</v>
      </c>
      <c r="B5211" s="1406" t="s">
        <v>864</v>
      </c>
      <c r="C5211" s="1406" t="s">
        <v>792</v>
      </c>
      <c r="D5211" s="1407">
        <v>1489</v>
      </c>
      <c r="E5211" s="1406" t="s">
        <v>623</v>
      </c>
      <c r="F5211" s="1408" t="s">
        <v>622</v>
      </c>
      <c r="O5211" s="1383" t="s">
        <v>623</v>
      </c>
      <c r="Q5211" s="1383" t="s">
        <v>75</v>
      </c>
    </row>
    <row r="5212" spans="1:17" x14ac:dyDescent="0.3">
      <c r="A5212" s="1405">
        <v>2012</v>
      </c>
      <c r="B5212" s="1406" t="s">
        <v>864</v>
      </c>
      <c r="C5212" s="1406" t="s">
        <v>793</v>
      </c>
      <c r="D5212" s="1407">
        <v>1343</v>
      </c>
      <c r="E5212" s="1406" t="s">
        <v>623</v>
      </c>
      <c r="F5212" s="1408" t="s">
        <v>622</v>
      </c>
      <c r="O5212" s="1383" t="s">
        <v>623</v>
      </c>
      <c r="Q5212" s="1383" t="s">
        <v>75</v>
      </c>
    </row>
    <row r="5213" spans="1:17" x14ac:dyDescent="0.3">
      <c r="A5213" s="1405">
        <v>2012</v>
      </c>
      <c r="B5213" s="1406" t="s">
        <v>864</v>
      </c>
      <c r="C5213" s="1406" t="s">
        <v>794</v>
      </c>
      <c r="D5213" s="1407">
        <v>9583</v>
      </c>
      <c r="E5213" s="1406" t="s">
        <v>611</v>
      </c>
      <c r="F5213" s="1408" t="s">
        <v>610</v>
      </c>
      <c r="O5213" s="1383" t="s">
        <v>611</v>
      </c>
      <c r="Q5213" s="1383" t="s">
        <v>74</v>
      </c>
    </row>
    <row r="5214" spans="1:17" x14ac:dyDescent="0.3">
      <c r="A5214" s="1405">
        <v>2012</v>
      </c>
      <c r="B5214" s="1406" t="s">
        <v>864</v>
      </c>
      <c r="C5214" s="1406" t="s">
        <v>795</v>
      </c>
      <c r="D5214" s="1407">
        <v>1066</v>
      </c>
      <c r="E5214" s="1406" t="s">
        <v>611</v>
      </c>
      <c r="F5214" s="1408" t="s">
        <v>610</v>
      </c>
      <c r="O5214" s="1383" t="s">
        <v>611</v>
      </c>
      <c r="Q5214" s="1383" t="s">
        <v>74</v>
      </c>
    </row>
    <row r="5215" spans="1:17" x14ac:dyDescent="0.3">
      <c r="A5215" s="1405">
        <v>2012</v>
      </c>
      <c r="B5215" s="1406" t="s">
        <v>864</v>
      </c>
      <c r="C5215" s="1406" t="s">
        <v>796</v>
      </c>
      <c r="D5215" s="1407">
        <v>372</v>
      </c>
      <c r="E5215" s="1406" t="s">
        <v>611</v>
      </c>
      <c r="F5215" s="1408" t="s">
        <v>610</v>
      </c>
      <c r="O5215" s="1383" t="s">
        <v>611</v>
      </c>
      <c r="Q5215" s="1383" t="s">
        <v>74</v>
      </c>
    </row>
    <row r="5216" spans="1:17" x14ac:dyDescent="0.3">
      <c r="A5216" s="1405">
        <v>2012</v>
      </c>
      <c r="B5216" s="1406" t="s">
        <v>864</v>
      </c>
      <c r="C5216" s="1406" t="s">
        <v>797</v>
      </c>
      <c r="D5216" s="1407">
        <v>615</v>
      </c>
      <c r="E5216" s="1406" t="s">
        <v>611</v>
      </c>
      <c r="F5216" s="1408" t="s">
        <v>610</v>
      </c>
      <c r="O5216" s="1383" t="s">
        <v>611</v>
      </c>
      <c r="Q5216" s="1383" t="s">
        <v>74</v>
      </c>
    </row>
    <row r="5217" spans="1:17" x14ac:dyDescent="0.3">
      <c r="A5217" s="1405">
        <v>2012</v>
      </c>
      <c r="B5217" s="1406" t="s">
        <v>864</v>
      </c>
      <c r="C5217" s="1406" t="s">
        <v>531</v>
      </c>
      <c r="D5217" s="1407">
        <v>31659</v>
      </c>
      <c r="E5217" s="1406" t="s">
        <v>519</v>
      </c>
      <c r="F5217" s="1408" t="s">
        <v>628</v>
      </c>
      <c r="O5217" s="1383" t="s">
        <v>519</v>
      </c>
      <c r="Q5217" s="1383" t="s">
        <v>58</v>
      </c>
    </row>
    <row r="5218" spans="1:17" x14ac:dyDescent="0.3">
      <c r="A5218" s="1405">
        <v>2012</v>
      </c>
      <c r="B5218" s="1406" t="s">
        <v>864</v>
      </c>
      <c r="C5218" s="1406" t="s">
        <v>532</v>
      </c>
      <c r="D5218" s="1407">
        <v>260388</v>
      </c>
      <c r="E5218" s="1406" t="s">
        <v>519</v>
      </c>
      <c r="F5218" s="1408" t="s">
        <v>628</v>
      </c>
      <c r="O5218" s="1383" t="s">
        <v>519</v>
      </c>
      <c r="Q5218" s="1383" t="s">
        <v>58</v>
      </c>
    </row>
    <row r="5219" spans="1:17" x14ac:dyDescent="0.3">
      <c r="A5219" s="1405">
        <v>2012</v>
      </c>
      <c r="B5219" s="1406" t="s">
        <v>864</v>
      </c>
      <c r="C5219" s="1406" t="s">
        <v>533</v>
      </c>
      <c r="D5219" s="1407">
        <v>38387</v>
      </c>
      <c r="E5219" s="1406" t="s">
        <v>519</v>
      </c>
      <c r="F5219" s="1408" t="s">
        <v>628</v>
      </c>
      <c r="O5219" s="1383" t="s">
        <v>519</v>
      </c>
      <c r="Q5219" s="1383" t="s">
        <v>58</v>
      </c>
    </row>
    <row r="5220" spans="1:17" x14ac:dyDescent="0.3">
      <c r="A5220" s="1405">
        <v>2012</v>
      </c>
      <c r="B5220" s="1406" t="s">
        <v>864</v>
      </c>
      <c r="C5220" s="1406" t="s">
        <v>535</v>
      </c>
      <c r="D5220" s="1407">
        <v>14507</v>
      </c>
      <c r="E5220" s="1406" t="s">
        <v>519</v>
      </c>
      <c r="F5220" s="1408" t="s">
        <v>628</v>
      </c>
      <c r="O5220" s="1383" t="s">
        <v>519</v>
      </c>
      <c r="Q5220" s="1383" t="s">
        <v>58</v>
      </c>
    </row>
    <row r="5221" spans="1:17" x14ac:dyDescent="0.3">
      <c r="A5221" s="1405">
        <v>2012</v>
      </c>
      <c r="B5221" s="1406" t="s">
        <v>864</v>
      </c>
      <c r="C5221" s="1406" t="s">
        <v>536</v>
      </c>
      <c r="D5221" s="1407">
        <v>65074</v>
      </c>
      <c r="E5221" s="1406" t="s">
        <v>519</v>
      </c>
      <c r="F5221" s="1408" t="s">
        <v>628</v>
      </c>
      <c r="O5221" s="1383" t="s">
        <v>519</v>
      </c>
      <c r="Q5221" s="1383" t="s">
        <v>58</v>
      </c>
    </row>
    <row r="5222" spans="1:17" x14ac:dyDescent="0.3">
      <c r="A5222" s="1405">
        <v>2012</v>
      </c>
      <c r="B5222" s="1406" t="s">
        <v>864</v>
      </c>
      <c r="C5222" s="1406" t="s">
        <v>537</v>
      </c>
      <c r="D5222" s="1407">
        <v>47711</v>
      </c>
      <c r="E5222" s="1406" t="s">
        <v>519</v>
      </c>
      <c r="F5222" s="1408" t="s">
        <v>628</v>
      </c>
      <c r="O5222" s="1383" t="s">
        <v>519</v>
      </c>
      <c r="Q5222" s="1383" t="s">
        <v>58</v>
      </c>
    </row>
    <row r="5223" spans="1:17" x14ac:dyDescent="0.3">
      <c r="A5223" s="1405">
        <v>2012</v>
      </c>
      <c r="B5223" s="1406" t="s">
        <v>864</v>
      </c>
      <c r="C5223" s="1406" t="s">
        <v>540</v>
      </c>
      <c r="D5223" s="1407">
        <v>21315</v>
      </c>
      <c r="E5223" s="1406" t="s">
        <v>519</v>
      </c>
      <c r="F5223" s="1408" t="s">
        <v>628</v>
      </c>
      <c r="O5223" s="1383" t="s">
        <v>519</v>
      </c>
      <c r="Q5223" s="1383" t="s">
        <v>58</v>
      </c>
    </row>
    <row r="5224" spans="1:17" x14ac:dyDescent="0.3">
      <c r="A5224" s="1405">
        <v>2012</v>
      </c>
      <c r="B5224" s="1406" t="s">
        <v>864</v>
      </c>
      <c r="C5224" s="1406" t="s">
        <v>541</v>
      </c>
      <c r="D5224" s="1407">
        <v>29393</v>
      </c>
      <c r="E5224" s="1406" t="s">
        <v>519</v>
      </c>
      <c r="F5224" s="1408" t="s">
        <v>628</v>
      </c>
      <c r="O5224" s="1383" t="s">
        <v>519</v>
      </c>
      <c r="Q5224" s="1383" t="s">
        <v>58</v>
      </c>
    </row>
    <row r="5225" spans="1:17" x14ac:dyDescent="0.3">
      <c r="A5225" s="1405">
        <v>2012</v>
      </c>
      <c r="B5225" s="1406" t="s">
        <v>864</v>
      </c>
      <c r="C5225" s="1406" t="s">
        <v>542</v>
      </c>
      <c r="D5225" s="1407">
        <v>12618</v>
      </c>
      <c r="E5225" s="1406" t="s">
        <v>519</v>
      </c>
      <c r="F5225" s="1408" t="s">
        <v>628</v>
      </c>
      <c r="O5225" s="1383" t="s">
        <v>519</v>
      </c>
      <c r="Q5225" s="1383" t="s">
        <v>58</v>
      </c>
    </row>
    <row r="5226" spans="1:17" x14ac:dyDescent="0.3">
      <c r="A5226" s="1405">
        <v>2012</v>
      </c>
      <c r="B5226" s="1406" t="s">
        <v>864</v>
      </c>
      <c r="C5226" s="1406" t="s">
        <v>798</v>
      </c>
      <c r="D5226" s="1407">
        <v>3382</v>
      </c>
      <c r="E5226" s="1406" t="s">
        <v>638</v>
      </c>
      <c r="F5226" s="1408" t="s">
        <v>637</v>
      </c>
      <c r="O5226" s="1383" t="s">
        <v>638</v>
      </c>
      <c r="Q5226" s="1383" t="s">
        <v>57</v>
      </c>
    </row>
    <row r="5227" spans="1:17" x14ac:dyDescent="0.3">
      <c r="A5227" s="1405">
        <v>2012</v>
      </c>
      <c r="B5227" s="1406" t="s">
        <v>864</v>
      </c>
      <c r="C5227" s="1406" t="s">
        <v>799</v>
      </c>
      <c r="D5227" s="1407">
        <v>17993</v>
      </c>
      <c r="E5227" s="1406" t="s">
        <v>638</v>
      </c>
      <c r="F5227" s="1408" t="s">
        <v>637</v>
      </c>
      <c r="O5227" s="1383" t="s">
        <v>638</v>
      </c>
      <c r="Q5227" s="1383" t="s">
        <v>57</v>
      </c>
    </row>
    <row r="5228" spans="1:17" x14ac:dyDescent="0.3">
      <c r="A5228" s="1405">
        <v>2012</v>
      </c>
      <c r="B5228" s="1406" t="s">
        <v>864</v>
      </c>
      <c r="C5228" s="1406" t="s">
        <v>800</v>
      </c>
      <c r="D5228" s="1407">
        <v>8138</v>
      </c>
      <c r="E5228" s="1406" t="s">
        <v>638</v>
      </c>
      <c r="F5228" s="1408" t="s">
        <v>637</v>
      </c>
      <c r="O5228" s="1383" t="s">
        <v>638</v>
      </c>
      <c r="Q5228" s="1383" t="s">
        <v>57</v>
      </c>
    </row>
    <row r="5229" spans="1:17" x14ac:dyDescent="0.3">
      <c r="A5229" s="1405">
        <v>2012</v>
      </c>
      <c r="B5229" s="1406" t="s">
        <v>864</v>
      </c>
      <c r="C5229" s="1406" t="s">
        <v>801</v>
      </c>
      <c r="D5229" s="1407">
        <v>4367</v>
      </c>
      <c r="E5229" s="1406" t="s">
        <v>638</v>
      </c>
      <c r="F5229" s="1408" t="s">
        <v>637</v>
      </c>
      <c r="O5229" s="1383" t="s">
        <v>638</v>
      </c>
      <c r="Q5229" s="1383" t="s">
        <v>57</v>
      </c>
    </row>
    <row r="5230" spans="1:17" x14ac:dyDescent="0.3">
      <c r="A5230" s="1405">
        <v>2012</v>
      </c>
      <c r="B5230" s="1406" t="s">
        <v>864</v>
      </c>
      <c r="C5230" s="1406" t="s">
        <v>802</v>
      </c>
      <c r="D5230" s="1407">
        <v>7297</v>
      </c>
      <c r="E5230" s="1406" t="s">
        <v>638</v>
      </c>
      <c r="F5230" s="1408" t="s">
        <v>637</v>
      </c>
      <c r="O5230" s="1383" t="s">
        <v>638</v>
      </c>
      <c r="Q5230" s="1383" t="s">
        <v>57</v>
      </c>
    </row>
    <row r="5231" spans="1:17" x14ac:dyDescent="0.3">
      <c r="A5231" s="1405">
        <v>2012</v>
      </c>
      <c r="B5231" s="1406" t="s">
        <v>864</v>
      </c>
      <c r="C5231" s="1406" t="s">
        <v>803</v>
      </c>
      <c r="D5231" s="1407">
        <v>16491</v>
      </c>
      <c r="E5231" s="1406" t="s">
        <v>638</v>
      </c>
      <c r="F5231" s="1408" t="s">
        <v>637</v>
      </c>
      <c r="O5231" s="1383" t="s">
        <v>638</v>
      </c>
      <c r="Q5231" s="1383" t="s">
        <v>57</v>
      </c>
    </row>
    <row r="5232" spans="1:17" x14ac:dyDescent="0.3">
      <c r="A5232" s="1405">
        <v>2012</v>
      </c>
      <c r="B5232" s="1406" t="s">
        <v>864</v>
      </c>
      <c r="C5232" s="1406" t="s">
        <v>804</v>
      </c>
      <c r="D5232" s="1407">
        <v>13947</v>
      </c>
      <c r="E5232" s="1406" t="s">
        <v>638</v>
      </c>
      <c r="F5232" s="1408" t="s">
        <v>637</v>
      </c>
      <c r="O5232" s="1383" t="s">
        <v>638</v>
      </c>
      <c r="Q5232" s="1383" t="s">
        <v>57</v>
      </c>
    </row>
    <row r="5233" spans="1:17" x14ac:dyDescent="0.3">
      <c r="A5233" s="1405">
        <v>2012</v>
      </c>
      <c r="B5233" s="1406" t="s">
        <v>864</v>
      </c>
      <c r="C5233" s="1406" t="s">
        <v>805</v>
      </c>
      <c r="D5233" s="1407">
        <v>4342</v>
      </c>
      <c r="E5233" s="1406" t="s">
        <v>638</v>
      </c>
      <c r="F5233" s="1408" t="s">
        <v>637</v>
      </c>
      <c r="O5233" s="1383" t="s">
        <v>638</v>
      </c>
      <c r="Q5233" s="1383" t="s">
        <v>57</v>
      </c>
    </row>
    <row r="5234" spans="1:17" x14ac:dyDescent="0.3">
      <c r="A5234" s="1405">
        <v>2012</v>
      </c>
      <c r="B5234" s="1406" t="s">
        <v>864</v>
      </c>
      <c r="C5234" s="1406" t="s">
        <v>806</v>
      </c>
      <c r="D5234" s="1407">
        <v>18539</v>
      </c>
      <c r="E5234" s="1406" t="s">
        <v>638</v>
      </c>
      <c r="F5234" s="1408" t="s">
        <v>637</v>
      </c>
      <c r="O5234" s="1383" t="s">
        <v>638</v>
      </c>
      <c r="Q5234" s="1383" t="s">
        <v>57</v>
      </c>
    </row>
    <row r="5235" spans="1:17" x14ac:dyDescent="0.3">
      <c r="A5235" s="1405">
        <v>2012</v>
      </c>
      <c r="B5235" s="1406" t="s">
        <v>864</v>
      </c>
      <c r="C5235" s="1406" t="s">
        <v>807</v>
      </c>
      <c r="D5235" s="1407">
        <v>3957</v>
      </c>
      <c r="E5235" s="1406" t="s">
        <v>604</v>
      </c>
      <c r="F5235" s="1408" t="s">
        <v>603</v>
      </c>
      <c r="O5235" s="1383" t="s">
        <v>604</v>
      </c>
      <c r="Q5235" s="1383" t="s">
        <v>54</v>
      </c>
    </row>
    <row r="5236" spans="1:17" x14ac:dyDescent="0.3">
      <c r="A5236" s="1405">
        <v>2012</v>
      </c>
      <c r="B5236" s="1406" t="s">
        <v>864</v>
      </c>
      <c r="C5236" s="1406" t="s">
        <v>808</v>
      </c>
      <c r="D5236" s="1407">
        <v>1641</v>
      </c>
      <c r="E5236" s="1406" t="s">
        <v>638</v>
      </c>
      <c r="F5236" s="1408" t="s">
        <v>637</v>
      </c>
      <c r="O5236" s="1383" t="s">
        <v>638</v>
      </c>
      <c r="Q5236" s="1383" t="s">
        <v>57</v>
      </c>
    </row>
    <row r="5237" spans="1:17" x14ac:dyDescent="0.3">
      <c r="A5237" s="1405">
        <v>2012</v>
      </c>
      <c r="B5237" s="1406" t="s">
        <v>864</v>
      </c>
      <c r="C5237" s="1406" t="s">
        <v>809</v>
      </c>
      <c r="D5237" s="1407">
        <v>1770</v>
      </c>
      <c r="E5237" s="1406" t="s">
        <v>638</v>
      </c>
      <c r="F5237" s="1408" t="s">
        <v>637</v>
      </c>
      <c r="O5237" s="1383" t="s">
        <v>638</v>
      </c>
      <c r="Q5237" s="1383" t="s">
        <v>57</v>
      </c>
    </row>
    <row r="5238" spans="1:17" x14ac:dyDescent="0.3">
      <c r="A5238" s="1405">
        <v>2012</v>
      </c>
      <c r="B5238" s="1406" t="s">
        <v>864</v>
      </c>
      <c r="C5238" s="1406" t="s">
        <v>810</v>
      </c>
      <c r="D5238" s="1407">
        <v>3983</v>
      </c>
      <c r="E5238" s="1406" t="s">
        <v>638</v>
      </c>
      <c r="F5238" s="1408" t="s">
        <v>637</v>
      </c>
      <c r="O5238" s="1383" t="s">
        <v>638</v>
      </c>
      <c r="Q5238" s="1383" t="s">
        <v>57</v>
      </c>
    </row>
    <row r="5239" spans="1:17" x14ac:dyDescent="0.3">
      <c r="A5239" s="1405">
        <v>2012</v>
      </c>
      <c r="B5239" s="1406" t="s">
        <v>864</v>
      </c>
      <c r="C5239" s="1406" t="s">
        <v>811</v>
      </c>
      <c r="D5239" s="1407">
        <v>4736</v>
      </c>
      <c r="E5239" s="1406" t="s">
        <v>638</v>
      </c>
      <c r="F5239" s="1408" t="s">
        <v>637</v>
      </c>
      <c r="O5239" s="1383" t="s">
        <v>638</v>
      </c>
      <c r="Q5239" s="1383" t="s">
        <v>57</v>
      </c>
    </row>
    <row r="5240" spans="1:17" x14ac:dyDescent="0.3">
      <c r="A5240" s="1405">
        <v>2012</v>
      </c>
      <c r="B5240" s="1406" t="s">
        <v>864</v>
      </c>
      <c r="C5240" s="1406" t="s">
        <v>812</v>
      </c>
      <c r="D5240" s="1407">
        <v>715</v>
      </c>
      <c r="E5240" s="1406" t="s">
        <v>617</v>
      </c>
      <c r="F5240" s="1408" t="s">
        <v>616</v>
      </c>
      <c r="O5240" s="1383" t="s">
        <v>617</v>
      </c>
      <c r="Q5240" s="1383" t="s">
        <v>55</v>
      </c>
    </row>
    <row r="5241" spans="1:17" x14ac:dyDescent="0.3">
      <c r="A5241" s="1405">
        <v>2012</v>
      </c>
      <c r="B5241" s="1406" t="s">
        <v>864</v>
      </c>
      <c r="C5241" s="1406" t="s">
        <v>813</v>
      </c>
      <c r="D5241" s="1407">
        <v>399</v>
      </c>
      <c r="E5241" s="1406" t="s">
        <v>631</v>
      </c>
      <c r="F5241" s="1408" t="s">
        <v>630</v>
      </c>
      <c r="O5241" s="1383" t="s">
        <v>631</v>
      </c>
      <c r="Q5241" s="1383" t="s">
        <v>56</v>
      </c>
    </row>
    <row r="5242" spans="1:17" x14ac:dyDescent="0.3">
      <c r="A5242" s="1405">
        <v>2012</v>
      </c>
      <c r="B5242" s="1406" t="s">
        <v>864</v>
      </c>
      <c r="C5242" s="1406" t="s">
        <v>814</v>
      </c>
      <c r="D5242" s="1407">
        <v>369</v>
      </c>
      <c r="E5242" s="1406" t="s">
        <v>631</v>
      </c>
      <c r="F5242" s="1408" t="s">
        <v>630</v>
      </c>
      <c r="O5242" s="1383" t="s">
        <v>631</v>
      </c>
      <c r="Q5242" s="1383" t="s">
        <v>56</v>
      </c>
    </row>
    <row r="5243" spans="1:17" x14ac:dyDescent="0.3">
      <c r="A5243" s="1405">
        <v>2012</v>
      </c>
      <c r="B5243" s="1406" t="s">
        <v>864</v>
      </c>
      <c r="C5243" s="1406" t="s">
        <v>815</v>
      </c>
      <c r="D5243" s="1407">
        <v>742</v>
      </c>
      <c r="E5243" s="1406" t="s">
        <v>631</v>
      </c>
      <c r="F5243" s="1408" t="s">
        <v>630</v>
      </c>
      <c r="O5243" s="1383" t="s">
        <v>631</v>
      </c>
      <c r="Q5243" s="1383" t="s">
        <v>56</v>
      </c>
    </row>
    <row r="5244" spans="1:17" x14ac:dyDescent="0.3">
      <c r="A5244" s="1405">
        <v>2012</v>
      </c>
      <c r="B5244" s="1406" t="s">
        <v>864</v>
      </c>
      <c r="C5244" s="1406" t="s">
        <v>816</v>
      </c>
      <c r="D5244" s="1407">
        <v>1872</v>
      </c>
      <c r="E5244" s="1406" t="s">
        <v>631</v>
      </c>
      <c r="F5244" s="1408" t="s">
        <v>630</v>
      </c>
      <c r="O5244" s="1383" t="s">
        <v>631</v>
      </c>
      <c r="Q5244" s="1383" t="s">
        <v>56</v>
      </c>
    </row>
    <row r="5245" spans="1:17" x14ac:dyDescent="0.3">
      <c r="A5245" s="1405">
        <v>2012</v>
      </c>
      <c r="B5245" s="1406" t="s">
        <v>864</v>
      </c>
      <c r="C5245" s="1406" t="s">
        <v>817</v>
      </c>
      <c r="D5245" s="1407">
        <v>450</v>
      </c>
      <c r="E5245" s="1406" t="s">
        <v>631</v>
      </c>
      <c r="F5245" s="1408" t="s">
        <v>630</v>
      </c>
      <c r="O5245" s="1383" t="s">
        <v>631</v>
      </c>
      <c r="Q5245" s="1383" t="s">
        <v>56</v>
      </c>
    </row>
    <row r="5246" spans="1:17" x14ac:dyDescent="0.3">
      <c r="A5246" s="1405">
        <v>2012</v>
      </c>
      <c r="B5246" s="1406" t="s">
        <v>864</v>
      </c>
      <c r="C5246" s="1406" t="s">
        <v>818</v>
      </c>
      <c r="D5246" s="1407">
        <v>399</v>
      </c>
      <c r="E5246" s="1406" t="s">
        <v>631</v>
      </c>
      <c r="F5246" s="1408" t="s">
        <v>630</v>
      </c>
      <c r="O5246" s="1383" t="s">
        <v>631</v>
      </c>
      <c r="Q5246" s="1383" t="s">
        <v>56</v>
      </c>
    </row>
    <row r="5247" spans="1:17" x14ac:dyDescent="0.3">
      <c r="A5247" s="1405">
        <v>2012</v>
      </c>
      <c r="B5247" s="1406" t="s">
        <v>864</v>
      </c>
      <c r="C5247" s="1406" t="s">
        <v>819</v>
      </c>
      <c r="D5247" s="1407">
        <v>2775</v>
      </c>
      <c r="E5247" s="1406" t="s">
        <v>631</v>
      </c>
      <c r="F5247" s="1408" t="s">
        <v>630</v>
      </c>
      <c r="O5247" s="1383" t="s">
        <v>631</v>
      </c>
      <c r="Q5247" s="1383" t="s">
        <v>56</v>
      </c>
    </row>
    <row r="5248" spans="1:17" x14ac:dyDescent="0.3">
      <c r="A5248" s="1405">
        <v>2012</v>
      </c>
      <c r="B5248" s="1406" t="s">
        <v>864</v>
      </c>
      <c r="C5248" s="1406" t="s">
        <v>820</v>
      </c>
      <c r="D5248" s="1407">
        <v>401</v>
      </c>
      <c r="E5248" s="1406" t="s">
        <v>631</v>
      </c>
      <c r="F5248" s="1408" t="s">
        <v>630</v>
      </c>
      <c r="O5248" s="1383" t="s">
        <v>631</v>
      </c>
      <c r="Q5248" s="1383" t="s">
        <v>56</v>
      </c>
    </row>
    <row r="5249" spans="1:17" x14ac:dyDescent="0.3">
      <c r="A5249" s="1405">
        <v>2012</v>
      </c>
      <c r="B5249" s="1406" t="s">
        <v>864</v>
      </c>
      <c r="C5249" s="1406" t="s">
        <v>821</v>
      </c>
      <c r="D5249" s="1407">
        <v>341</v>
      </c>
      <c r="E5249" s="1406" t="s">
        <v>631</v>
      </c>
      <c r="F5249" s="1408" t="s">
        <v>630</v>
      </c>
      <c r="O5249" s="1383" t="s">
        <v>631</v>
      </c>
      <c r="Q5249" s="1383" t="s">
        <v>56</v>
      </c>
    </row>
    <row r="5250" spans="1:17" x14ac:dyDescent="0.3">
      <c r="A5250" s="1405">
        <v>2012</v>
      </c>
      <c r="B5250" s="1406" t="s">
        <v>864</v>
      </c>
      <c r="C5250" s="1406" t="s">
        <v>822</v>
      </c>
      <c r="D5250" s="1407">
        <v>327</v>
      </c>
      <c r="E5250" s="1406" t="s">
        <v>631</v>
      </c>
      <c r="F5250" s="1408" t="s">
        <v>630</v>
      </c>
      <c r="O5250" s="1383" t="s">
        <v>631</v>
      </c>
      <c r="Q5250" s="1383" t="s">
        <v>56</v>
      </c>
    </row>
    <row r="5251" spans="1:17" x14ac:dyDescent="0.3">
      <c r="A5251" s="1405">
        <v>2012</v>
      </c>
      <c r="B5251" s="1406" t="s">
        <v>864</v>
      </c>
      <c r="C5251" s="1406" t="s">
        <v>823</v>
      </c>
      <c r="D5251" s="1407">
        <v>408</v>
      </c>
      <c r="E5251" s="1406" t="s">
        <v>631</v>
      </c>
      <c r="F5251" s="1408" t="s">
        <v>630</v>
      </c>
      <c r="O5251" s="1383" t="s">
        <v>631</v>
      </c>
      <c r="Q5251" s="1383" t="s">
        <v>56</v>
      </c>
    </row>
    <row r="5252" spans="1:17" x14ac:dyDescent="0.3">
      <c r="A5252" s="1405">
        <v>2012</v>
      </c>
      <c r="B5252" s="1406" t="s">
        <v>864</v>
      </c>
      <c r="C5252" s="1406" t="s">
        <v>824</v>
      </c>
      <c r="D5252" s="1407">
        <v>720</v>
      </c>
      <c r="E5252" s="1406" t="s">
        <v>631</v>
      </c>
      <c r="F5252" s="1408" t="s">
        <v>630</v>
      </c>
      <c r="O5252" s="1383" t="s">
        <v>631</v>
      </c>
      <c r="Q5252" s="1383" t="s">
        <v>56</v>
      </c>
    </row>
    <row r="5253" spans="1:17" x14ac:dyDescent="0.3">
      <c r="A5253" s="1405">
        <v>2012</v>
      </c>
      <c r="B5253" s="1406" t="s">
        <v>864</v>
      </c>
      <c r="C5253" s="1406" t="s">
        <v>825</v>
      </c>
      <c r="D5253" s="1407">
        <v>2079</v>
      </c>
      <c r="E5253" s="1406" t="s">
        <v>631</v>
      </c>
      <c r="F5253" s="1408" t="s">
        <v>630</v>
      </c>
      <c r="O5253" s="1383" t="s">
        <v>631</v>
      </c>
      <c r="Q5253" s="1383" t="s">
        <v>56</v>
      </c>
    </row>
    <row r="5254" spans="1:17" x14ac:dyDescent="0.3">
      <c r="A5254" s="1405">
        <v>2012</v>
      </c>
      <c r="B5254" s="1406" t="s">
        <v>864</v>
      </c>
      <c r="C5254" s="1406" t="s">
        <v>826</v>
      </c>
      <c r="D5254" s="1407">
        <v>3567</v>
      </c>
      <c r="E5254" s="1406" t="s">
        <v>631</v>
      </c>
      <c r="F5254" s="1408" t="s">
        <v>630</v>
      </c>
      <c r="O5254" s="1383" t="s">
        <v>631</v>
      </c>
      <c r="Q5254" s="1383" t="s">
        <v>56</v>
      </c>
    </row>
    <row r="5255" spans="1:17" x14ac:dyDescent="0.3">
      <c r="A5255" s="1405">
        <v>2012</v>
      </c>
      <c r="B5255" s="1406" t="s">
        <v>864</v>
      </c>
      <c r="C5255" s="1406" t="s">
        <v>827</v>
      </c>
      <c r="D5255" s="1407">
        <v>519</v>
      </c>
      <c r="E5255" s="1406" t="s">
        <v>617</v>
      </c>
      <c r="F5255" s="1408" t="s">
        <v>616</v>
      </c>
      <c r="O5255" s="1383" t="s">
        <v>617</v>
      </c>
      <c r="Q5255" s="1383" t="s">
        <v>55</v>
      </c>
    </row>
    <row r="5256" spans="1:17" x14ac:dyDescent="0.3">
      <c r="A5256" s="1405">
        <v>2012</v>
      </c>
      <c r="B5256" s="1406" t="s">
        <v>864</v>
      </c>
      <c r="C5256" s="1406" t="s">
        <v>828</v>
      </c>
      <c r="D5256" s="1407">
        <v>1014</v>
      </c>
      <c r="E5256" s="1406" t="s">
        <v>617</v>
      </c>
      <c r="F5256" s="1408" t="s">
        <v>616</v>
      </c>
      <c r="O5256" s="1383" t="s">
        <v>617</v>
      </c>
      <c r="Q5256" s="1383" t="s">
        <v>55</v>
      </c>
    </row>
    <row r="5257" spans="1:17" x14ac:dyDescent="0.3">
      <c r="A5257" s="1405">
        <v>2012</v>
      </c>
      <c r="B5257" s="1406" t="s">
        <v>864</v>
      </c>
      <c r="C5257" s="1406" t="s">
        <v>829</v>
      </c>
      <c r="D5257" s="1407">
        <v>868</v>
      </c>
      <c r="E5257" s="1406" t="s">
        <v>617</v>
      </c>
      <c r="F5257" s="1408" t="s">
        <v>616</v>
      </c>
      <c r="O5257" s="1383" t="s">
        <v>617</v>
      </c>
      <c r="Q5257" s="1383" t="s">
        <v>55</v>
      </c>
    </row>
    <row r="5258" spans="1:17" x14ac:dyDescent="0.3">
      <c r="A5258" s="1405">
        <v>2012</v>
      </c>
      <c r="B5258" s="1406" t="s">
        <v>864</v>
      </c>
      <c r="C5258" s="1406" t="s">
        <v>830</v>
      </c>
      <c r="D5258" s="1407">
        <v>2185</v>
      </c>
      <c r="E5258" s="1406" t="s">
        <v>617</v>
      </c>
      <c r="F5258" s="1408" t="s">
        <v>616</v>
      </c>
      <c r="O5258" s="1383" t="s">
        <v>617</v>
      </c>
      <c r="Q5258" s="1383" t="s">
        <v>55</v>
      </c>
    </row>
    <row r="5259" spans="1:17" x14ac:dyDescent="0.3">
      <c r="A5259" s="1405">
        <v>2012</v>
      </c>
      <c r="B5259" s="1406" t="s">
        <v>864</v>
      </c>
      <c r="C5259" s="1406" t="s">
        <v>831</v>
      </c>
      <c r="D5259" s="1407">
        <v>11358</v>
      </c>
      <c r="E5259" s="1406" t="s">
        <v>617</v>
      </c>
      <c r="F5259" s="1408" t="s">
        <v>616</v>
      </c>
      <c r="O5259" s="1383" t="s">
        <v>617</v>
      </c>
      <c r="Q5259" s="1383" t="s">
        <v>55</v>
      </c>
    </row>
    <row r="5260" spans="1:17" x14ac:dyDescent="0.3">
      <c r="A5260" s="1405">
        <v>2012</v>
      </c>
      <c r="B5260" s="1406" t="s">
        <v>864</v>
      </c>
      <c r="C5260" s="1406" t="s">
        <v>832</v>
      </c>
      <c r="D5260" s="1407">
        <v>2803</v>
      </c>
      <c r="E5260" s="1406" t="s">
        <v>617</v>
      </c>
      <c r="F5260" s="1408" t="s">
        <v>616</v>
      </c>
      <c r="O5260" s="1383" t="s">
        <v>617</v>
      </c>
      <c r="Q5260" s="1383" t="s">
        <v>55</v>
      </c>
    </row>
    <row r="5261" spans="1:17" x14ac:dyDescent="0.3">
      <c r="A5261" s="1405">
        <v>2012</v>
      </c>
      <c r="B5261" s="1406" t="s">
        <v>864</v>
      </c>
      <c r="C5261" s="1406" t="s">
        <v>833</v>
      </c>
      <c r="D5261" s="1407">
        <v>215</v>
      </c>
      <c r="E5261" s="1406" t="s">
        <v>617</v>
      </c>
      <c r="F5261" s="1408" t="s">
        <v>616</v>
      </c>
      <c r="O5261" s="1383" t="s">
        <v>617</v>
      </c>
      <c r="Q5261" s="1383" t="s">
        <v>55</v>
      </c>
    </row>
    <row r="5262" spans="1:17" x14ac:dyDescent="0.3">
      <c r="A5262" s="1405">
        <v>2012</v>
      </c>
      <c r="B5262" s="1406" t="s">
        <v>864</v>
      </c>
      <c r="C5262" s="1406" t="s">
        <v>834</v>
      </c>
      <c r="D5262" s="1407">
        <v>535</v>
      </c>
      <c r="E5262" s="1406" t="s">
        <v>617</v>
      </c>
      <c r="F5262" s="1408" t="s">
        <v>616</v>
      </c>
      <c r="O5262" s="1383" t="s">
        <v>617</v>
      </c>
      <c r="Q5262" s="1383" t="s">
        <v>55</v>
      </c>
    </row>
    <row r="5263" spans="1:17" x14ac:dyDescent="0.3">
      <c r="A5263" s="1405">
        <v>2012</v>
      </c>
      <c r="B5263" s="1406" t="s">
        <v>864</v>
      </c>
      <c r="C5263" s="1406" t="s">
        <v>835</v>
      </c>
      <c r="D5263" s="1407">
        <v>741</v>
      </c>
      <c r="E5263" s="1406" t="s">
        <v>617</v>
      </c>
      <c r="F5263" s="1408" t="s">
        <v>616</v>
      </c>
      <c r="O5263" s="1383" t="s">
        <v>617</v>
      </c>
      <c r="Q5263" s="1383" t="s">
        <v>55</v>
      </c>
    </row>
    <row r="5264" spans="1:17" x14ac:dyDescent="0.3">
      <c r="A5264" s="1405">
        <v>2012</v>
      </c>
      <c r="B5264" s="1406" t="s">
        <v>864</v>
      </c>
      <c r="C5264" s="1406" t="s">
        <v>836</v>
      </c>
      <c r="D5264" s="1407">
        <v>1356</v>
      </c>
      <c r="E5264" s="1406" t="s">
        <v>617</v>
      </c>
      <c r="F5264" s="1408" t="s">
        <v>616</v>
      </c>
      <c r="O5264" s="1383" t="s">
        <v>617</v>
      </c>
      <c r="Q5264" s="1383" t="s">
        <v>55</v>
      </c>
    </row>
    <row r="5265" spans="1:17" x14ac:dyDescent="0.3">
      <c r="A5265" s="1405">
        <v>2012</v>
      </c>
      <c r="B5265" s="1406" t="s">
        <v>864</v>
      </c>
      <c r="C5265" s="1406" t="s">
        <v>837</v>
      </c>
      <c r="D5265" s="1407">
        <v>1924</v>
      </c>
      <c r="E5265" s="1406" t="s">
        <v>617</v>
      </c>
      <c r="F5265" s="1408" t="s">
        <v>616</v>
      </c>
      <c r="O5265" s="1383" t="s">
        <v>617</v>
      </c>
      <c r="Q5265" s="1383" t="s">
        <v>55</v>
      </c>
    </row>
    <row r="5266" spans="1:17" x14ac:dyDescent="0.3">
      <c r="A5266" s="1405">
        <v>2012</v>
      </c>
      <c r="B5266" s="1406" t="s">
        <v>864</v>
      </c>
      <c r="C5266" s="1406" t="s">
        <v>838</v>
      </c>
      <c r="D5266" s="1407">
        <v>572</v>
      </c>
      <c r="E5266" s="1406" t="s">
        <v>617</v>
      </c>
      <c r="F5266" s="1408" t="s">
        <v>616</v>
      </c>
      <c r="O5266" s="1383" t="s">
        <v>617</v>
      </c>
      <c r="Q5266" s="1383" t="s">
        <v>55</v>
      </c>
    </row>
    <row r="5267" spans="1:17" x14ac:dyDescent="0.3">
      <c r="A5267" s="1405">
        <v>2012</v>
      </c>
      <c r="B5267" s="1406" t="s">
        <v>864</v>
      </c>
      <c r="C5267" s="1406" t="s">
        <v>839</v>
      </c>
      <c r="D5267" s="1407">
        <v>1335</v>
      </c>
      <c r="E5267" s="1406" t="s">
        <v>617</v>
      </c>
      <c r="F5267" s="1408" t="s">
        <v>616</v>
      </c>
      <c r="O5267" s="1383" t="s">
        <v>617</v>
      </c>
      <c r="Q5267" s="1383" t="s">
        <v>55</v>
      </c>
    </row>
    <row r="5268" spans="1:17" x14ac:dyDescent="0.3">
      <c r="A5268" s="1405">
        <v>2012</v>
      </c>
      <c r="B5268" s="1406" t="s">
        <v>864</v>
      </c>
      <c r="C5268" s="1406" t="s">
        <v>840</v>
      </c>
      <c r="D5268" s="1407">
        <v>670</v>
      </c>
      <c r="E5268" s="1406" t="s">
        <v>631</v>
      </c>
      <c r="F5268" s="1408" t="s">
        <v>630</v>
      </c>
      <c r="O5268" s="1383" t="s">
        <v>631</v>
      </c>
      <c r="Q5268" s="1383" t="s">
        <v>56</v>
      </c>
    </row>
    <row r="5269" spans="1:17" x14ac:dyDescent="0.3">
      <c r="A5269" s="1405">
        <v>2012</v>
      </c>
      <c r="B5269" s="1406" t="s">
        <v>864</v>
      </c>
      <c r="C5269" s="1406" t="s">
        <v>841</v>
      </c>
      <c r="D5269" s="1407">
        <v>1595</v>
      </c>
      <c r="E5269" s="1406" t="s">
        <v>604</v>
      </c>
      <c r="F5269" s="1408" t="s">
        <v>603</v>
      </c>
      <c r="O5269" s="1383" t="s">
        <v>604</v>
      </c>
      <c r="Q5269" s="1383" t="s">
        <v>54</v>
      </c>
    </row>
    <row r="5270" spans="1:17" x14ac:dyDescent="0.3">
      <c r="A5270" s="1405">
        <v>2012</v>
      </c>
      <c r="B5270" s="1406" t="s">
        <v>864</v>
      </c>
      <c r="C5270" s="1406" t="s">
        <v>842</v>
      </c>
      <c r="D5270" s="1407">
        <v>706</v>
      </c>
      <c r="E5270" s="1406" t="s">
        <v>604</v>
      </c>
      <c r="F5270" s="1408" t="s">
        <v>603</v>
      </c>
      <c r="O5270" s="1383" t="s">
        <v>604</v>
      </c>
      <c r="Q5270" s="1383" t="s">
        <v>54</v>
      </c>
    </row>
    <row r="5271" spans="1:17" x14ac:dyDescent="0.3">
      <c r="A5271" s="1405">
        <v>2012</v>
      </c>
      <c r="B5271" s="1406" t="s">
        <v>864</v>
      </c>
      <c r="C5271" s="1406" t="s">
        <v>843</v>
      </c>
      <c r="D5271" s="1407">
        <v>226</v>
      </c>
      <c r="E5271" s="1406" t="s">
        <v>604</v>
      </c>
      <c r="F5271" s="1408" t="s">
        <v>603</v>
      </c>
      <c r="O5271" s="1383" t="s">
        <v>604</v>
      </c>
      <c r="Q5271" s="1383" t="s">
        <v>54</v>
      </c>
    </row>
    <row r="5272" spans="1:17" x14ac:dyDescent="0.3">
      <c r="A5272" s="1405">
        <v>2012</v>
      </c>
      <c r="B5272" s="1406" t="s">
        <v>864</v>
      </c>
      <c r="C5272" s="1406" t="s">
        <v>844</v>
      </c>
      <c r="D5272" s="1407">
        <v>198</v>
      </c>
      <c r="E5272" s="1406" t="s">
        <v>604</v>
      </c>
      <c r="F5272" s="1408" t="s">
        <v>603</v>
      </c>
      <c r="O5272" s="1383" t="s">
        <v>604</v>
      </c>
      <c r="Q5272" s="1383" t="s">
        <v>54</v>
      </c>
    </row>
    <row r="5273" spans="1:17" x14ac:dyDescent="0.3">
      <c r="A5273" s="1405">
        <v>2012</v>
      </c>
      <c r="B5273" s="1406" t="s">
        <v>864</v>
      </c>
      <c r="C5273" s="1406" t="s">
        <v>845</v>
      </c>
      <c r="D5273" s="1407">
        <v>6104</v>
      </c>
      <c r="E5273" s="1406" t="s">
        <v>604</v>
      </c>
      <c r="F5273" s="1408" t="s">
        <v>603</v>
      </c>
      <c r="O5273" s="1383" t="s">
        <v>604</v>
      </c>
      <c r="Q5273" s="1383" t="s">
        <v>54</v>
      </c>
    </row>
    <row r="5274" spans="1:17" x14ac:dyDescent="0.3">
      <c r="A5274" s="1405">
        <v>2012</v>
      </c>
      <c r="B5274" s="1406" t="s">
        <v>864</v>
      </c>
      <c r="C5274" s="1406" t="s">
        <v>846</v>
      </c>
      <c r="D5274" s="1407">
        <v>2605</v>
      </c>
      <c r="E5274" s="1406" t="s">
        <v>604</v>
      </c>
      <c r="F5274" s="1408" t="s">
        <v>603</v>
      </c>
      <c r="O5274" s="1383" t="s">
        <v>604</v>
      </c>
      <c r="Q5274" s="1383" t="s">
        <v>54</v>
      </c>
    </row>
    <row r="5275" spans="1:17" x14ac:dyDescent="0.3">
      <c r="A5275" s="1405">
        <v>2012</v>
      </c>
      <c r="B5275" s="1406" t="s">
        <v>864</v>
      </c>
      <c r="C5275" s="1406" t="s">
        <v>847</v>
      </c>
      <c r="D5275" s="1407">
        <v>324</v>
      </c>
      <c r="E5275" s="1406" t="s">
        <v>604</v>
      </c>
      <c r="F5275" s="1408" t="s">
        <v>603</v>
      </c>
      <c r="O5275" s="1383" t="s">
        <v>604</v>
      </c>
      <c r="Q5275" s="1383" t="s">
        <v>54</v>
      </c>
    </row>
    <row r="5276" spans="1:17" x14ac:dyDescent="0.3">
      <c r="A5276" s="1405">
        <v>2012</v>
      </c>
      <c r="B5276" s="1406" t="s">
        <v>864</v>
      </c>
      <c r="C5276" s="1406" t="s">
        <v>848</v>
      </c>
      <c r="D5276" s="1407">
        <v>1187</v>
      </c>
      <c r="E5276" s="1406" t="s">
        <v>604</v>
      </c>
      <c r="F5276" s="1408" t="s">
        <v>603</v>
      </c>
      <c r="O5276" s="1383" t="s">
        <v>604</v>
      </c>
      <c r="Q5276" s="1383" t="s">
        <v>54</v>
      </c>
    </row>
    <row r="5277" spans="1:17" x14ac:dyDescent="0.3">
      <c r="A5277" s="1405">
        <v>2012</v>
      </c>
      <c r="B5277" s="1406" t="s">
        <v>864</v>
      </c>
      <c r="C5277" s="1406" t="s">
        <v>849</v>
      </c>
      <c r="D5277" s="1407">
        <v>747</v>
      </c>
      <c r="E5277" s="1406" t="s">
        <v>604</v>
      </c>
      <c r="F5277" s="1408" t="s">
        <v>603</v>
      </c>
      <c r="O5277" s="1383" t="s">
        <v>604</v>
      </c>
      <c r="Q5277" s="1383" t="s">
        <v>54</v>
      </c>
    </row>
    <row r="5278" spans="1:17" x14ac:dyDescent="0.3">
      <c r="A5278" s="1405">
        <v>2012</v>
      </c>
      <c r="B5278" s="1406" t="s">
        <v>864</v>
      </c>
      <c r="C5278" s="1406" t="s">
        <v>850</v>
      </c>
      <c r="D5278" s="1407">
        <v>1793</v>
      </c>
      <c r="E5278" s="1406" t="s">
        <v>604</v>
      </c>
      <c r="F5278" s="1408" t="s">
        <v>603</v>
      </c>
      <c r="O5278" s="1383" t="s">
        <v>604</v>
      </c>
      <c r="Q5278" s="1383" t="s">
        <v>54</v>
      </c>
    </row>
    <row r="5279" spans="1:17" x14ac:dyDescent="0.3">
      <c r="A5279" s="1405">
        <v>2012</v>
      </c>
      <c r="B5279" s="1406" t="s">
        <v>864</v>
      </c>
      <c r="C5279" s="1406" t="s">
        <v>851</v>
      </c>
      <c r="D5279" s="1407">
        <v>663</v>
      </c>
      <c r="E5279" s="1406" t="s">
        <v>604</v>
      </c>
      <c r="F5279" s="1408" t="s">
        <v>603</v>
      </c>
      <c r="O5279" s="1383" t="s">
        <v>604</v>
      </c>
      <c r="Q5279" s="1383" t="s">
        <v>54</v>
      </c>
    </row>
    <row r="5280" spans="1:17" x14ac:dyDescent="0.3">
      <c r="A5280" s="1405">
        <v>2012</v>
      </c>
      <c r="B5280" s="1406" t="s">
        <v>864</v>
      </c>
      <c r="C5280" s="1406" t="s">
        <v>852</v>
      </c>
      <c r="D5280" s="1407">
        <v>1420</v>
      </c>
      <c r="E5280" s="1406" t="s">
        <v>604</v>
      </c>
      <c r="F5280" s="1408" t="s">
        <v>603</v>
      </c>
      <c r="O5280" s="1383" t="s">
        <v>604</v>
      </c>
      <c r="Q5280" s="1383" t="s">
        <v>54</v>
      </c>
    </row>
    <row r="5281" spans="1:17" x14ac:dyDescent="0.3">
      <c r="A5281" s="1405">
        <v>2012</v>
      </c>
      <c r="B5281" s="1406" t="s">
        <v>864</v>
      </c>
      <c r="C5281" s="1406" t="s">
        <v>853</v>
      </c>
      <c r="D5281" s="1407">
        <v>602</v>
      </c>
      <c r="E5281" s="1406" t="s">
        <v>604</v>
      </c>
      <c r="F5281" s="1408" t="s">
        <v>603</v>
      </c>
      <c r="O5281" s="1383" t="s">
        <v>604</v>
      </c>
      <c r="Q5281" s="1383" t="s">
        <v>54</v>
      </c>
    </row>
    <row r="5282" spans="1:17" x14ac:dyDescent="0.3">
      <c r="A5282" s="1405">
        <v>2012</v>
      </c>
      <c r="B5282" s="1406" t="s">
        <v>864</v>
      </c>
      <c r="C5282" s="1406" t="s">
        <v>529</v>
      </c>
      <c r="D5282" s="1407">
        <v>5107</v>
      </c>
      <c r="E5282" s="1406" t="s">
        <v>519</v>
      </c>
      <c r="F5282" s="1408" t="s">
        <v>628</v>
      </c>
      <c r="O5282" s="1383" t="s">
        <v>519</v>
      </c>
      <c r="Q5282" s="1383" t="s">
        <v>58</v>
      </c>
    </row>
    <row r="5283" spans="1:17" x14ac:dyDescent="0.3">
      <c r="A5283" s="1405">
        <v>2012</v>
      </c>
      <c r="B5283" s="1406" t="s">
        <v>864</v>
      </c>
      <c r="C5283" s="1406" t="s">
        <v>854</v>
      </c>
      <c r="D5283" s="1407">
        <v>2832</v>
      </c>
      <c r="E5283" s="1406" t="s">
        <v>635</v>
      </c>
      <c r="F5283" s="1408" t="s">
        <v>634</v>
      </c>
      <c r="O5283" s="1383" t="s">
        <v>635</v>
      </c>
      <c r="Q5283" s="1383" t="s">
        <v>78</v>
      </c>
    </row>
    <row r="5284" spans="1:17" x14ac:dyDescent="0.3">
      <c r="A5284" s="1405">
        <v>2012</v>
      </c>
      <c r="B5284" s="1406" t="s">
        <v>864</v>
      </c>
      <c r="C5284" s="1406" t="s">
        <v>855</v>
      </c>
      <c r="D5284" s="1407">
        <v>904</v>
      </c>
      <c r="E5284" s="1406" t="s">
        <v>635</v>
      </c>
      <c r="F5284" s="1408" t="s">
        <v>634</v>
      </c>
      <c r="O5284" s="1383" t="s">
        <v>635</v>
      </c>
      <c r="Q5284" s="1383" t="s">
        <v>78</v>
      </c>
    </row>
    <row r="5285" spans="1:17" x14ac:dyDescent="0.3">
      <c r="A5285" s="1405">
        <v>2012</v>
      </c>
      <c r="B5285" s="1406" t="s">
        <v>864</v>
      </c>
      <c r="C5285" s="1406" t="s">
        <v>856</v>
      </c>
      <c r="D5285" s="1407">
        <v>6005</v>
      </c>
      <c r="E5285" s="1406" t="s">
        <v>635</v>
      </c>
      <c r="F5285" s="1408" t="s">
        <v>634</v>
      </c>
      <c r="O5285" s="1383" t="s">
        <v>635</v>
      </c>
      <c r="Q5285" s="1383" t="s">
        <v>78</v>
      </c>
    </row>
    <row r="5286" spans="1:17" x14ac:dyDescent="0.3">
      <c r="A5286" s="1405">
        <v>2012</v>
      </c>
      <c r="B5286" s="1406" t="s">
        <v>864</v>
      </c>
      <c r="C5286" s="1406" t="s">
        <v>857</v>
      </c>
      <c r="D5286" s="1407">
        <v>2822</v>
      </c>
      <c r="E5286" s="1406" t="s">
        <v>635</v>
      </c>
      <c r="F5286" s="1408" t="s">
        <v>634</v>
      </c>
      <c r="O5286" s="1383" t="s">
        <v>635</v>
      </c>
      <c r="Q5286" s="1383" t="s">
        <v>78</v>
      </c>
    </row>
    <row r="5287" spans="1:17" x14ac:dyDescent="0.3">
      <c r="A5287" s="1405">
        <v>2012</v>
      </c>
      <c r="B5287" s="1406" t="s">
        <v>864</v>
      </c>
      <c r="C5287" s="1406" t="s">
        <v>858</v>
      </c>
      <c r="D5287" s="1407">
        <v>1408</v>
      </c>
      <c r="E5287" s="1406" t="s">
        <v>635</v>
      </c>
      <c r="F5287" s="1408" t="s">
        <v>634</v>
      </c>
      <c r="O5287" s="1383" t="s">
        <v>635</v>
      </c>
      <c r="Q5287" s="1383" t="s">
        <v>78</v>
      </c>
    </row>
    <row r="5288" spans="1:17" x14ac:dyDescent="0.3">
      <c r="A5288" s="1405">
        <v>2012</v>
      </c>
      <c r="B5288" s="1406" t="s">
        <v>864</v>
      </c>
      <c r="C5288" s="1406" t="s">
        <v>859</v>
      </c>
      <c r="D5288" s="1407">
        <v>2543</v>
      </c>
      <c r="E5288" s="1406" t="s">
        <v>635</v>
      </c>
      <c r="F5288" s="1408" t="s">
        <v>634</v>
      </c>
      <c r="O5288" s="1383" t="s">
        <v>635</v>
      </c>
      <c r="Q5288" s="1383" t="s">
        <v>78</v>
      </c>
    </row>
    <row r="5289" spans="1:17" x14ac:dyDescent="0.3">
      <c r="A5289" s="1405">
        <v>2012</v>
      </c>
      <c r="B5289" s="1406" t="s">
        <v>864</v>
      </c>
      <c r="C5289" s="1406" t="s">
        <v>860</v>
      </c>
      <c r="D5289" s="1407">
        <v>697</v>
      </c>
      <c r="E5289" s="1406" t="s">
        <v>635</v>
      </c>
      <c r="F5289" s="1408" t="s">
        <v>634</v>
      </c>
      <c r="O5289" s="1383" t="s">
        <v>635</v>
      </c>
      <c r="Q5289" s="1383" t="s">
        <v>78</v>
      </c>
    </row>
    <row r="5290" spans="1:17" x14ac:dyDescent="0.3">
      <c r="A5290" s="1405">
        <v>2012</v>
      </c>
      <c r="B5290" s="1406" t="s">
        <v>864</v>
      </c>
      <c r="C5290" s="1406" t="s">
        <v>861</v>
      </c>
      <c r="D5290" s="1407">
        <v>3933</v>
      </c>
      <c r="E5290" s="1406" t="s">
        <v>635</v>
      </c>
      <c r="F5290" s="1408" t="s">
        <v>634</v>
      </c>
      <c r="O5290" s="1383" t="s">
        <v>635</v>
      </c>
      <c r="Q5290" s="1383" t="s">
        <v>78</v>
      </c>
    </row>
    <row r="5291" spans="1:17" x14ac:dyDescent="0.3">
      <c r="A5291" s="1405">
        <v>2012</v>
      </c>
      <c r="B5291" s="1406" t="s">
        <v>864</v>
      </c>
      <c r="C5291" s="1406" t="s">
        <v>862</v>
      </c>
      <c r="D5291" s="1407">
        <v>2586</v>
      </c>
      <c r="E5291" s="1406" t="s">
        <v>635</v>
      </c>
      <c r="F5291" s="1408" t="s">
        <v>634</v>
      </c>
      <c r="O5291" s="1383" t="s">
        <v>635</v>
      </c>
      <c r="Q5291" s="1383" t="s">
        <v>78</v>
      </c>
    </row>
    <row r="5292" spans="1:17" x14ac:dyDescent="0.3">
      <c r="A5292" s="1405">
        <v>2012</v>
      </c>
      <c r="B5292" s="1406" t="s">
        <v>864</v>
      </c>
      <c r="C5292" s="1406" t="s">
        <v>863</v>
      </c>
      <c r="D5292" s="1407">
        <v>10691</v>
      </c>
      <c r="E5292" s="1406" t="s">
        <v>635</v>
      </c>
      <c r="F5292" s="1408" t="s">
        <v>634</v>
      </c>
      <c r="O5292" s="1383" t="s">
        <v>635</v>
      </c>
      <c r="Q5292" s="1383" t="s">
        <v>78</v>
      </c>
    </row>
    <row r="5293" spans="1:17" x14ac:dyDescent="0.3">
      <c r="A5293" s="1405">
        <v>2013</v>
      </c>
      <c r="B5293" s="1406" t="s">
        <v>864</v>
      </c>
      <c r="C5293" s="1406" t="s">
        <v>560</v>
      </c>
      <c r="D5293" s="1407">
        <v>3224</v>
      </c>
      <c r="E5293" s="1406" t="s">
        <v>561</v>
      </c>
      <c r="F5293" s="1408" t="s">
        <v>562</v>
      </c>
      <c r="O5293" s="1383" t="s">
        <v>561</v>
      </c>
      <c r="Q5293" s="1383" t="s">
        <v>64</v>
      </c>
    </row>
    <row r="5294" spans="1:17" x14ac:dyDescent="0.3">
      <c r="A5294" s="1405">
        <v>2013</v>
      </c>
      <c r="B5294" s="1406" t="s">
        <v>864</v>
      </c>
      <c r="C5294" s="1406" t="s">
        <v>567</v>
      </c>
      <c r="D5294" s="1407">
        <v>1749</v>
      </c>
      <c r="E5294" s="1406" t="s">
        <v>561</v>
      </c>
      <c r="F5294" s="1408" t="s">
        <v>562</v>
      </c>
      <c r="O5294" s="1383" t="s">
        <v>561</v>
      </c>
      <c r="Q5294" s="1383" t="s">
        <v>64</v>
      </c>
    </row>
    <row r="5295" spans="1:17" x14ac:dyDescent="0.3">
      <c r="A5295" s="1405">
        <v>2013</v>
      </c>
      <c r="B5295" s="1406" t="s">
        <v>864</v>
      </c>
      <c r="C5295" s="1406" t="s">
        <v>568</v>
      </c>
      <c r="D5295" s="1407">
        <v>756</v>
      </c>
      <c r="E5295" s="1406" t="s">
        <v>561</v>
      </c>
      <c r="F5295" s="1408" t="s">
        <v>562</v>
      </c>
      <c r="O5295" s="1383" t="s">
        <v>561</v>
      </c>
      <c r="Q5295" s="1383" t="s">
        <v>64</v>
      </c>
    </row>
    <row r="5296" spans="1:17" x14ac:dyDescent="0.3">
      <c r="A5296" s="1405">
        <v>2013</v>
      </c>
      <c r="B5296" s="1406" t="s">
        <v>864</v>
      </c>
      <c r="C5296" s="1406" t="s">
        <v>569</v>
      </c>
      <c r="D5296" s="1407">
        <v>2318</v>
      </c>
      <c r="E5296" s="1406" t="s">
        <v>561</v>
      </c>
      <c r="F5296" s="1408" t="s">
        <v>562</v>
      </c>
      <c r="O5296" s="1383" t="s">
        <v>561</v>
      </c>
      <c r="Q5296" s="1383" t="s">
        <v>64</v>
      </c>
    </row>
    <row r="5297" spans="1:17" x14ac:dyDescent="0.3">
      <c r="A5297" s="1405">
        <v>2013</v>
      </c>
      <c r="B5297" s="1406" t="s">
        <v>864</v>
      </c>
      <c r="C5297" s="1406" t="s">
        <v>570</v>
      </c>
      <c r="D5297" s="1407">
        <v>832</v>
      </c>
      <c r="E5297" s="1406" t="s">
        <v>561</v>
      </c>
      <c r="F5297" s="1408" t="s">
        <v>562</v>
      </c>
      <c r="O5297" s="1383" t="s">
        <v>561</v>
      </c>
      <c r="Q5297" s="1383" t="s">
        <v>64</v>
      </c>
    </row>
    <row r="5298" spans="1:17" x14ac:dyDescent="0.3">
      <c r="A5298" s="1405">
        <v>2013</v>
      </c>
      <c r="B5298" s="1406" t="s">
        <v>864</v>
      </c>
      <c r="C5298" s="1406" t="s">
        <v>571</v>
      </c>
      <c r="D5298" s="1407">
        <v>1185</v>
      </c>
      <c r="E5298" s="1406" t="s">
        <v>561</v>
      </c>
      <c r="F5298" s="1408" t="s">
        <v>562</v>
      </c>
      <c r="O5298" s="1383" t="s">
        <v>561</v>
      </c>
      <c r="Q5298" s="1383" t="s">
        <v>64</v>
      </c>
    </row>
    <row r="5299" spans="1:17" x14ac:dyDescent="0.3">
      <c r="A5299" s="1405">
        <v>2013</v>
      </c>
      <c r="B5299" s="1406" t="s">
        <v>864</v>
      </c>
      <c r="C5299" s="1406" t="s">
        <v>572</v>
      </c>
      <c r="D5299" s="1407">
        <v>5645</v>
      </c>
      <c r="E5299" s="1406" t="s">
        <v>561</v>
      </c>
      <c r="F5299" s="1408" t="s">
        <v>562</v>
      </c>
      <c r="O5299" s="1383" t="s">
        <v>561</v>
      </c>
      <c r="Q5299" s="1383" t="s">
        <v>64</v>
      </c>
    </row>
    <row r="5300" spans="1:17" x14ac:dyDescent="0.3">
      <c r="A5300" s="1405">
        <v>2013</v>
      </c>
      <c r="B5300" s="1406" t="s">
        <v>864</v>
      </c>
      <c r="C5300" s="1406" t="s">
        <v>574</v>
      </c>
      <c r="D5300" s="1407">
        <v>2911</v>
      </c>
      <c r="E5300" s="1406" t="s">
        <v>561</v>
      </c>
      <c r="F5300" s="1408" t="s">
        <v>562</v>
      </c>
      <c r="O5300" s="1383" t="s">
        <v>561</v>
      </c>
      <c r="Q5300" s="1383" t="s">
        <v>64</v>
      </c>
    </row>
    <row r="5301" spans="1:17" x14ac:dyDescent="0.3">
      <c r="A5301" s="1405">
        <v>2013</v>
      </c>
      <c r="B5301" s="1406" t="s">
        <v>864</v>
      </c>
      <c r="C5301" s="1406" t="s">
        <v>575</v>
      </c>
      <c r="D5301" s="1407">
        <v>15650</v>
      </c>
      <c r="E5301" s="1406" t="s">
        <v>561</v>
      </c>
      <c r="F5301" s="1408" t="s">
        <v>562</v>
      </c>
      <c r="O5301" s="1383" t="s">
        <v>561</v>
      </c>
      <c r="Q5301" s="1383" t="s">
        <v>64</v>
      </c>
    </row>
    <row r="5302" spans="1:17" x14ac:dyDescent="0.3">
      <c r="A5302" s="1405">
        <v>2013</v>
      </c>
      <c r="B5302" s="1406" t="s">
        <v>864</v>
      </c>
      <c r="C5302" s="1406" t="s">
        <v>576</v>
      </c>
      <c r="D5302" s="1407">
        <v>2495</v>
      </c>
      <c r="E5302" s="1406" t="s">
        <v>561</v>
      </c>
      <c r="F5302" s="1408" t="s">
        <v>562</v>
      </c>
      <c r="O5302" s="1383" t="s">
        <v>561</v>
      </c>
      <c r="Q5302" s="1383" t="s">
        <v>64</v>
      </c>
    </row>
    <row r="5303" spans="1:17" x14ac:dyDescent="0.3">
      <c r="A5303" s="1405">
        <v>2013</v>
      </c>
      <c r="B5303" s="1406" t="s">
        <v>864</v>
      </c>
      <c r="C5303" s="1406" t="s">
        <v>577</v>
      </c>
      <c r="D5303" s="1407">
        <v>2077</v>
      </c>
      <c r="E5303" s="1406" t="s">
        <v>578</v>
      </c>
      <c r="F5303" s="1408" t="s">
        <v>579</v>
      </c>
      <c r="O5303" s="1383" t="s">
        <v>578</v>
      </c>
      <c r="Q5303" s="1383" t="s">
        <v>63</v>
      </c>
    </row>
    <row r="5304" spans="1:17" x14ac:dyDescent="0.3">
      <c r="A5304" s="1405">
        <v>2013</v>
      </c>
      <c r="B5304" s="1406" t="s">
        <v>864</v>
      </c>
      <c r="C5304" s="1406" t="s">
        <v>580</v>
      </c>
      <c r="D5304" s="1407">
        <v>26489</v>
      </c>
      <c r="E5304" s="1406" t="s">
        <v>578</v>
      </c>
      <c r="F5304" s="1408" t="s">
        <v>579</v>
      </c>
      <c r="O5304" s="1383" t="s">
        <v>578</v>
      </c>
      <c r="Q5304" s="1383" t="s">
        <v>63</v>
      </c>
    </row>
    <row r="5305" spans="1:17" x14ac:dyDescent="0.3">
      <c r="A5305" s="1405">
        <v>2013</v>
      </c>
      <c r="B5305" s="1406" t="s">
        <v>864</v>
      </c>
      <c r="C5305" s="1406" t="s">
        <v>581</v>
      </c>
      <c r="D5305" s="1407">
        <v>39400</v>
      </c>
      <c r="E5305" s="1406" t="s">
        <v>578</v>
      </c>
      <c r="F5305" s="1408" t="s">
        <v>579</v>
      </c>
      <c r="O5305" s="1383" t="s">
        <v>578</v>
      </c>
      <c r="Q5305" s="1383" t="s">
        <v>63</v>
      </c>
    </row>
    <row r="5306" spans="1:17" x14ac:dyDescent="0.3">
      <c r="A5306" s="1405">
        <v>2013</v>
      </c>
      <c r="B5306" s="1406" t="s">
        <v>864</v>
      </c>
      <c r="C5306" s="1406" t="s">
        <v>582</v>
      </c>
      <c r="D5306" s="1407">
        <v>5102</v>
      </c>
      <c r="E5306" s="1406" t="s">
        <v>578</v>
      </c>
      <c r="F5306" s="1408" t="s">
        <v>579</v>
      </c>
      <c r="O5306" s="1383" t="s">
        <v>578</v>
      </c>
      <c r="Q5306" s="1383" t="s">
        <v>63</v>
      </c>
    </row>
    <row r="5307" spans="1:17" x14ac:dyDescent="0.3">
      <c r="A5307" s="1405">
        <v>2013</v>
      </c>
      <c r="B5307" s="1406" t="s">
        <v>864</v>
      </c>
      <c r="C5307" s="1406" t="s">
        <v>584</v>
      </c>
      <c r="D5307" s="1407">
        <v>752</v>
      </c>
      <c r="E5307" s="1406" t="s">
        <v>578</v>
      </c>
      <c r="F5307" s="1408" t="s">
        <v>579</v>
      </c>
      <c r="O5307" s="1383" t="s">
        <v>578</v>
      </c>
      <c r="Q5307" s="1383" t="s">
        <v>63</v>
      </c>
    </row>
    <row r="5308" spans="1:17" x14ac:dyDescent="0.3">
      <c r="A5308" s="1405">
        <v>2013</v>
      </c>
      <c r="B5308" s="1406" t="s">
        <v>864</v>
      </c>
      <c r="C5308" s="1406" t="s">
        <v>585</v>
      </c>
      <c r="D5308" s="1407">
        <v>5875</v>
      </c>
      <c r="E5308" s="1406" t="s">
        <v>578</v>
      </c>
      <c r="F5308" s="1408" t="s">
        <v>579</v>
      </c>
      <c r="O5308" s="1383" t="s">
        <v>578</v>
      </c>
      <c r="Q5308" s="1383" t="s">
        <v>63</v>
      </c>
    </row>
    <row r="5309" spans="1:17" x14ac:dyDescent="0.3">
      <c r="A5309" s="1405">
        <v>2013</v>
      </c>
      <c r="B5309" s="1406" t="s">
        <v>864</v>
      </c>
      <c r="C5309" s="1406" t="s">
        <v>586</v>
      </c>
      <c r="D5309" s="1407">
        <v>8581</v>
      </c>
      <c r="E5309" s="1406" t="s">
        <v>578</v>
      </c>
      <c r="F5309" s="1408" t="s">
        <v>579</v>
      </c>
      <c r="O5309" s="1383" t="s">
        <v>578</v>
      </c>
      <c r="Q5309" s="1383" t="s">
        <v>63</v>
      </c>
    </row>
    <row r="5310" spans="1:17" x14ac:dyDescent="0.3">
      <c r="A5310" s="1405">
        <v>2013</v>
      </c>
      <c r="B5310" s="1406" t="s">
        <v>864</v>
      </c>
      <c r="C5310" s="1406" t="s">
        <v>587</v>
      </c>
      <c r="D5310" s="1407">
        <v>40639</v>
      </c>
      <c r="E5310" s="1406" t="s">
        <v>578</v>
      </c>
      <c r="F5310" s="1408" t="s">
        <v>579</v>
      </c>
      <c r="O5310" s="1383" t="s">
        <v>578</v>
      </c>
      <c r="Q5310" s="1383" t="s">
        <v>63</v>
      </c>
    </row>
    <row r="5311" spans="1:17" x14ac:dyDescent="0.3">
      <c r="A5311" s="1405">
        <v>2013</v>
      </c>
      <c r="B5311" s="1406" t="s">
        <v>864</v>
      </c>
      <c r="C5311" s="1406" t="s">
        <v>588</v>
      </c>
      <c r="D5311" s="1407">
        <v>3126</v>
      </c>
      <c r="E5311" s="1406" t="s">
        <v>578</v>
      </c>
      <c r="F5311" s="1408" t="s">
        <v>579</v>
      </c>
      <c r="O5311" s="1383" t="s">
        <v>578</v>
      </c>
      <c r="Q5311" s="1383" t="s">
        <v>63</v>
      </c>
    </row>
    <row r="5312" spans="1:17" x14ac:dyDescent="0.3">
      <c r="A5312" s="1405">
        <v>2013</v>
      </c>
      <c r="B5312" s="1406" t="s">
        <v>864</v>
      </c>
      <c r="C5312" s="1406" t="s">
        <v>589</v>
      </c>
      <c r="D5312" s="1407">
        <v>1146</v>
      </c>
      <c r="E5312" s="1406" t="s">
        <v>578</v>
      </c>
      <c r="F5312" s="1408" t="s">
        <v>579</v>
      </c>
      <c r="O5312" s="1383" t="s">
        <v>578</v>
      </c>
      <c r="Q5312" s="1383" t="s">
        <v>63</v>
      </c>
    </row>
    <row r="5313" spans="1:17" x14ac:dyDescent="0.3">
      <c r="A5313" s="1405">
        <v>2013</v>
      </c>
      <c r="B5313" s="1406" t="s">
        <v>864</v>
      </c>
      <c r="C5313" s="1406" t="s">
        <v>591</v>
      </c>
      <c r="D5313" s="1407">
        <v>32678</v>
      </c>
      <c r="E5313" s="1406" t="s">
        <v>578</v>
      </c>
      <c r="F5313" s="1408" t="s">
        <v>579</v>
      </c>
      <c r="O5313" s="1383" t="s">
        <v>578</v>
      </c>
      <c r="Q5313" s="1383" t="s">
        <v>63</v>
      </c>
    </row>
    <row r="5314" spans="1:17" x14ac:dyDescent="0.3">
      <c r="A5314" s="1405">
        <v>2013</v>
      </c>
      <c r="B5314" s="1406" t="s">
        <v>864</v>
      </c>
      <c r="C5314" s="1406" t="s">
        <v>592</v>
      </c>
      <c r="D5314" s="1407">
        <v>5450</v>
      </c>
      <c r="E5314" s="1406" t="s">
        <v>578</v>
      </c>
      <c r="F5314" s="1408" t="s">
        <v>579</v>
      </c>
      <c r="O5314" s="1383" t="s">
        <v>578</v>
      </c>
      <c r="Q5314" s="1383" t="s">
        <v>63</v>
      </c>
    </row>
    <row r="5315" spans="1:17" x14ac:dyDescent="0.3">
      <c r="A5315" s="1405">
        <v>2013</v>
      </c>
      <c r="B5315" s="1406" t="s">
        <v>864</v>
      </c>
      <c r="C5315" s="1406" t="s">
        <v>593</v>
      </c>
      <c r="D5315" s="1407">
        <v>14438</v>
      </c>
      <c r="E5315" s="1406" t="s">
        <v>594</v>
      </c>
      <c r="F5315" s="1408" t="s">
        <v>595</v>
      </c>
      <c r="O5315" s="1383" t="s">
        <v>594</v>
      </c>
      <c r="Q5315" s="1383" t="s">
        <v>62</v>
      </c>
    </row>
    <row r="5316" spans="1:17" x14ac:dyDescent="0.3">
      <c r="A5316" s="1405">
        <v>2013</v>
      </c>
      <c r="B5316" s="1406" t="s">
        <v>864</v>
      </c>
      <c r="C5316" s="1406" t="s">
        <v>596</v>
      </c>
      <c r="D5316" s="1407">
        <v>10021</v>
      </c>
      <c r="E5316" s="1406" t="s">
        <v>594</v>
      </c>
      <c r="F5316" s="1408" t="s">
        <v>595</v>
      </c>
      <c r="O5316" s="1383" t="s">
        <v>594</v>
      </c>
      <c r="Q5316" s="1383" t="s">
        <v>62</v>
      </c>
    </row>
    <row r="5317" spans="1:17" x14ac:dyDescent="0.3">
      <c r="A5317" s="1405">
        <v>2013</v>
      </c>
      <c r="B5317" s="1406" t="s">
        <v>864</v>
      </c>
      <c r="C5317" s="1406" t="s">
        <v>597</v>
      </c>
      <c r="D5317" s="1407">
        <v>3711</v>
      </c>
      <c r="E5317" s="1406" t="s">
        <v>598</v>
      </c>
      <c r="F5317" s="1408" t="s">
        <v>599</v>
      </c>
      <c r="O5317" s="1383" t="s">
        <v>598</v>
      </c>
      <c r="Q5317" s="1383" t="s">
        <v>61</v>
      </c>
    </row>
    <row r="5318" spans="1:17" x14ac:dyDescent="0.3">
      <c r="A5318" s="1405">
        <v>2013</v>
      </c>
      <c r="B5318" s="1406" t="s">
        <v>864</v>
      </c>
      <c r="C5318" s="1406" t="s">
        <v>600</v>
      </c>
      <c r="D5318" s="1407">
        <v>14306</v>
      </c>
      <c r="E5318" s="1406" t="s">
        <v>594</v>
      </c>
      <c r="F5318" s="1408" t="s">
        <v>595</v>
      </c>
      <c r="O5318" s="1383" t="s">
        <v>594</v>
      </c>
      <c r="Q5318" s="1383" t="s">
        <v>62</v>
      </c>
    </row>
    <row r="5319" spans="1:17" x14ac:dyDescent="0.3">
      <c r="A5319" s="1405">
        <v>2013</v>
      </c>
      <c r="B5319" s="1406" t="s">
        <v>864</v>
      </c>
      <c r="C5319" s="1406" t="s">
        <v>601</v>
      </c>
      <c r="D5319" s="1407">
        <v>35721</v>
      </c>
      <c r="E5319" s="1406" t="s">
        <v>594</v>
      </c>
      <c r="F5319" s="1408" t="s">
        <v>595</v>
      </c>
      <c r="O5319" s="1383" t="s">
        <v>594</v>
      </c>
      <c r="Q5319" s="1383" t="s">
        <v>62</v>
      </c>
    </row>
    <row r="5320" spans="1:17" x14ac:dyDescent="0.3">
      <c r="A5320" s="1405">
        <v>2013</v>
      </c>
      <c r="B5320" s="1406" t="s">
        <v>864</v>
      </c>
      <c r="C5320" s="1406" t="s">
        <v>602</v>
      </c>
      <c r="D5320" s="1407">
        <v>41958</v>
      </c>
      <c r="E5320" s="1406" t="s">
        <v>594</v>
      </c>
      <c r="F5320" s="1408" t="s">
        <v>595</v>
      </c>
      <c r="O5320" s="1383" t="s">
        <v>594</v>
      </c>
      <c r="Q5320" s="1383" t="s">
        <v>62</v>
      </c>
    </row>
    <row r="5321" spans="1:17" x14ac:dyDescent="0.3">
      <c r="A5321" s="1405">
        <v>2013</v>
      </c>
      <c r="B5321" s="1406" t="s">
        <v>864</v>
      </c>
      <c r="C5321" s="1406" t="s">
        <v>605</v>
      </c>
      <c r="D5321" s="1407">
        <v>78607</v>
      </c>
      <c r="E5321" s="1406" t="s">
        <v>594</v>
      </c>
      <c r="F5321" s="1408" t="s">
        <v>595</v>
      </c>
      <c r="O5321" s="1383" t="s">
        <v>594</v>
      </c>
      <c r="Q5321" s="1383" t="s">
        <v>62</v>
      </c>
    </row>
    <row r="5322" spans="1:17" x14ac:dyDescent="0.3">
      <c r="A5322" s="1405">
        <v>2013</v>
      </c>
      <c r="B5322" s="1406" t="s">
        <v>864</v>
      </c>
      <c r="C5322" s="1406" t="s">
        <v>606</v>
      </c>
      <c r="D5322" s="1407">
        <v>9823</v>
      </c>
      <c r="E5322" s="1406" t="s">
        <v>594</v>
      </c>
      <c r="F5322" s="1408" t="s">
        <v>595</v>
      </c>
      <c r="O5322" s="1383" t="s">
        <v>594</v>
      </c>
      <c r="Q5322" s="1383" t="s">
        <v>62</v>
      </c>
    </row>
    <row r="5323" spans="1:17" x14ac:dyDescent="0.3">
      <c r="A5323" s="1405">
        <v>2013</v>
      </c>
      <c r="B5323" s="1406" t="s">
        <v>864</v>
      </c>
      <c r="C5323" s="1406" t="s">
        <v>609</v>
      </c>
      <c r="D5323" s="1407">
        <v>10940</v>
      </c>
      <c r="E5323" s="1406" t="s">
        <v>594</v>
      </c>
      <c r="F5323" s="1408" t="s">
        <v>595</v>
      </c>
      <c r="O5323" s="1383" t="s">
        <v>594</v>
      </c>
      <c r="Q5323" s="1383" t="s">
        <v>62</v>
      </c>
    </row>
    <row r="5324" spans="1:17" x14ac:dyDescent="0.3">
      <c r="A5324" s="1405">
        <v>2013</v>
      </c>
      <c r="B5324" s="1406" t="s">
        <v>864</v>
      </c>
      <c r="C5324" s="1406" t="s">
        <v>612</v>
      </c>
      <c r="D5324" s="1407">
        <v>16513</v>
      </c>
      <c r="E5324" s="1406" t="s">
        <v>594</v>
      </c>
      <c r="F5324" s="1408" t="s">
        <v>595</v>
      </c>
      <c r="O5324" s="1383" t="s">
        <v>594</v>
      </c>
      <c r="Q5324" s="1383" t="s">
        <v>62</v>
      </c>
    </row>
    <row r="5325" spans="1:17" x14ac:dyDescent="0.3">
      <c r="A5325" s="1405">
        <v>2013</v>
      </c>
      <c r="B5325" s="1406" t="s">
        <v>864</v>
      </c>
      <c r="C5325" s="1406" t="s">
        <v>615</v>
      </c>
      <c r="D5325" s="1407">
        <v>45203</v>
      </c>
      <c r="E5325" s="1406" t="s">
        <v>594</v>
      </c>
      <c r="F5325" s="1408" t="s">
        <v>595</v>
      </c>
      <c r="O5325" s="1383" t="s">
        <v>594</v>
      </c>
      <c r="Q5325" s="1383" t="s">
        <v>62</v>
      </c>
    </row>
    <row r="5326" spans="1:17" x14ac:dyDescent="0.3">
      <c r="A5326" s="1405">
        <v>2013</v>
      </c>
      <c r="B5326" s="1406" t="s">
        <v>864</v>
      </c>
      <c r="C5326" s="1406" t="s">
        <v>618</v>
      </c>
      <c r="D5326" s="1407">
        <v>2164</v>
      </c>
      <c r="E5326" s="1406" t="s">
        <v>598</v>
      </c>
      <c r="F5326" s="1408" t="s">
        <v>599</v>
      </c>
      <c r="O5326" s="1383" t="s">
        <v>598</v>
      </c>
      <c r="Q5326" s="1383" t="s">
        <v>61</v>
      </c>
    </row>
    <row r="5327" spans="1:17" x14ac:dyDescent="0.3">
      <c r="A5327" s="1405">
        <v>2013</v>
      </c>
      <c r="B5327" s="1406" t="s">
        <v>864</v>
      </c>
      <c r="C5327" s="1406" t="s">
        <v>621</v>
      </c>
      <c r="D5327" s="1407">
        <v>1725</v>
      </c>
      <c r="E5327" s="1406" t="s">
        <v>578</v>
      </c>
      <c r="F5327" s="1408" t="s">
        <v>579</v>
      </c>
      <c r="O5327" s="1383" t="s">
        <v>578</v>
      </c>
      <c r="Q5327" s="1383" t="s">
        <v>63</v>
      </c>
    </row>
    <row r="5328" spans="1:17" x14ac:dyDescent="0.3">
      <c r="A5328" s="1405">
        <v>2013</v>
      </c>
      <c r="B5328" s="1406" t="s">
        <v>864</v>
      </c>
      <c r="C5328" s="1406" t="s">
        <v>624</v>
      </c>
      <c r="D5328" s="1407">
        <v>1698</v>
      </c>
      <c r="E5328" s="1406" t="s">
        <v>578</v>
      </c>
      <c r="F5328" s="1408" t="s">
        <v>579</v>
      </c>
      <c r="O5328" s="1383" t="s">
        <v>578</v>
      </c>
      <c r="Q5328" s="1383" t="s">
        <v>63</v>
      </c>
    </row>
    <row r="5329" spans="1:17" x14ac:dyDescent="0.3">
      <c r="A5329" s="1405">
        <v>2013</v>
      </c>
      <c r="B5329" s="1406" t="s">
        <v>864</v>
      </c>
      <c r="C5329" s="1406" t="s">
        <v>627</v>
      </c>
      <c r="D5329" s="1407">
        <v>7403</v>
      </c>
      <c r="E5329" s="1406" t="s">
        <v>594</v>
      </c>
      <c r="F5329" s="1408" t="s">
        <v>595</v>
      </c>
      <c r="O5329" s="1383" t="s">
        <v>594</v>
      </c>
      <c r="Q5329" s="1383" t="s">
        <v>62</v>
      </c>
    </row>
    <row r="5330" spans="1:17" x14ac:dyDescent="0.3">
      <c r="A5330" s="1405">
        <v>2013</v>
      </c>
      <c r="B5330" s="1406" t="s">
        <v>864</v>
      </c>
      <c r="C5330" s="1406" t="s">
        <v>629</v>
      </c>
      <c r="D5330" s="1407">
        <v>1606</v>
      </c>
      <c r="E5330" s="1406" t="s">
        <v>594</v>
      </c>
      <c r="F5330" s="1408" t="s">
        <v>595</v>
      </c>
      <c r="O5330" s="1383" t="s">
        <v>594</v>
      </c>
      <c r="Q5330" s="1383" t="s">
        <v>62</v>
      </c>
    </row>
    <row r="5331" spans="1:17" x14ac:dyDescent="0.3">
      <c r="A5331" s="1405">
        <v>2013</v>
      </c>
      <c r="B5331" s="1406" t="s">
        <v>864</v>
      </c>
      <c r="C5331" s="1406" t="s">
        <v>632</v>
      </c>
      <c r="D5331" s="1407">
        <v>17307</v>
      </c>
      <c r="E5331" s="1406" t="s">
        <v>594</v>
      </c>
      <c r="F5331" s="1408" t="s">
        <v>595</v>
      </c>
      <c r="O5331" s="1383" t="s">
        <v>594</v>
      </c>
      <c r="Q5331" s="1383" t="s">
        <v>62</v>
      </c>
    </row>
    <row r="5332" spans="1:17" x14ac:dyDescent="0.3">
      <c r="A5332" s="1405">
        <v>2013</v>
      </c>
      <c r="B5332" s="1406" t="s">
        <v>864</v>
      </c>
      <c r="C5332" s="1406" t="s">
        <v>633</v>
      </c>
      <c r="D5332" s="1407">
        <v>8166</v>
      </c>
      <c r="E5332" s="1406" t="s">
        <v>594</v>
      </c>
      <c r="F5332" s="1408" t="s">
        <v>595</v>
      </c>
      <c r="O5332" s="1383" t="s">
        <v>594</v>
      </c>
      <c r="Q5332" s="1383" t="s">
        <v>62</v>
      </c>
    </row>
    <row r="5333" spans="1:17" x14ac:dyDescent="0.3">
      <c r="A5333" s="1405">
        <v>2013</v>
      </c>
      <c r="B5333" s="1406" t="s">
        <v>864</v>
      </c>
      <c r="C5333" s="1406" t="s">
        <v>636</v>
      </c>
      <c r="D5333" s="1407">
        <v>7399</v>
      </c>
      <c r="E5333" s="1406" t="s">
        <v>594</v>
      </c>
      <c r="F5333" s="1408" t="s">
        <v>595</v>
      </c>
      <c r="O5333" s="1383" t="s">
        <v>594</v>
      </c>
      <c r="Q5333" s="1383" t="s">
        <v>62</v>
      </c>
    </row>
    <row r="5334" spans="1:17" x14ac:dyDescent="0.3">
      <c r="A5334" s="1405">
        <v>2013</v>
      </c>
      <c r="B5334" s="1406" t="s">
        <v>864</v>
      </c>
      <c r="C5334" s="1406" t="s">
        <v>639</v>
      </c>
      <c r="D5334" s="1407">
        <v>12388</v>
      </c>
      <c r="E5334" s="1406" t="s">
        <v>594</v>
      </c>
      <c r="F5334" s="1408" t="s">
        <v>595</v>
      </c>
      <c r="O5334" s="1383" t="s">
        <v>594</v>
      </c>
      <c r="Q5334" s="1383" t="s">
        <v>62</v>
      </c>
    </row>
    <row r="5335" spans="1:17" x14ac:dyDescent="0.3">
      <c r="A5335" s="1405">
        <v>2013</v>
      </c>
      <c r="B5335" s="1406" t="s">
        <v>864</v>
      </c>
      <c r="C5335" s="1406" t="s">
        <v>640</v>
      </c>
      <c r="D5335" s="1407">
        <v>12227</v>
      </c>
      <c r="E5335" s="1406" t="s">
        <v>594</v>
      </c>
      <c r="F5335" s="1408" t="s">
        <v>595</v>
      </c>
      <c r="O5335" s="1383" t="s">
        <v>594</v>
      </c>
      <c r="Q5335" s="1383" t="s">
        <v>62</v>
      </c>
    </row>
    <row r="5336" spans="1:17" x14ac:dyDescent="0.3">
      <c r="A5336" s="1405">
        <v>2013</v>
      </c>
      <c r="B5336" s="1406" t="s">
        <v>864</v>
      </c>
      <c r="C5336" s="1406" t="s">
        <v>643</v>
      </c>
      <c r="D5336" s="1407">
        <v>12067</v>
      </c>
      <c r="E5336" s="1406" t="s">
        <v>594</v>
      </c>
      <c r="F5336" s="1408" t="s">
        <v>595</v>
      </c>
      <c r="O5336" s="1383" t="s">
        <v>594</v>
      </c>
      <c r="Q5336" s="1383" t="s">
        <v>62</v>
      </c>
    </row>
    <row r="5337" spans="1:17" x14ac:dyDescent="0.3">
      <c r="A5337" s="1405">
        <v>2013</v>
      </c>
      <c r="B5337" s="1406" t="s">
        <v>864</v>
      </c>
      <c r="C5337" s="1406" t="s">
        <v>646</v>
      </c>
      <c r="D5337" s="1407">
        <v>499</v>
      </c>
      <c r="E5337" s="1406" t="s">
        <v>642</v>
      </c>
      <c r="F5337" s="1408" t="s">
        <v>641</v>
      </c>
      <c r="O5337" s="1383" t="s">
        <v>642</v>
      </c>
      <c r="Q5337" s="1383" t="s">
        <v>66</v>
      </c>
    </row>
    <row r="5338" spans="1:17" x14ac:dyDescent="0.3">
      <c r="A5338" s="1405">
        <v>2013</v>
      </c>
      <c r="B5338" s="1406" t="s">
        <v>864</v>
      </c>
      <c r="C5338" s="1406" t="s">
        <v>647</v>
      </c>
      <c r="D5338" s="1407">
        <v>581</v>
      </c>
      <c r="E5338" s="1406" t="s">
        <v>642</v>
      </c>
      <c r="F5338" s="1408" t="s">
        <v>641</v>
      </c>
      <c r="O5338" s="1383" t="s">
        <v>642</v>
      </c>
      <c r="Q5338" s="1383" t="s">
        <v>66</v>
      </c>
    </row>
    <row r="5339" spans="1:17" x14ac:dyDescent="0.3">
      <c r="A5339" s="1405">
        <v>2013</v>
      </c>
      <c r="B5339" s="1406" t="s">
        <v>864</v>
      </c>
      <c r="C5339" s="1406" t="s">
        <v>648</v>
      </c>
      <c r="D5339" s="1407">
        <v>1341</v>
      </c>
      <c r="E5339" s="1406" t="s">
        <v>645</v>
      </c>
      <c r="F5339" s="1408" t="s">
        <v>644</v>
      </c>
      <c r="O5339" s="1383" t="s">
        <v>645</v>
      </c>
      <c r="Q5339" s="1383" t="s">
        <v>76</v>
      </c>
    </row>
    <row r="5340" spans="1:17" x14ac:dyDescent="0.3">
      <c r="A5340" s="1405">
        <v>2013</v>
      </c>
      <c r="B5340" s="1406" t="s">
        <v>864</v>
      </c>
      <c r="C5340" s="1406" t="s">
        <v>649</v>
      </c>
      <c r="D5340" s="1407">
        <v>637</v>
      </c>
      <c r="E5340" s="1406" t="s">
        <v>645</v>
      </c>
      <c r="F5340" s="1408" t="s">
        <v>644</v>
      </c>
      <c r="O5340" s="1383" t="s">
        <v>645</v>
      </c>
      <c r="Q5340" s="1383" t="s">
        <v>76</v>
      </c>
    </row>
    <row r="5341" spans="1:17" x14ac:dyDescent="0.3">
      <c r="A5341" s="1405">
        <v>2013</v>
      </c>
      <c r="B5341" s="1406" t="s">
        <v>864</v>
      </c>
      <c r="C5341" s="1406" t="s">
        <v>650</v>
      </c>
      <c r="D5341" s="1407">
        <v>3475</v>
      </c>
      <c r="E5341" s="1406" t="s">
        <v>598</v>
      </c>
      <c r="F5341" s="1408" t="s">
        <v>599</v>
      </c>
      <c r="O5341" s="1383" t="s">
        <v>598</v>
      </c>
      <c r="Q5341" s="1383" t="s">
        <v>61</v>
      </c>
    </row>
    <row r="5342" spans="1:17" x14ac:dyDescent="0.3">
      <c r="A5342" s="1405">
        <v>2013</v>
      </c>
      <c r="B5342" s="1406" t="s">
        <v>864</v>
      </c>
      <c r="C5342" s="1406" t="s">
        <v>651</v>
      </c>
      <c r="D5342" s="1407">
        <v>26354</v>
      </c>
      <c r="E5342" s="1406" t="s">
        <v>598</v>
      </c>
      <c r="F5342" s="1408" t="s">
        <v>599</v>
      </c>
      <c r="O5342" s="1383" t="s">
        <v>598</v>
      </c>
      <c r="Q5342" s="1383" t="s">
        <v>61</v>
      </c>
    </row>
    <row r="5343" spans="1:17" x14ac:dyDescent="0.3">
      <c r="A5343" s="1405">
        <v>2013</v>
      </c>
      <c r="B5343" s="1406" t="s">
        <v>864</v>
      </c>
      <c r="C5343" s="1406" t="s">
        <v>652</v>
      </c>
      <c r="D5343" s="1407">
        <v>17643</v>
      </c>
      <c r="E5343" s="1406" t="s">
        <v>598</v>
      </c>
      <c r="F5343" s="1408" t="s">
        <v>599</v>
      </c>
      <c r="O5343" s="1383" t="s">
        <v>598</v>
      </c>
      <c r="Q5343" s="1383" t="s">
        <v>61</v>
      </c>
    </row>
    <row r="5344" spans="1:17" x14ac:dyDescent="0.3">
      <c r="A5344" s="1405">
        <v>2013</v>
      </c>
      <c r="B5344" s="1406" t="s">
        <v>864</v>
      </c>
      <c r="C5344" s="1406" t="s">
        <v>653</v>
      </c>
      <c r="D5344" s="1407">
        <v>8810</v>
      </c>
      <c r="E5344" s="1406" t="s">
        <v>598</v>
      </c>
      <c r="F5344" s="1408" t="s">
        <v>599</v>
      </c>
      <c r="O5344" s="1383" t="s">
        <v>598</v>
      </c>
      <c r="Q5344" s="1383" t="s">
        <v>61</v>
      </c>
    </row>
    <row r="5345" spans="1:17" x14ac:dyDescent="0.3">
      <c r="A5345" s="1405">
        <v>2013</v>
      </c>
      <c r="B5345" s="1406" t="s">
        <v>864</v>
      </c>
      <c r="C5345" s="1406" t="s">
        <v>654</v>
      </c>
      <c r="D5345" s="1407">
        <v>5631</v>
      </c>
      <c r="E5345" s="1406" t="s">
        <v>598</v>
      </c>
      <c r="F5345" s="1408" t="s">
        <v>599</v>
      </c>
      <c r="O5345" s="1383" t="s">
        <v>598</v>
      </c>
      <c r="Q5345" s="1383" t="s">
        <v>61</v>
      </c>
    </row>
    <row r="5346" spans="1:17" x14ac:dyDescent="0.3">
      <c r="A5346" s="1405">
        <v>2013</v>
      </c>
      <c r="B5346" s="1406" t="s">
        <v>864</v>
      </c>
      <c r="C5346" s="1406" t="s">
        <v>655</v>
      </c>
      <c r="D5346" s="1407">
        <v>531</v>
      </c>
      <c r="E5346" s="1406" t="s">
        <v>608</v>
      </c>
      <c r="F5346" s="1408" t="s">
        <v>607</v>
      </c>
      <c r="O5346" s="1383" t="s">
        <v>608</v>
      </c>
      <c r="Q5346" s="1383" t="s">
        <v>65</v>
      </c>
    </row>
    <row r="5347" spans="1:17" x14ac:dyDescent="0.3">
      <c r="A5347" s="1405">
        <v>2013</v>
      </c>
      <c r="B5347" s="1406" t="s">
        <v>864</v>
      </c>
      <c r="C5347" s="1406" t="s">
        <v>656</v>
      </c>
      <c r="D5347" s="1407">
        <v>416</v>
      </c>
      <c r="E5347" s="1406" t="s">
        <v>608</v>
      </c>
      <c r="F5347" s="1408" t="s">
        <v>607</v>
      </c>
      <c r="O5347" s="1383" t="s">
        <v>608</v>
      </c>
      <c r="Q5347" s="1383" t="s">
        <v>65</v>
      </c>
    </row>
    <row r="5348" spans="1:17" x14ac:dyDescent="0.3">
      <c r="A5348" s="1405">
        <v>2013</v>
      </c>
      <c r="B5348" s="1406" t="s">
        <v>864</v>
      </c>
      <c r="C5348" s="1406" t="s">
        <v>657</v>
      </c>
      <c r="D5348" s="1407">
        <v>1121</v>
      </c>
      <c r="E5348" s="1406" t="s">
        <v>608</v>
      </c>
      <c r="F5348" s="1408" t="s">
        <v>607</v>
      </c>
      <c r="O5348" s="1383" t="s">
        <v>608</v>
      </c>
      <c r="Q5348" s="1383" t="s">
        <v>65</v>
      </c>
    </row>
    <row r="5349" spans="1:17" x14ac:dyDescent="0.3">
      <c r="A5349" s="1405">
        <v>2013</v>
      </c>
      <c r="B5349" s="1406" t="s">
        <v>864</v>
      </c>
      <c r="C5349" s="1406" t="s">
        <v>658</v>
      </c>
      <c r="D5349" s="1407">
        <v>753</v>
      </c>
      <c r="E5349" s="1406" t="s">
        <v>608</v>
      </c>
      <c r="F5349" s="1408" t="s">
        <v>607</v>
      </c>
      <c r="O5349" s="1383" t="s">
        <v>608</v>
      </c>
      <c r="Q5349" s="1383" t="s">
        <v>65</v>
      </c>
    </row>
    <row r="5350" spans="1:17" x14ac:dyDescent="0.3">
      <c r="A5350" s="1405">
        <v>2013</v>
      </c>
      <c r="B5350" s="1406" t="s">
        <v>864</v>
      </c>
      <c r="C5350" s="1406" t="s">
        <v>659</v>
      </c>
      <c r="D5350" s="1407">
        <v>834</v>
      </c>
      <c r="E5350" s="1406" t="s">
        <v>623</v>
      </c>
      <c r="F5350" s="1408" t="s">
        <v>622</v>
      </c>
      <c r="O5350" s="1383" t="s">
        <v>623</v>
      </c>
      <c r="Q5350" s="1383" t="s">
        <v>75</v>
      </c>
    </row>
    <row r="5351" spans="1:17" x14ac:dyDescent="0.3">
      <c r="A5351" s="1405">
        <v>2013</v>
      </c>
      <c r="B5351" s="1406" t="s">
        <v>864</v>
      </c>
      <c r="C5351" s="1406" t="s">
        <v>660</v>
      </c>
      <c r="D5351" s="1407">
        <v>1351</v>
      </c>
      <c r="E5351" s="1406" t="s">
        <v>642</v>
      </c>
      <c r="F5351" s="1408" t="s">
        <v>641</v>
      </c>
      <c r="O5351" s="1383" t="s">
        <v>642</v>
      </c>
      <c r="Q5351" s="1383" t="s">
        <v>66</v>
      </c>
    </row>
    <row r="5352" spans="1:17" x14ac:dyDescent="0.3">
      <c r="A5352" s="1405">
        <v>2013</v>
      </c>
      <c r="B5352" s="1406" t="s">
        <v>864</v>
      </c>
      <c r="C5352" s="1406" t="s">
        <v>661</v>
      </c>
      <c r="D5352" s="1407">
        <v>357</v>
      </c>
      <c r="E5352" s="1406" t="s">
        <v>642</v>
      </c>
      <c r="F5352" s="1408" t="s">
        <v>641</v>
      </c>
      <c r="O5352" s="1383" t="s">
        <v>642</v>
      </c>
      <c r="Q5352" s="1383" t="s">
        <v>66</v>
      </c>
    </row>
    <row r="5353" spans="1:17" x14ac:dyDescent="0.3">
      <c r="A5353" s="1405">
        <v>2013</v>
      </c>
      <c r="B5353" s="1406" t="s">
        <v>864</v>
      </c>
      <c r="C5353" s="1406" t="s">
        <v>662</v>
      </c>
      <c r="D5353" s="1407">
        <v>2100</v>
      </c>
      <c r="E5353" s="1406" t="s">
        <v>642</v>
      </c>
      <c r="F5353" s="1408" t="s">
        <v>641</v>
      </c>
      <c r="O5353" s="1383" t="s">
        <v>642</v>
      </c>
      <c r="Q5353" s="1383" t="s">
        <v>66</v>
      </c>
    </row>
    <row r="5354" spans="1:17" x14ac:dyDescent="0.3">
      <c r="A5354" s="1405">
        <v>2013</v>
      </c>
      <c r="B5354" s="1406" t="s">
        <v>864</v>
      </c>
      <c r="C5354" s="1406" t="s">
        <v>663</v>
      </c>
      <c r="D5354" s="1407">
        <v>863</v>
      </c>
      <c r="E5354" s="1406" t="s">
        <v>642</v>
      </c>
      <c r="F5354" s="1408" t="s">
        <v>641</v>
      </c>
      <c r="O5354" s="1383" t="s">
        <v>642</v>
      </c>
      <c r="Q5354" s="1383" t="s">
        <v>66</v>
      </c>
    </row>
    <row r="5355" spans="1:17" x14ac:dyDescent="0.3">
      <c r="A5355" s="1405">
        <v>2013</v>
      </c>
      <c r="B5355" s="1406" t="s">
        <v>864</v>
      </c>
      <c r="C5355" s="1406" t="s">
        <v>664</v>
      </c>
      <c r="D5355" s="1407">
        <v>345</v>
      </c>
      <c r="E5355" s="1406" t="s">
        <v>642</v>
      </c>
      <c r="F5355" s="1408" t="s">
        <v>641</v>
      </c>
      <c r="O5355" s="1383" t="s">
        <v>642</v>
      </c>
      <c r="Q5355" s="1383" t="s">
        <v>66</v>
      </c>
    </row>
    <row r="5356" spans="1:17" x14ac:dyDescent="0.3">
      <c r="A5356" s="1405">
        <v>2013</v>
      </c>
      <c r="B5356" s="1406" t="s">
        <v>864</v>
      </c>
      <c r="C5356" s="1406" t="s">
        <v>665</v>
      </c>
      <c r="D5356" s="1407">
        <v>7252</v>
      </c>
      <c r="E5356" s="1406" t="s">
        <v>642</v>
      </c>
      <c r="F5356" s="1408" t="s">
        <v>641</v>
      </c>
      <c r="O5356" s="1383" t="s">
        <v>642</v>
      </c>
      <c r="Q5356" s="1383" t="s">
        <v>66</v>
      </c>
    </row>
    <row r="5357" spans="1:17" x14ac:dyDescent="0.3">
      <c r="A5357" s="1405">
        <v>2013</v>
      </c>
      <c r="B5357" s="1406" t="s">
        <v>864</v>
      </c>
      <c r="C5357" s="1406" t="s">
        <v>666</v>
      </c>
      <c r="D5357" s="1407">
        <v>686</v>
      </c>
      <c r="E5357" s="1406" t="s">
        <v>645</v>
      </c>
      <c r="F5357" s="1408" t="s">
        <v>644</v>
      </c>
      <c r="O5357" s="1383" t="s">
        <v>645</v>
      </c>
      <c r="Q5357" s="1383" t="s">
        <v>76</v>
      </c>
    </row>
    <row r="5358" spans="1:17" x14ac:dyDescent="0.3">
      <c r="A5358" s="1405">
        <v>2013</v>
      </c>
      <c r="B5358" s="1406" t="s">
        <v>864</v>
      </c>
      <c r="C5358" s="1406" t="s">
        <v>667</v>
      </c>
      <c r="D5358" s="1407">
        <v>3011</v>
      </c>
      <c r="E5358" s="1406" t="s">
        <v>645</v>
      </c>
      <c r="F5358" s="1408" t="s">
        <v>644</v>
      </c>
      <c r="O5358" s="1383" t="s">
        <v>645</v>
      </c>
      <c r="Q5358" s="1383" t="s">
        <v>76</v>
      </c>
    </row>
    <row r="5359" spans="1:17" x14ac:dyDescent="0.3">
      <c r="A5359" s="1405">
        <v>2013</v>
      </c>
      <c r="B5359" s="1406" t="s">
        <v>864</v>
      </c>
      <c r="C5359" s="1406" t="s">
        <v>668</v>
      </c>
      <c r="D5359" s="1407">
        <v>1239</v>
      </c>
      <c r="E5359" s="1406" t="s">
        <v>645</v>
      </c>
      <c r="F5359" s="1408" t="s">
        <v>644</v>
      </c>
      <c r="O5359" s="1383" t="s">
        <v>645</v>
      </c>
      <c r="Q5359" s="1383" t="s">
        <v>76</v>
      </c>
    </row>
    <row r="5360" spans="1:17" x14ac:dyDescent="0.3">
      <c r="A5360" s="1405">
        <v>2013</v>
      </c>
      <c r="B5360" s="1406" t="s">
        <v>864</v>
      </c>
      <c r="C5360" s="1406" t="s">
        <v>669</v>
      </c>
      <c r="D5360" s="1407">
        <v>226</v>
      </c>
      <c r="E5360" s="1406" t="s">
        <v>645</v>
      </c>
      <c r="F5360" s="1408" t="s">
        <v>644</v>
      </c>
      <c r="O5360" s="1383" t="s">
        <v>645</v>
      </c>
      <c r="Q5360" s="1383" t="s">
        <v>76</v>
      </c>
    </row>
    <row r="5361" spans="1:17" x14ac:dyDescent="0.3">
      <c r="A5361" s="1405">
        <v>2013</v>
      </c>
      <c r="B5361" s="1406" t="s">
        <v>864</v>
      </c>
      <c r="C5361" s="1406" t="s">
        <v>670</v>
      </c>
      <c r="D5361" s="1407">
        <v>849</v>
      </c>
      <c r="E5361" s="1406" t="s">
        <v>645</v>
      </c>
      <c r="F5361" s="1408" t="s">
        <v>644</v>
      </c>
      <c r="O5361" s="1383" t="s">
        <v>645</v>
      </c>
      <c r="Q5361" s="1383" t="s">
        <v>76</v>
      </c>
    </row>
    <row r="5362" spans="1:17" x14ac:dyDescent="0.3">
      <c r="A5362" s="1405">
        <v>2013</v>
      </c>
      <c r="B5362" s="1406" t="s">
        <v>864</v>
      </c>
      <c r="C5362" s="1406" t="s">
        <v>671</v>
      </c>
      <c r="D5362" s="1407">
        <v>597</v>
      </c>
      <c r="E5362" s="1406" t="s">
        <v>645</v>
      </c>
      <c r="F5362" s="1408" t="s">
        <v>644</v>
      </c>
      <c r="O5362" s="1383" t="s">
        <v>645</v>
      </c>
      <c r="Q5362" s="1383" t="s">
        <v>76</v>
      </c>
    </row>
    <row r="5363" spans="1:17" x14ac:dyDescent="0.3">
      <c r="A5363" s="1405">
        <v>2013</v>
      </c>
      <c r="B5363" s="1406" t="s">
        <v>864</v>
      </c>
      <c r="C5363" s="1406" t="s">
        <v>672</v>
      </c>
      <c r="D5363" s="1407">
        <v>406</v>
      </c>
      <c r="E5363" s="1406" t="s">
        <v>645</v>
      </c>
      <c r="F5363" s="1408" t="s">
        <v>644</v>
      </c>
      <c r="O5363" s="1383" t="s">
        <v>645</v>
      </c>
      <c r="Q5363" s="1383" t="s">
        <v>76</v>
      </c>
    </row>
    <row r="5364" spans="1:17" x14ac:dyDescent="0.3">
      <c r="A5364" s="1405">
        <v>2013</v>
      </c>
      <c r="B5364" s="1406" t="s">
        <v>864</v>
      </c>
      <c r="C5364" s="1406" t="s">
        <v>673</v>
      </c>
      <c r="D5364" s="1407">
        <v>689</v>
      </c>
      <c r="E5364" s="1406" t="s">
        <v>645</v>
      </c>
      <c r="F5364" s="1408" t="s">
        <v>644</v>
      </c>
      <c r="O5364" s="1383" t="s">
        <v>645</v>
      </c>
      <c r="Q5364" s="1383" t="s">
        <v>76</v>
      </c>
    </row>
    <row r="5365" spans="1:17" x14ac:dyDescent="0.3">
      <c r="A5365" s="1405">
        <v>2013</v>
      </c>
      <c r="B5365" s="1406" t="s">
        <v>864</v>
      </c>
      <c r="C5365" s="1406" t="s">
        <v>674</v>
      </c>
      <c r="D5365" s="1407">
        <v>388</v>
      </c>
      <c r="E5365" s="1406" t="s">
        <v>608</v>
      </c>
      <c r="F5365" s="1408" t="s">
        <v>607</v>
      </c>
      <c r="O5365" s="1383" t="s">
        <v>608</v>
      </c>
      <c r="Q5365" s="1383" t="s">
        <v>65</v>
      </c>
    </row>
    <row r="5366" spans="1:17" x14ac:dyDescent="0.3">
      <c r="A5366" s="1405">
        <v>2013</v>
      </c>
      <c r="B5366" s="1406" t="s">
        <v>864</v>
      </c>
      <c r="C5366" s="1406" t="s">
        <v>675</v>
      </c>
      <c r="D5366" s="1407">
        <v>4655</v>
      </c>
      <c r="E5366" s="1406" t="s">
        <v>608</v>
      </c>
      <c r="F5366" s="1408" t="s">
        <v>607</v>
      </c>
      <c r="O5366" s="1383" t="s">
        <v>608</v>
      </c>
      <c r="Q5366" s="1383" t="s">
        <v>65</v>
      </c>
    </row>
    <row r="5367" spans="1:17" x14ac:dyDescent="0.3">
      <c r="A5367" s="1405">
        <v>2013</v>
      </c>
      <c r="B5367" s="1406" t="s">
        <v>864</v>
      </c>
      <c r="C5367" s="1406" t="s">
        <v>676</v>
      </c>
      <c r="D5367" s="1407">
        <v>1465</v>
      </c>
      <c r="E5367" s="1406" t="s">
        <v>608</v>
      </c>
      <c r="F5367" s="1408" t="s">
        <v>607</v>
      </c>
      <c r="O5367" s="1383" t="s">
        <v>608</v>
      </c>
      <c r="Q5367" s="1383" t="s">
        <v>65</v>
      </c>
    </row>
    <row r="5368" spans="1:17" x14ac:dyDescent="0.3">
      <c r="A5368" s="1405">
        <v>2013</v>
      </c>
      <c r="B5368" s="1406" t="s">
        <v>864</v>
      </c>
      <c r="C5368" s="1406" t="s">
        <v>677</v>
      </c>
      <c r="D5368" s="1407">
        <v>888</v>
      </c>
      <c r="E5368" s="1406" t="s">
        <v>608</v>
      </c>
      <c r="F5368" s="1408" t="s">
        <v>607</v>
      </c>
      <c r="O5368" s="1383" t="s">
        <v>608</v>
      </c>
      <c r="Q5368" s="1383" t="s">
        <v>65</v>
      </c>
    </row>
    <row r="5369" spans="1:17" x14ac:dyDescent="0.3">
      <c r="A5369" s="1405">
        <v>2013</v>
      </c>
      <c r="B5369" s="1406" t="s">
        <v>864</v>
      </c>
      <c r="C5369" s="1406" t="s">
        <v>678</v>
      </c>
      <c r="D5369" s="1407">
        <v>2902</v>
      </c>
      <c r="E5369" s="1406" t="s">
        <v>608</v>
      </c>
      <c r="F5369" s="1408" t="s">
        <v>607</v>
      </c>
      <c r="O5369" s="1383" t="s">
        <v>608</v>
      </c>
      <c r="Q5369" s="1383" t="s">
        <v>65</v>
      </c>
    </row>
    <row r="5370" spans="1:17" x14ac:dyDescent="0.3">
      <c r="A5370" s="1405">
        <v>2013</v>
      </c>
      <c r="B5370" s="1406" t="s">
        <v>864</v>
      </c>
      <c r="C5370" s="1406" t="s">
        <v>679</v>
      </c>
      <c r="D5370" s="1407">
        <v>785</v>
      </c>
      <c r="E5370" s="1406" t="s">
        <v>608</v>
      </c>
      <c r="F5370" s="1408" t="s">
        <v>607</v>
      </c>
      <c r="O5370" s="1383" t="s">
        <v>608</v>
      </c>
      <c r="Q5370" s="1383" t="s">
        <v>65</v>
      </c>
    </row>
    <row r="5371" spans="1:17" x14ac:dyDescent="0.3">
      <c r="A5371" s="1405">
        <v>2013</v>
      </c>
      <c r="B5371" s="1406" t="s">
        <v>864</v>
      </c>
      <c r="C5371" s="1406" t="s">
        <v>680</v>
      </c>
      <c r="D5371" s="1407">
        <v>383</v>
      </c>
      <c r="E5371" s="1406" t="s">
        <v>608</v>
      </c>
      <c r="F5371" s="1408" t="s">
        <v>607</v>
      </c>
      <c r="O5371" s="1383" t="s">
        <v>608</v>
      </c>
      <c r="Q5371" s="1383" t="s">
        <v>65</v>
      </c>
    </row>
    <row r="5372" spans="1:17" x14ac:dyDescent="0.3">
      <c r="A5372" s="1405">
        <v>2013</v>
      </c>
      <c r="B5372" s="1406" t="s">
        <v>864</v>
      </c>
      <c r="C5372" s="1406" t="s">
        <v>681</v>
      </c>
      <c r="D5372" s="1407">
        <v>553</v>
      </c>
      <c r="E5372" s="1406" t="s">
        <v>608</v>
      </c>
      <c r="F5372" s="1408" t="s">
        <v>607</v>
      </c>
      <c r="O5372" s="1383" t="s">
        <v>608</v>
      </c>
      <c r="Q5372" s="1383" t="s">
        <v>65</v>
      </c>
    </row>
    <row r="5373" spans="1:17" x14ac:dyDescent="0.3">
      <c r="A5373" s="1405">
        <v>2013</v>
      </c>
      <c r="B5373" s="1406" t="s">
        <v>864</v>
      </c>
      <c r="C5373" s="1406" t="s">
        <v>682</v>
      </c>
      <c r="D5373" s="1407">
        <v>630</v>
      </c>
      <c r="E5373" s="1406" t="s">
        <v>642</v>
      </c>
      <c r="F5373" s="1408" t="s">
        <v>641</v>
      </c>
      <c r="O5373" s="1383" t="s">
        <v>642</v>
      </c>
      <c r="Q5373" s="1383" t="s">
        <v>66</v>
      </c>
    </row>
    <row r="5374" spans="1:17" x14ac:dyDescent="0.3">
      <c r="A5374" s="1405">
        <v>2013</v>
      </c>
      <c r="B5374" s="1406" t="s">
        <v>864</v>
      </c>
      <c r="C5374" s="1406" t="s">
        <v>683</v>
      </c>
      <c r="D5374" s="1407">
        <v>4824</v>
      </c>
      <c r="E5374" s="1406" t="s">
        <v>642</v>
      </c>
      <c r="F5374" s="1408" t="s">
        <v>641</v>
      </c>
      <c r="O5374" s="1383" t="s">
        <v>642</v>
      </c>
      <c r="Q5374" s="1383" t="s">
        <v>66</v>
      </c>
    </row>
    <row r="5375" spans="1:17" x14ac:dyDescent="0.3">
      <c r="A5375" s="1405">
        <v>2013</v>
      </c>
      <c r="B5375" s="1406" t="s">
        <v>864</v>
      </c>
      <c r="C5375" s="1406" t="s">
        <v>684</v>
      </c>
      <c r="D5375" s="1407">
        <v>723</v>
      </c>
      <c r="E5375" s="1406" t="s">
        <v>642</v>
      </c>
      <c r="F5375" s="1408" t="s">
        <v>641</v>
      </c>
      <c r="O5375" s="1383" t="s">
        <v>642</v>
      </c>
      <c r="Q5375" s="1383" t="s">
        <v>66</v>
      </c>
    </row>
    <row r="5376" spans="1:17" x14ac:dyDescent="0.3">
      <c r="A5376" s="1405">
        <v>2013</v>
      </c>
      <c r="B5376" s="1406" t="s">
        <v>864</v>
      </c>
      <c r="C5376" s="1406" t="s">
        <v>685</v>
      </c>
      <c r="D5376" s="1407">
        <v>454</v>
      </c>
      <c r="E5376" s="1406" t="s">
        <v>642</v>
      </c>
      <c r="F5376" s="1408" t="s">
        <v>641</v>
      </c>
      <c r="O5376" s="1383" t="s">
        <v>642</v>
      </c>
      <c r="Q5376" s="1383" t="s">
        <v>66</v>
      </c>
    </row>
    <row r="5377" spans="1:17" x14ac:dyDescent="0.3">
      <c r="A5377" s="1405">
        <v>2013</v>
      </c>
      <c r="B5377" s="1406" t="s">
        <v>864</v>
      </c>
      <c r="C5377" s="1406" t="s">
        <v>686</v>
      </c>
      <c r="D5377" s="1407">
        <v>1183</v>
      </c>
      <c r="E5377" s="1406" t="s">
        <v>642</v>
      </c>
      <c r="F5377" s="1408" t="s">
        <v>641</v>
      </c>
      <c r="O5377" s="1383" t="s">
        <v>642</v>
      </c>
      <c r="Q5377" s="1383" t="s">
        <v>66</v>
      </c>
    </row>
    <row r="5378" spans="1:17" x14ac:dyDescent="0.3">
      <c r="A5378" s="1405">
        <v>2013</v>
      </c>
      <c r="B5378" s="1406" t="s">
        <v>864</v>
      </c>
      <c r="C5378" s="1406" t="s">
        <v>687</v>
      </c>
      <c r="D5378" s="1407">
        <v>1135</v>
      </c>
      <c r="E5378" s="1406" t="s">
        <v>642</v>
      </c>
      <c r="F5378" s="1408" t="s">
        <v>641</v>
      </c>
      <c r="O5378" s="1383" t="s">
        <v>642</v>
      </c>
      <c r="Q5378" s="1383" t="s">
        <v>66</v>
      </c>
    </row>
    <row r="5379" spans="1:17" x14ac:dyDescent="0.3">
      <c r="A5379" s="1405">
        <v>2013</v>
      </c>
      <c r="B5379" s="1406" t="s">
        <v>864</v>
      </c>
      <c r="C5379" s="1406" t="s">
        <v>688</v>
      </c>
      <c r="D5379" s="1407">
        <v>13275</v>
      </c>
      <c r="E5379" s="1406" t="s">
        <v>620</v>
      </c>
      <c r="F5379" s="1408" t="s">
        <v>619</v>
      </c>
      <c r="O5379" s="1383" t="s">
        <v>620</v>
      </c>
      <c r="Q5379" s="1383" t="s">
        <v>73</v>
      </c>
    </row>
    <row r="5380" spans="1:17" x14ac:dyDescent="0.3">
      <c r="A5380" s="1405">
        <v>2013</v>
      </c>
      <c r="B5380" s="1406" t="s">
        <v>864</v>
      </c>
      <c r="C5380" s="1406" t="s">
        <v>689</v>
      </c>
      <c r="D5380" s="1407">
        <v>266</v>
      </c>
      <c r="E5380" s="1406" t="s">
        <v>620</v>
      </c>
      <c r="F5380" s="1408" t="s">
        <v>619</v>
      </c>
      <c r="O5380" s="1383" t="s">
        <v>620</v>
      </c>
      <c r="Q5380" s="1383" t="s">
        <v>73</v>
      </c>
    </row>
    <row r="5381" spans="1:17" x14ac:dyDescent="0.3">
      <c r="A5381" s="1405">
        <v>2013</v>
      </c>
      <c r="B5381" s="1406" t="s">
        <v>864</v>
      </c>
      <c r="C5381" s="1406" t="s">
        <v>690</v>
      </c>
      <c r="D5381" s="1407">
        <v>585</v>
      </c>
      <c r="E5381" s="1406" t="s">
        <v>620</v>
      </c>
      <c r="F5381" s="1408" t="s">
        <v>619</v>
      </c>
      <c r="O5381" s="1383" t="s">
        <v>620</v>
      </c>
      <c r="Q5381" s="1383" t="s">
        <v>73</v>
      </c>
    </row>
    <row r="5382" spans="1:17" x14ac:dyDescent="0.3">
      <c r="A5382" s="1405">
        <v>2013</v>
      </c>
      <c r="B5382" s="1406" t="s">
        <v>864</v>
      </c>
      <c r="C5382" s="1406" t="s">
        <v>691</v>
      </c>
      <c r="D5382" s="1407">
        <v>667</v>
      </c>
      <c r="E5382" s="1406" t="s">
        <v>620</v>
      </c>
      <c r="F5382" s="1408" t="s">
        <v>619</v>
      </c>
      <c r="O5382" s="1383" t="s">
        <v>620</v>
      </c>
      <c r="Q5382" s="1383" t="s">
        <v>73</v>
      </c>
    </row>
    <row r="5383" spans="1:17" x14ac:dyDescent="0.3">
      <c r="A5383" s="1405">
        <v>2013</v>
      </c>
      <c r="B5383" s="1406" t="s">
        <v>864</v>
      </c>
      <c r="C5383" s="1406" t="s">
        <v>692</v>
      </c>
      <c r="D5383" s="1407">
        <v>14167</v>
      </c>
      <c r="E5383" s="1406" t="s">
        <v>620</v>
      </c>
      <c r="F5383" s="1408" t="s">
        <v>619</v>
      </c>
      <c r="O5383" s="1383" t="s">
        <v>620</v>
      </c>
      <c r="Q5383" s="1383" t="s">
        <v>73</v>
      </c>
    </row>
    <row r="5384" spans="1:17" x14ac:dyDescent="0.3">
      <c r="A5384" s="1405">
        <v>2013</v>
      </c>
      <c r="B5384" s="1406" t="s">
        <v>864</v>
      </c>
      <c r="C5384" s="1406" t="s">
        <v>693</v>
      </c>
      <c r="D5384" s="1407">
        <v>4495</v>
      </c>
      <c r="E5384" s="1406" t="s">
        <v>620</v>
      </c>
      <c r="F5384" s="1408" t="s">
        <v>619</v>
      </c>
      <c r="O5384" s="1383" t="s">
        <v>620</v>
      </c>
      <c r="Q5384" s="1383" t="s">
        <v>73</v>
      </c>
    </row>
    <row r="5385" spans="1:17" x14ac:dyDescent="0.3">
      <c r="A5385" s="1405">
        <v>2013</v>
      </c>
      <c r="B5385" s="1406" t="s">
        <v>864</v>
      </c>
      <c r="C5385" s="1406" t="s">
        <v>694</v>
      </c>
      <c r="D5385" s="1407">
        <v>5465</v>
      </c>
      <c r="E5385" s="1406" t="s">
        <v>620</v>
      </c>
      <c r="F5385" s="1408" t="s">
        <v>619</v>
      </c>
      <c r="O5385" s="1383" t="s">
        <v>620</v>
      </c>
      <c r="Q5385" s="1383" t="s">
        <v>73</v>
      </c>
    </row>
    <row r="5386" spans="1:17" x14ac:dyDescent="0.3">
      <c r="A5386" s="1405">
        <v>2013</v>
      </c>
      <c r="B5386" s="1406" t="s">
        <v>864</v>
      </c>
      <c r="C5386" s="1406" t="s">
        <v>695</v>
      </c>
      <c r="D5386" s="1407">
        <v>16174</v>
      </c>
      <c r="E5386" s="1406" t="s">
        <v>620</v>
      </c>
      <c r="F5386" s="1408" t="s">
        <v>619</v>
      </c>
      <c r="O5386" s="1383" t="s">
        <v>620</v>
      </c>
      <c r="Q5386" s="1383" t="s">
        <v>73</v>
      </c>
    </row>
    <row r="5387" spans="1:17" x14ac:dyDescent="0.3">
      <c r="A5387" s="1405">
        <v>2013</v>
      </c>
      <c r="B5387" s="1406" t="s">
        <v>864</v>
      </c>
      <c r="C5387" s="1406" t="s">
        <v>696</v>
      </c>
      <c r="D5387" s="1407">
        <v>616</v>
      </c>
      <c r="E5387" s="1406" t="s">
        <v>620</v>
      </c>
      <c r="F5387" s="1408" t="s">
        <v>619</v>
      </c>
      <c r="O5387" s="1383" t="s">
        <v>620</v>
      </c>
      <c r="Q5387" s="1383" t="s">
        <v>73</v>
      </c>
    </row>
    <row r="5388" spans="1:17" x14ac:dyDescent="0.3">
      <c r="A5388" s="1405">
        <v>2013</v>
      </c>
      <c r="B5388" s="1406" t="s">
        <v>864</v>
      </c>
      <c r="C5388" s="1406" t="s">
        <v>697</v>
      </c>
      <c r="D5388" s="1407">
        <v>4463</v>
      </c>
      <c r="E5388" s="1406" t="s">
        <v>620</v>
      </c>
      <c r="F5388" s="1408" t="s">
        <v>619</v>
      </c>
      <c r="O5388" s="1383" t="s">
        <v>620</v>
      </c>
      <c r="Q5388" s="1383" t="s">
        <v>73</v>
      </c>
    </row>
    <row r="5389" spans="1:17" x14ac:dyDescent="0.3">
      <c r="A5389" s="1405">
        <v>2013</v>
      </c>
      <c r="B5389" s="1406" t="s">
        <v>864</v>
      </c>
      <c r="C5389" s="1406" t="s">
        <v>698</v>
      </c>
      <c r="D5389" s="1407">
        <v>10852</v>
      </c>
      <c r="E5389" s="1406" t="s">
        <v>620</v>
      </c>
      <c r="F5389" s="1408" t="s">
        <v>619</v>
      </c>
      <c r="O5389" s="1383" t="s">
        <v>620</v>
      </c>
      <c r="Q5389" s="1383" t="s">
        <v>73</v>
      </c>
    </row>
    <row r="5390" spans="1:17" x14ac:dyDescent="0.3">
      <c r="A5390" s="1405">
        <v>2013</v>
      </c>
      <c r="B5390" s="1406" t="s">
        <v>864</v>
      </c>
      <c r="C5390" s="1406" t="s">
        <v>699</v>
      </c>
      <c r="D5390" s="1407">
        <v>1188</v>
      </c>
      <c r="E5390" s="1406" t="s">
        <v>620</v>
      </c>
      <c r="F5390" s="1408" t="s">
        <v>619</v>
      </c>
      <c r="O5390" s="1383" t="s">
        <v>620</v>
      </c>
      <c r="Q5390" s="1383" t="s">
        <v>73</v>
      </c>
    </row>
    <row r="5391" spans="1:17" x14ac:dyDescent="0.3">
      <c r="A5391" s="1405">
        <v>2013</v>
      </c>
      <c r="B5391" s="1406" t="s">
        <v>864</v>
      </c>
      <c r="C5391" s="1406" t="s">
        <v>700</v>
      </c>
      <c r="D5391" s="1407">
        <v>3981</v>
      </c>
      <c r="E5391" s="1406" t="s">
        <v>620</v>
      </c>
      <c r="F5391" s="1408" t="s">
        <v>619</v>
      </c>
      <c r="O5391" s="1383" t="s">
        <v>620</v>
      </c>
      <c r="Q5391" s="1383" t="s">
        <v>73</v>
      </c>
    </row>
    <row r="5392" spans="1:17" x14ac:dyDescent="0.3">
      <c r="A5392" s="1405">
        <v>2013</v>
      </c>
      <c r="B5392" s="1406" t="s">
        <v>864</v>
      </c>
      <c r="C5392" s="1406" t="s">
        <v>701</v>
      </c>
      <c r="D5392" s="1407">
        <v>3584</v>
      </c>
      <c r="E5392" s="1406" t="s">
        <v>620</v>
      </c>
      <c r="F5392" s="1408" t="s">
        <v>619</v>
      </c>
      <c r="O5392" s="1383" t="s">
        <v>620</v>
      </c>
      <c r="Q5392" s="1383" t="s">
        <v>73</v>
      </c>
    </row>
    <row r="5393" spans="1:17" x14ac:dyDescent="0.3">
      <c r="A5393" s="1405">
        <v>2013</v>
      </c>
      <c r="B5393" s="1406" t="s">
        <v>864</v>
      </c>
      <c r="C5393" s="1406" t="s">
        <v>702</v>
      </c>
      <c r="D5393" s="1407">
        <v>1051</v>
      </c>
      <c r="E5393" s="1406" t="s">
        <v>620</v>
      </c>
      <c r="F5393" s="1408" t="s">
        <v>619</v>
      </c>
      <c r="O5393" s="1383" t="s">
        <v>620</v>
      </c>
      <c r="Q5393" s="1383" t="s">
        <v>73</v>
      </c>
    </row>
    <row r="5394" spans="1:17" x14ac:dyDescent="0.3">
      <c r="A5394" s="1405">
        <v>2013</v>
      </c>
      <c r="B5394" s="1406" t="s">
        <v>864</v>
      </c>
      <c r="C5394" s="1406" t="s">
        <v>703</v>
      </c>
      <c r="D5394" s="1407">
        <v>3003</v>
      </c>
      <c r="E5394" s="1406" t="s">
        <v>620</v>
      </c>
      <c r="F5394" s="1408" t="s">
        <v>619</v>
      </c>
      <c r="O5394" s="1383" t="s">
        <v>620</v>
      </c>
      <c r="Q5394" s="1383" t="s">
        <v>73</v>
      </c>
    </row>
    <row r="5395" spans="1:17" x14ac:dyDescent="0.3">
      <c r="A5395" s="1405">
        <v>2013</v>
      </c>
      <c r="B5395" s="1406" t="s">
        <v>864</v>
      </c>
      <c r="C5395" s="1406" t="s">
        <v>704</v>
      </c>
      <c r="D5395" s="1407">
        <v>1053</v>
      </c>
      <c r="E5395" s="1406" t="s">
        <v>611</v>
      </c>
      <c r="F5395" s="1408" t="s">
        <v>610</v>
      </c>
      <c r="O5395" s="1383" t="s">
        <v>611</v>
      </c>
      <c r="Q5395" s="1383" t="s">
        <v>74</v>
      </c>
    </row>
    <row r="5396" spans="1:17" x14ac:dyDescent="0.3">
      <c r="A5396" s="1405">
        <v>2013</v>
      </c>
      <c r="B5396" s="1406" t="s">
        <v>864</v>
      </c>
      <c r="C5396" s="1406" t="s">
        <v>705</v>
      </c>
      <c r="D5396" s="1407">
        <v>7716</v>
      </c>
      <c r="E5396" s="1406" t="s">
        <v>611</v>
      </c>
      <c r="F5396" s="1408" t="s">
        <v>610</v>
      </c>
      <c r="O5396" s="1383" t="s">
        <v>611</v>
      </c>
      <c r="Q5396" s="1383" t="s">
        <v>74</v>
      </c>
    </row>
    <row r="5397" spans="1:17" x14ac:dyDescent="0.3">
      <c r="A5397" s="1405">
        <v>2013</v>
      </c>
      <c r="B5397" s="1406" t="s">
        <v>864</v>
      </c>
      <c r="C5397" s="1406" t="s">
        <v>706</v>
      </c>
      <c r="D5397" s="1407">
        <v>4193</v>
      </c>
      <c r="E5397" s="1406" t="s">
        <v>611</v>
      </c>
      <c r="F5397" s="1408" t="s">
        <v>610</v>
      </c>
      <c r="O5397" s="1383" t="s">
        <v>611</v>
      </c>
      <c r="Q5397" s="1383" t="s">
        <v>74</v>
      </c>
    </row>
    <row r="5398" spans="1:17" x14ac:dyDescent="0.3">
      <c r="A5398" s="1405">
        <v>2013</v>
      </c>
      <c r="B5398" s="1406" t="s">
        <v>864</v>
      </c>
      <c r="C5398" s="1406" t="s">
        <v>707</v>
      </c>
      <c r="D5398" s="1407">
        <v>10690</v>
      </c>
      <c r="E5398" s="1406" t="s">
        <v>626</v>
      </c>
      <c r="F5398" s="1408" t="s">
        <v>625</v>
      </c>
      <c r="O5398" s="1383" t="s">
        <v>626</v>
      </c>
      <c r="Q5398" s="1383" t="s">
        <v>59</v>
      </c>
    </row>
    <row r="5399" spans="1:17" x14ac:dyDescent="0.3">
      <c r="A5399" s="1405">
        <v>2013</v>
      </c>
      <c r="B5399" s="1406" t="s">
        <v>864</v>
      </c>
      <c r="C5399" s="1406" t="s">
        <v>708</v>
      </c>
      <c r="D5399" s="1407">
        <v>1598</v>
      </c>
      <c r="E5399" s="1406" t="s">
        <v>626</v>
      </c>
      <c r="F5399" s="1408" t="s">
        <v>625</v>
      </c>
      <c r="O5399" s="1383" t="s">
        <v>626</v>
      </c>
      <c r="Q5399" s="1383" t="s">
        <v>59</v>
      </c>
    </row>
    <row r="5400" spans="1:17" x14ac:dyDescent="0.3">
      <c r="A5400" s="1405">
        <v>2013</v>
      </c>
      <c r="B5400" s="1406" t="s">
        <v>864</v>
      </c>
      <c r="C5400" s="1406" t="s">
        <v>709</v>
      </c>
      <c r="D5400" s="1407">
        <v>8362</v>
      </c>
      <c r="E5400" s="1406" t="s">
        <v>626</v>
      </c>
      <c r="F5400" s="1408" t="s">
        <v>625</v>
      </c>
      <c r="O5400" s="1383" t="s">
        <v>626</v>
      </c>
      <c r="Q5400" s="1383" t="s">
        <v>59</v>
      </c>
    </row>
    <row r="5401" spans="1:17" x14ac:dyDescent="0.3">
      <c r="A5401" s="1405">
        <v>2013</v>
      </c>
      <c r="B5401" s="1406" t="s">
        <v>864</v>
      </c>
      <c r="C5401" s="1406" t="s">
        <v>710</v>
      </c>
      <c r="D5401" s="1407">
        <v>1963</v>
      </c>
      <c r="E5401" s="1406" t="s">
        <v>626</v>
      </c>
      <c r="F5401" s="1408" t="s">
        <v>625</v>
      </c>
      <c r="O5401" s="1383" t="s">
        <v>626</v>
      </c>
      <c r="Q5401" s="1383" t="s">
        <v>59</v>
      </c>
    </row>
    <row r="5402" spans="1:17" x14ac:dyDescent="0.3">
      <c r="A5402" s="1405">
        <v>2013</v>
      </c>
      <c r="B5402" s="1406" t="s">
        <v>864</v>
      </c>
      <c r="C5402" s="1406" t="s">
        <v>711</v>
      </c>
      <c r="D5402" s="1407">
        <v>2331</v>
      </c>
      <c r="E5402" s="1406" t="s">
        <v>626</v>
      </c>
      <c r="F5402" s="1408" t="s">
        <v>625</v>
      </c>
      <c r="O5402" s="1383" t="s">
        <v>626</v>
      </c>
      <c r="Q5402" s="1383" t="s">
        <v>59</v>
      </c>
    </row>
    <row r="5403" spans="1:17" x14ac:dyDescent="0.3">
      <c r="A5403" s="1405">
        <v>2013</v>
      </c>
      <c r="B5403" s="1406" t="s">
        <v>864</v>
      </c>
      <c r="C5403" s="1406" t="s">
        <v>712</v>
      </c>
      <c r="D5403" s="1407">
        <v>3856</v>
      </c>
      <c r="E5403" s="1406" t="s">
        <v>626</v>
      </c>
      <c r="F5403" s="1408" t="s">
        <v>625</v>
      </c>
      <c r="O5403" s="1383" t="s">
        <v>626</v>
      </c>
      <c r="Q5403" s="1383" t="s">
        <v>59</v>
      </c>
    </row>
    <row r="5404" spans="1:17" x14ac:dyDescent="0.3">
      <c r="A5404" s="1405">
        <v>2013</v>
      </c>
      <c r="B5404" s="1406" t="s">
        <v>864</v>
      </c>
      <c r="C5404" s="1406" t="s">
        <v>527</v>
      </c>
      <c r="D5404" s="1407">
        <v>8214</v>
      </c>
      <c r="E5404" s="1406" t="s">
        <v>519</v>
      </c>
      <c r="F5404" s="1408" t="s">
        <v>628</v>
      </c>
      <c r="O5404" s="1383" t="s">
        <v>519</v>
      </c>
      <c r="Q5404" s="1383" t="s">
        <v>58</v>
      </c>
    </row>
    <row r="5405" spans="1:17" x14ac:dyDescent="0.3">
      <c r="A5405" s="1405">
        <v>2013</v>
      </c>
      <c r="B5405" s="1406" t="s">
        <v>864</v>
      </c>
      <c r="C5405" s="1406" t="s">
        <v>528</v>
      </c>
      <c r="D5405" s="1407">
        <v>2274</v>
      </c>
      <c r="E5405" s="1406" t="s">
        <v>519</v>
      </c>
      <c r="F5405" s="1408" t="s">
        <v>628</v>
      </c>
      <c r="O5405" s="1383" t="s">
        <v>519</v>
      </c>
      <c r="Q5405" s="1383" t="s">
        <v>58</v>
      </c>
    </row>
    <row r="5406" spans="1:17" x14ac:dyDescent="0.3">
      <c r="A5406" s="1405">
        <v>2013</v>
      </c>
      <c r="B5406" s="1406" t="s">
        <v>864</v>
      </c>
      <c r="C5406" s="1406" t="s">
        <v>530</v>
      </c>
      <c r="D5406" s="1407">
        <v>1713</v>
      </c>
      <c r="E5406" s="1406" t="s">
        <v>519</v>
      </c>
      <c r="F5406" s="1408" t="s">
        <v>628</v>
      </c>
      <c r="O5406" s="1383" t="s">
        <v>519</v>
      </c>
      <c r="Q5406" s="1383" t="s">
        <v>58</v>
      </c>
    </row>
    <row r="5407" spans="1:17" x14ac:dyDescent="0.3">
      <c r="A5407" s="1405">
        <v>2013</v>
      </c>
      <c r="B5407" s="1406" t="s">
        <v>864</v>
      </c>
      <c r="C5407" s="1406" t="s">
        <v>534</v>
      </c>
      <c r="D5407" s="1407">
        <v>2997</v>
      </c>
      <c r="E5407" s="1406" t="s">
        <v>519</v>
      </c>
      <c r="F5407" s="1408" t="s">
        <v>628</v>
      </c>
      <c r="O5407" s="1383" t="s">
        <v>519</v>
      </c>
      <c r="Q5407" s="1383" t="s">
        <v>58</v>
      </c>
    </row>
    <row r="5408" spans="1:17" x14ac:dyDescent="0.3">
      <c r="A5408" s="1405">
        <v>2013</v>
      </c>
      <c r="B5408" s="1406" t="s">
        <v>864</v>
      </c>
      <c r="C5408" s="1406" t="s">
        <v>538</v>
      </c>
      <c r="D5408" s="1407">
        <v>1176</v>
      </c>
      <c r="E5408" s="1406" t="s">
        <v>519</v>
      </c>
      <c r="F5408" s="1408" t="s">
        <v>628</v>
      </c>
      <c r="O5408" s="1383" t="s">
        <v>519</v>
      </c>
      <c r="Q5408" s="1383" t="s">
        <v>58</v>
      </c>
    </row>
    <row r="5409" spans="1:17" x14ac:dyDescent="0.3">
      <c r="A5409" s="1405">
        <v>2013</v>
      </c>
      <c r="B5409" s="1406" t="s">
        <v>864</v>
      </c>
      <c r="C5409" s="1406" t="s">
        <v>539</v>
      </c>
      <c r="D5409" s="1407">
        <v>13826</v>
      </c>
      <c r="E5409" s="1406" t="s">
        <v>519</v>
      </c>
      <c r="F5409" s="1408" t="s">
        <v>628</v>
      </c>
      <c r="O5409" s="1383" t="s">
        <v>519</v>
      </c>
      <c r="Q5409" s="1383" t="s">
        <v>58</v>
      </c>
    </row>
    <row r="5410" spans="1:17" x14ac:dyDescent="0.3">
      <c r="A5410" s="1405">
        <v>2013</v>
      </c>
      <c r="B5410" s="1406" t="s">
        <v>864</v>
      </c>
      <c r="C5410" s="1406" t="s">
        <v>713</v>
      </c>
      <c r="D5410" s="1407">
        <v>5181</v>
      </c>
      <c r="E5410" s="1406" t="s">
        <v>635</v>
      </c>
      <c r="F5410" s="1408" t="s">
        <v>634</v>
      </c>
      <c r="O5410" s="1383" t="s">
        <v>635</v>
      </c>
      <c r="Q5410" s="1383" t="s">
        <v>78</v>
      </c>
    </row>
    <row r="5411" spans="1:17" x14ac:dyDescent="0.3">
      <c r="A5411" s="1405">
        <v>2013</v>
      </c>
      <c r="B5411" s="1406" t="s">
        <v>864</v>
      </c>
      <c r="C5411" s="1406" t="s">
        <v>714</v>
      </c>
      <c r="D5411" s="1407">
        <v>3805</v>
      </c>
      <c r="E5411" s="1406" t="s">
        <v>635</v>
      </c>
      <c r="F5411" s="1408" t="s">
        <v>634</v>
      </c>
      <c r="O5411" s="1383" t="s">
        <v>635</v>
      </c>
      <c r="Q5411" s="1383" t="s">
        <v>78</v>
      </c>
    </row>
    <row r="5412" spans="1:17" x14ac:dyDescent="0.3">
      <c r="A5412" s="1405">
        <v>2013</v>
      </c>
      <c r="B5412" s="1406" t="s">
        <v>864</v>
      </c>
      <c r="C5412" s="1406" t="s">
        <v>715</v>
      </c>
      <c r="D5412" s="1407">
        <v>841</v>
      </c>
      <c r="E5412" s="1406" t="s">
        <v>635</v>
      </c>
      <c r="F5412" s="1408" t="s">
        <v>634</v>
      </c>
      <c r="O5412" s="1383" t="s">
        <v>635</v>
      </c>
      <c r="Q5412" s="1383" t="s">
        <v>78</v>
      </c>
    </row>
    <row r="5413" spans="1:17" x14ac:dyDescent="0.3">
      <c r="A5413" s="1405">
        <v>2013</v>
      </c>
      <c r="B5413" s="1406" t="s">
        <v>864</v>
      </c>
      <c r="C5413" s="1406" t="s">
        <v>716</v>
      </c>
      <c r="D5413" s="1407">
        <v>2717</v>
      </c>
      <c r="E5413" s="1406" t="s">
        <v>635</v>
      </c>
      <c r="F5413" s="1408" t="s">
        <v>634</v>
      </c>
      <c r="O5413" s="1383" t="s">
        <v>635</v>
      </c>
      <c r="Q5413" s="1383" t="s">
        <v>78</v>
      </c>
    </row>
    <row r="5414" spans="1:17" x14ac:dyDescent="0.3">
      <c r="A5414" s="1405">
        <v>2013</v>
      </c>
      <c r="B5414" s="1406" t="s">
        <v>864</v>
      </c>
      <c r="C5414" s="1406" t="s">
        <v>717</v>
      </c>
      <c r="D5414" s="1407">
        <v>1296</v>
      </c>
      <c r="E5414" s="1406" t="s">
        <v>635</v>
      </c>
      <c r="F5414" s="1408" t="s">
        <v>634</v>
      </c>
      <c r="O5414" s="1383" t="s">
        <v>635</v>
      </c>
      <c r="Q5414" s="1383" t="s">
        <v>78</v>
      </c>
    </row>
    <row r="5415" spans="1:17" x14ac:dyDescent="0.3">
      <c r="A5415" s="1405">
        <v>2013</v>
      </c>
      <c r="B5415" s="1406" t="s">
        <v>864</v>
      </c>
      <c r="C5415" s="1406" t="s">
        <v>718</v>
      </c>
      <c r="D5415" s="1407">
        <v>328</v>
      </c>
      <c r="E5415" s="1406" t="s">
        <v>635</v>
      </c>
      <c r="F5415" s="1408" t="s">
        <v>634</v>
      </c>
      <c r="O5415" s="1383" t="s">
        <v>635</v>
      </c>
      <c r="Q5415" s="1383" t="s">
        <v>78</v>
      </c>
    </row>
    <row r="5416" spans="1:17" x14ac:dyDescent="0.3">
      <c r="A5416" s="1405">
        <v>2013</v>
      </c>
      <c r="B5416" s="1406" t="s">
        <v>864</v>
      </c>
      <c r="C5416" s="1406" t="s">
        <v>719</v>
      </c>
      <c r="D5416" s="1407">
        <v>4545</v>
      </c>
      <c r="E5416" s="1406" t="s">
        <v>635</v>
      </c>
      <c r="F5416" s="1408" t="s">
        <v>634</v>
      </c>
      <c r="O5416" s="1383" t="s">
        <v>635</v>
      </c>
      <c r="Q5416" s="1383" t="s">
        <v>78</v>
      </c>
    </row>
    <row r="5417" spans="1:17" x14ac:dyDescent="0.3">
      <c r="A5417" s="1405">
        <v>2013</v>
      </c>
      <c r="B5417" s="1406" t="s">
        <v>864</v>
      </c>
      <c r="C5417" s="1406" t="s">
        <v>720</v>
      </c>
      <c r="D5417" s="1407">
        <v>6515</v>
      </c>
      <c r="E5417" s="1406" t="s">
        <v>635</v>
      </c>
      <c r="F5417" s="1408" t="s">
        <v>634</v>
      </c>
      <c r="O5417" s="1383" t="s">
        <v>635</v>
      </c>
      <c r="Q5417" s="1383" t="s">
        <v>78</v>
      </c>
    </row>
    <row r="5418" spans="1:17" x14ac:dyDescent="0.3">
      <c r="A5418" s="1405">
        <v>2013</v>
      </c>
      <c r="B5418" s="1406" t="s">
        <v>864</v>
      </c>
      <c r="C5418" s="1406" t="s">
        <v>721</v>
      </c>
      <c r="D5418" s="1407">
        <v>394</v>
      </c>
      <c r="E5418" s="1406" t="s">
        <v>635</v>
      </c>
      <c r="F5418" s="1408" t="s">
        <v>634</v>
      </c>
      <c r="O5418" s="1383" t="s">
        <v>635</v>
      </c>
      <c r="Q5418" s="1383" t="s">
        <v>78</v>
      </c>
    </row>
    <row r="5419" spans="1:17" x14ac:dyDescent="0.3">
      <c r="A5419" s="1405">
        <v>2013</v>
      </c>
      <c r="B5419" s="1406" t="s">
        <v>864</v>
      </c>
      <c r="C5419" s="1406" t="s">
        <v>722</v>
      </c>
      <c r="D5419" s="1407">
        <v>10222</v>
      </c>
      <c r="E5419" s="1406" t="s">
        <v>635</v>
      </c>
      <c r="F5419" s="1408" t="s">
        <v>634</v>
      </c>
      <c r="O5419" s="1383" t="s">
        <v>635</v>
      </c>
      <c r="Q5419" s="1383" t="s">
        <v>78</v>
      </c>
    </row>
    <row r="5420" spans="1:17" x14ac:dyDescent="0.3">
      <c r="A5420" s="1405">
        <v>2013</v>
      </c>
      <c r="B5420" s="1406" t="s">
        <v>864</v>
      </c>
      <c r="C5420" s="1406" t="s">
        <v>723</v>
      </c>
      <c r="D5420" s="1407">
        <v>11217</v>
      </c>
      <c r="E5420" s="1406" t="s">
        <v>598</v>
      </c>
      <c r="F5420" s="1408" t="s">
        <v>599</v>
      </c>
      <c r="O5420" s="1383" t="s">
        <v>598</v>
      </c>
      <c r="Q5420" s="1383" t="s">
        <v>61</v>
      </c>
    </row>
    <row r="5421" spans="1:17" x14ac:dyDescent="0.3">
      <c r="A5421" s="1405">
        <v>2013</v>
      </c>
      <c r="B5421" s="1406" t="s">
        <v>864</v>
      </c>
      <c r="C5421" s="1406" t="s">
        <v>724</v>
      </c>
      <c r="D5421" s="1407">
        <v>5485</v>
      </c>
      <c r="E5421" s="1406" t="s">
        <v>598</v>
      </c>
      <c r="F5421" s="1408" t="s">
        <v>599</v>
      </c>
      <c r="O5421" s="1383" t="s">
        <v>598</v>
      </c>
      <c r="Q5421" s="1383" t="s">
        <v>61</v>
      </c>
    </row>
    <row r="5422" spans="1:17" x14ac:dyDescent="0.3">
      <c r="A5422" s="1405">
        <v>2013</v>
      </c>
      <c r="B5422" s="1406" t="s">
        <v>864</v>
      </c>
      <c r="C5422" s="1406" t="s">
        <v>725</v>
      </c>
      <c r="D5422" s="1407">
        <v>5111</v>
      </c>
      <c r="E5422" s="1406" t="s">
        <v>598</v>
      </c>
      <c r="F5422" s="1408" t="s">
        <v>599</v>
      </c>
      <c r="O5422" s="1383" t="s">
        <v>598</v>
      </c>
      <c r="Q5422" s="1383" t="s">
        <v>61</v>
      </c>
    </row>
    <row r="5423" spans="1:17" x14ac:dyDescent="0.3">
      <c r="A5423" s="1405">
        <v>2013</v>
      </c>
      <c r="B5423" s="1406" t="s">
        <v>864</v>
      </c>
      <c r="C5423" s="1406" t="s">
        <v>726</v>
      </c>
      <c r="D5423" s="1407">
        <v>21824</v>
      </c>
      <c r="E5423" s="1406" t="s">
        <v>598</v>
      </c>
      <c r="F5423" s="1408" t="s">
        <v>599</v>
      </c>
      <c r="O5423" s="1383" t="s">
        <v>598</v>
      </c>
      <c r="Q5423" s="1383" t="s">
        <v>61</v>
      </c>
    </row>
    <row r="5424" spans="1:17" x14ac:dyDescent="0.3">
      <c r="A5424" s="1405">
        <v>2013</v>
      </c>
      <c r="B5424" s="1406" t="s">
        <v>864</v>
      </c>
      <c r="C5424" s="1406" t="s">
        <v>727</v>
      </c>
      <c r="D5424" s="1407">
        <v>4682</v>
      </c>
      <c r="E5424" s="1406" t="s">
        <v>598</v>
      </c>
      <c r="F5424" s="1408" t="s">
        <v>599</v>
      </c>
      <c r="O5424" s="1383" t="s">
        <v>598</v>
      </c>
      <c r="Q5424" s="1383" t="s">
        <v>61</v>
      </c>
    </row>
    <row r="5425" spans="1:17" x14ac:dyDescent="0.3">
      <c r="A5425" s="1405">
        <v>2013</v>
      </c>
      <c r="B5425" s="1406" t="s">
        <v>864</v>
      </c>
      <c r="C5425" s="1406" t="s">
        <v>728</v>
      </c>
      <c r="D5425" s="1407">
        <v>5576</v>
      </c>
      <c r="E5425" s="1406" t="s">
        <v>598</v>
      </c>
      <c r="F5425" s="1408" t="s">
        <v>599</v>
      </c>
      <c r="O5425" s="1383" t="s">
        <v>598</v>
      </c>
      <c r="Q5425" s="1383" t="s">
        <v>61</v>
      </c>
    </row>
    <row r="5426" spans="1:17" x14ac:dyDescent="0.3">
      <c r="A5426" s="1405">
        <v>2013</v>
      </c>
      <c r="B5426" s="1406" t="s">
        <v>864</v>
      </c>
      <c r="C5426" s="1406" t="s">
        <v>729</v>
      </c>
      <c r="D5426" s="1407">
        <v>3861</v>
      </c>
      <c r="E5426" s="1406" t="s">
        <v>598</v>
      </c>
      <c r="F5426" s="1408" t="s">
        <v>599</v>
      </c>
      <c r="O5426" s="1383" t="s">
        <v>598</v>
      </c>
      <c r="Q5426" s="1383" t="s">
        <v>61</v>
      </c>
    </row>
    <row r="5427" spans="1:17" x14ac:dyDescent="0.3">
      <c r="A5427" s="1405">
        <v>2013</v>
      </c>
      <c r="B5427" s="1406" t="s">
        <v>864</v>
      </c>
      <c r="C5427" s="1406" t="s">
        <v>730</v>
      </c>
      <c r="D5427" s="1407">
        <v>1234</v>
      </c>
      <c r="E5427" s="1406" t="s">
        <v>598</v>
      </c>
      <c r="F5427" s="1408" t="s">
        <v>599</v>
      </c>
      <c r="O5427" s="1383" t="s">
        <v>598</v>
      </c>
      <c r="Q5427" s="1383" t="s">
        <v>61</v>
      </c>
    </row>
    <row r="5428" spans="1:17" x14ac:dyDescent="0.3">
      <c r="A5428" s="1405">
        <v>2013</v>
      </c>
      <c r="B5428" s="1406" t="s">
        <v>864</v>
      </c>
      <c r="C5428" s="1406" t="s">
        <v>731</v>
      </c>
      <c r="D5428" s="1407">
        <v>4698</v>
      </c>
      <c r="E5428" s="1406" t="s">
        <v>598</v>
      </c>
      <c r="F5428" s="1408" t="s">
        <v>599</v>
      </c>
      <c r="O5428" s="1383" t="s">
        <v>598</v>
      </c>
      <c r="Q5428" s="1383" t="s">
        <v>61</v>
      </c>
    </row>
    <row r="5429" spans="1:17" x14ac:dyDescent="0.3">
      <c r="A5429" s="1405">
        <v>2013</v>
      </c>
      <c r="B5429" s="1406" t="s">
        <v>864</v>
      </c>
      <c r="C5429" s="1406" t="s">
        <v>732</v>
      </c>
      <c r="D5429" s="1407">
        <v>11674</v>
      </c>
      <c r="E5429" s="1406" t="s">
        <v>598</v>
      </c>
      <c r="F5429" s="1408" t="s">
        <v>599</v>
      </c>
      <c r="O5429" s="1383" t="s">
        <v>598</v>
      </c>
      <c r="Q5429" s="1383" t="s">
        <v>61</v>
      </c>
    </row>
    <row r="5430" spans="1:17" x14ac:dyDescent="0.3">
      <c r="A5430" s="1405">
        <v>2013</v>
      </c>
      <c r="B5430" s="1406" t="s">
        <v>864</v>
      </c>
      <c r="C5430" s="1406" t="s">
        <v>733</v>
      </c>
      <c r="D5430" s="1407">
        <v>1816</v>
      </c>
      <c r="E5430" s="1406" t="s">
        <v>598</v>
      </c>
      <c r="F5430" s="1408" t="s">
        <v>599</v>
      </c>
      <c r="O5430" s="1383" t="s">
        <v>598</v>
      </c>
      <c r="Q5430" s="1383" t="s">
        <v>61</v>
      </c>
    </row>
    <row r="5431" spans="1:17" x14ac:dyDescent="0.3">
      <c r="A5431" s="1405">
        <v>2013</v>
      </c>
      <c r="B5431" s="1406" t="s">
        <v>864</v>
      </c>
      <c r="C5431" s="1406" t="s">
        <v>734</v>
      </c>
      <c r="D5431" s="1407">
        <v>3247</v>
      </c>
      <c r="E5431" s="1406" t="s">
        <v>598</v>
      </c>
      <c r="F5431" s="1408" t="s">
        <v>599</v>
      </c>
      <c r="O5431" s="1383" t="s">
        <v>598</v>
      </c>
      <c r="Q5431" s="1383" t="s">
        <v>61</v>
      </c>
    </row>
    <row r="5432" spans="1:17" x14ac:dyDescent="0.3">
      <c r="A5432" s="1405">
        <v>2013</v>
      </c>
      <c r="B5432" s="1406" t="s">
        <v>864</v>
      </c>
      <c r="C5432" s="1406" t="s">
        <v>735</v>
      </c>
      <c r="D5432" s="1407">
        <v>6528</v>
      </c>
      <c r="E5432" s="1406" t="s">
        <v>614</v>
      </c>
      <c r="F5432" s="1408" t="s">
        <v>613</v>
      </c>
      <c r="O5432" s="1383" t="s">
        <v>614</v>
      </c>
      <c r="Q5432" s="1383" t="s">
        <v>60</v>
      </c>
    </row>
    <row r="5433" spans="1:17" x14ac:dyDescent="0.3">
      <c r="A5433" s="1405">
        <v>2013</v>
      </c>
      <c r="B5433" s="1406" t="s">
        <v>864</v>
      </c>
      <c r="C5433" s="1406" t="s">
        <v>736</v>
      </c>
      <c r="D5433" s="1407">
        <v>28773</v>
      </c>
      <c r="E5433" s="1406" t="s">
        <v>614</v>
      </c>
      <c r="F5433" s="1408" t="s">
        <v>613</v>
      </c>
      <c r="O5433" s="1383" t="s">
        <v>614</v>
      </c>
      <c r="Q5433" s="1383" t="s">
        <v>60</v>
      </c>
    </row>
    <row r="5434" spans="1:17" x14ac:dyDescent="0.3">
      <c r="A5434" s="1405">
        <v>2013</v>
      </c>
      <c r="B5434" s="1406" t="s">
        <v>864</v>
      </c>
      <c r="C5434" s="1406" t="s">
        <v>737</v>
      </c>
      <c r="D5434" s="1407">
        <v>1736</v>
      </c>
      <c r="E5434" s="1406" t="s">
        <v>614</v>
      </c>
      <c r="F5434" s="1408" t="s">
        <v>613</v>
      </c>
      <c r="O5434" s="1383" t="s">
        <v>614</v>
      </c>
      <c r="Q5434" s="1383" t="s">
        <v>60</v>
      </c>
    </row>
    <row r="5435" spans="1:17" x14ac:dyDescent="0.3">
      <c r="A5435" s="1405">
        <v>2013</v>
      </c>
      <c r="B5435" s="1406" t="s">
        <v>864</v>
      </c>
      <c r="C5435" s="1406" t="s">
        <v>738</v>
      </c>
      <c r="D5435" s="1407">
        <v>11510</v>
      </c>
      <c r="E5435" s="1406" t="s">
        <v>614</v>
      </c>
      <c r="F5435" s="1408" t="s">
        <v>613</v>
      </c>
      <c r="O5435" s="1383" t="s">
        <v>614</v>
      </c>
      <c r="Q5435" s="1383" t="s">
        <v>60</v>
      </c>
    </row>
    <row r="5436" spans="1:17" x14ac:dyDescent="0.3">
      <c r="A5436" s="1405">
        <v>2013</v>
      </c>
      <c r="B5436" s="1406" t="s">
        <v>864</v>
      </c>
      <c r="C5436" s="1406" t="s">
        <v>739</v>
      </c>
      <c r="D5436" s="1407">
        <v>1575</v>
      </c>
      <c r="E5436" s="1406" t="s">
        <v>614</v>
      </c>
      <c r="F5436" s="1408" t="s">
        <v>613</v>
      </c>
      <c r="O5436" s="1383" t="s">
        <v>614</v>
      </c>
      <c r="Q5436" s="1383" t="s">
        <v>60</v>
      </c>
    </row>
    <row r="5437" spans="1:17" x14ac:dyDescent="0.3">
      <c r="A5437" s="1405">
        <v>2013</v>
      </c>
      <c r="B5437" s="1406" t="s">
        <v>864</v>
      </c>
      <c r="C5437" s="1406" t="s">
        <v>740</v>
      </c>
      <c r="D5437" s="1407">
        <v>2255</v>
      </c>
      <c r="E5437" s="1406" t="s">
        <v>614</v>
      </c>
      <c r="F5437" s="1408" t="s">
        <v>613</v>
      </c>
      <c r="O5437" s="1383" t="s">
        <v>614</v>
      </c>
      <c r="Q5437" s="1383" t="s">
        <v>60</v>
      </c>
    </row>
    <row r="5438" spans="1:17" x14ac:dyDescent="0.3">
      <c r="A5438" s="1405">
        <v>2013</v>
      </c>
      <c r="B5438" s="1406" t="s">
        <v>864</v>
      </c>
      <c r="C5438" s="1406" t="s">
        <v>741</v>
      </c>
      <c r="D5438" s="1407">
        <v>1325</v>
      </c>
      <c r="E5438" s="1406" t="s">
        <v>614</v>
      </c>
      <c r="F5438" s="1408" t="s">
        <v>613</v>
      </c>
      <c r="O5438" s="1383" t="s">
        <v>614</v>
      </c>
      <c r="Q5438" s="1383" t="s">
        <v>60</v>
      </c>
    </row>
    <row r="5439" spans="1:17" x14ac:dyDescent="0.3">
      <c r="A5439" s="1405">
        <v>2013</v>
      </c>
      <c r="B5439" s="1406" t="s">
        <v>864</v>
      </c>
      <c r="C5439" s="1406" t="s">
        <v>742</v>
      </c>
      <c r="D5439" s="1407">
        <v>1709</v>
      </c>
      <c r="E5439" s="1406" t="s">
        <v>614</v>
      </c>
      <c r="F5439" s="1408" t="s">
        <v>613</v>
      </c>
      <c r="O5439" s="1383" t="s">
        <v>614</v>
      </c>
      <c r="Q5439" s="1383" t="s">
        <v>60</v>
      </c>
    </row>
    <row r="5440" spans="1:17" x14ac:dyDescent="0.3">
      <c r="A5440" s="1405">
        <v>2013</v>
      </c>
      <c r="B5440" s="1406" t="s">
        <v>864</v>
      </c>
      <c r="C5440" s="1406" t="s">
        <v>743</v>
      </c>
      <c r="D5440" s="1407">
        <v>4296</v>
      </c>
      <c r="E5440" s="1406" t="s">
        <v>626</v>
      </c>
      <c r="F5440" s="1408" t="s">
        <v>625</v>
      </c>
      <c r="O5440" s="1383" t="s">
        <v>626</v>
      </c>
      <c r="Q5440" s="1383" t="s">
        <v>59</v>
      </c>
    </row>
    <row r="5441" spans="1:17" x14ac:dyDescent="0.3">
      <c r="A5441" s="1405">
        <v>2013</v>
      </c>
      <c r="B5441" s="1406" t="s">
        <v>864</v>
      </c>
      <c r="C5441" s="1406" t="s">
        <v>744</v>
      </c>
      <c r="D5441" s="1407">
        <v>30112</v>
      </c>
      <c r="E5441" s="1406" t="s">
        <v>626</v>
      </c>
      <c r="F5441" s="1408" t="s">
        <v>625</v>
      </c>
      <c r="O5441" s="1383" t="s">
        <v>626</v>
      </c>
      <c r="Q5441" s="1383" t="s">
        <v>59</v>
      </c>
    </row>
    <row r="5442" spans="1:17" x14ac:dyDescent="0.3">
      <c r="A5442" s="1405">
        <v>2013</v>
      </c>
      <c r="B5442" s="1406" t="s">
        <v>864</v>
      </c>
      <c r="C5442" s="1406" t="s">
        <v>745</v>
      </c>
      <c r="D5442" s="1407">
        <v>9599</v>
      </c>
      <c r="E5442" s="1406" t="s">
        <v>626</v>
      </c>
      <c r="F5442" s="1408" t="s">
        <v>625</v>
      </c>
      <c r="O5442" s="1383" t="s">
        <v>626</v>
      </c>
      <c r="Q5442" s="1383" t="s">
        <v>59</v>
      </c>
    </row>
    <row r="5443" spans="1:17" x14ac:dyDescent="0.3">
      <c r="A5443" s="1405">
        <v>2013</v>
      </c>
      <c r="B5443" s="1406" t="s">
        <v>864</v>
      </c>
      <c r="C5443" s="1406" t="s">
        <v>746</v>
      </c>
      <c r="D5443" s="1407">
        <v>10846</v>
      </c>
      <c r="E5443" s="1406" t="s">
        <v>626</v>
      </c>
      <c r="F5443" s="1408" t="s">
        <v>625</v>
      </c>
      <c r="O5443" s="1383" t="s">
        <v>626</v>
      </c>
      <c r="Q5443" s="1383" t="s">
        <v>59</v>
      </c>
    </row>
    <row r="5444" spans="1:17" x14ac:dyDescent="0.3">
      <c r="A5444" s="1405">
        <v>2013</v>
      </c>
      <c r="B5444" s="1406" t="s">
        <v>864</v>
      </c>
      <c r="C5444" s="1406" t="s">
        <v>747</v>
      </c>
      <c r="D5444" s="1407">
        <v>4434</v>
      </c>
      <c r="E5444" s="1406" t="s">
        <v>626</v>
      </c>
      <c r="F5444" s="1408" t="s">
        <v>625</v>
      </c>
      <c r="O5444" s="1383" t="s">
        <v>626</v>
      </c>
      <c r="Q5444" s="1383" t="s">
        <v>59</v>
      </c>
    </row>
    <row r="5445" spans="1:17" x14ac:dyDescent="0.3">
      <c r="A5445" s="1405">
        <v>2013</v>
      </c>
      <c r="B5445" s="1406" t="s">
        <v>864</v>
      </c>
      <c r="C5445" s="1406" t="s">
        <v>748</v>
      </c>
      <c r="D5445" s="1407">
        <v>1756</v>
      </c>
      <c r="E5445" s="1406" t="s">
        <v>614</v>
      </c>
      <c r="F5445" s="1408" t="s">
        <v>613</v>
      </c>
      <c r="O5445" s="1383" t="s">
        <v>614</v>
      </c>
      <c r="Q5445" s="1383" t="s">
        <v>60</v>
      </c>
    </row>
    <row r="5446" spans="1:17" x14ac:dyDescent="0.3">
      <c r="A5446" s="1405">
        <v>2013</v>
      </c>
      <c r="B5446" s="1406" t="s">
        <v>864</v>
      </c>
      <c r="C5446" s="1406" t="s">
        <v>749</v>
      </c>
      <c r="D5446" s="1407">
        <v>527</v>
      </c>
      <c r="E5446" s="1406" t="s">
        <v>614</v>
      </c>
      <c r="F5446" s="1408" t="s">
        <v>613</v>
      </c>
      <c r="O5446" s="1383" t="s">
        <v>614</v>
      </c>
      <c r="Q5446" s="1383" t="s">
        <v>60</v>
      </c>
    </row>
    <row r="5447" spans="1:17" x14ac:dyDescent="0.3">
      <c r="A5447" s="1405">
        <v>2013</v>
      </c>
      <c r="B5447" s="1406" t="s">
        <v>864</v>
      </c>
      <c r="C5447" s="1406" t="s">
        <v>750</v>
      </c>
      <c r="D5447" s="1407">
        <v>2128</v>
      </c>
      <c r="E5447" s="1406" t="s">
        <v>614</v>
      </c>
      <c r="F5447" s="1408" t="s">
        <v>613</v>
      </c>
      <c r="O5447" s="1383" t="s">
        <v>614</v>
      </c>
      <c r="Q5447" s="1383" t="s">
        <v>60</v>
      </c>
    </row>
    <row r="5448" spans="1:17" x14ac:dyDescent="0.3">
      <c r="A5448" s="1405">
        <v>2013</v>
      </c>
      <c r="B5448" s="1406" t="s">
        <v>864</v>
      </c>
      <c r="C5448" s="1406" t="s">
        <v>751</v>
      </c>
      <c r="D5448" s="1407">
        <v>1013</v>
      </c>
      <c r="E5448" s="1406" t="s">
        <v>614</v>
      </c>
      <c r="F5448" s="1408" t="s">
        <v>613</v>
      </c>
      <c r="O5448" s="1383" t="s">
        <v>614</v>
      </c>
      <c r="Q5448" s="1383" t="s">
        <v>60</v>
      </c>
    </row>
    <row r="5449" spans="1:17" x14ac:dyDescent="0.3">
      <c r="A5449" s="1405">
        <v>2013</v>
      </c>
      <c r="B5449" s="1406" t="s">
        <v>864</v>
      </c>
      <c r="C5449" s="1406" t="s">
        <v>752</v>
      </c>
      <c r="D5449" s="1407">
        <v>3542</v>
      </c>
      <c r="E5449" s="1406" t="s">
        <v>614</v>
      </c>
      <c r="F5449" s="1408" t="s">
        <v>613</v>
      </c>
      <c r="O5449" s="1383" t="s">
        <v>614</v>
      </c>
      <c r="Q5449" s="1383" t="s">
        <v>60</v>
      </c>
    </row>
    <row r="5450" spans="1:17" x14ac:dyDescent="0.3">
      <c r="A5450" s="1405">
        <v>2013</v>
      </c>
      <c r="B5450" s="1406" t="s">
        <v>864</v>
      </c>
      <c r="C5450" s="1406" t="s">
        <v>753</v>
      </c>
      <c r="D5450" s="1407">
        <v>519</v>
      </c>
      <c r="E5450" s="1406" t="s">
        <v>614</v>
      </c>
      <c r="F5450" s="1408" t="s">
        <v>613</v>
      </c>
      <c r="O5450" s="1383" t="s">
        <v>614</v>
      </c>
      <c r="Q5450" s="1383" t="s">
        <v>60</v>
      </c>
    </row>
    <row r="5451" spans="1:17" x14ac:dyDescent="0.3">
      <c r="A5451" s="1405">
        <v>2013</v>
      </c>
      <c r="B5451" s="1406" t="s">
        <v>864</v>
      </c>
      <c r="C5451" s="1406" t="s">
        <v>754</v>
      </c>
      <c r="D5451" s="1407">
        <v>996</v>
      </c>
      <c r="E5451" s="1406" t="s">
        <v>614</v>
      </c>
      <c r="F5451" s="1408" t="s">
        <v>613</v>
      </c>
      <c r="O5451" s="1383" t="s">
        <v>614</v>
      </c>
      <c r="Q5451" s="1383" t="s">
        <v>60</v>
      </c>
    </row>
    <row r="5452" spans="1:17" x14ac:dyDescent="0.3">
      <c r="A5452" s="1405">
        <v>2013</v>
      </c>
      <c r="B5452" s="1406" t="s">
        <v>864</v>
      </c>
      <c r="C5452" s="1406" t="s">
        <v>755</v>
      </c>
      <c r="D5452" s="1407">
        <v>2147</v>
      </c>
      <c r="E5452" s="1406" t="s">
        <v>614</v>
      </c>
      <c r="F5452" s="1408" t="s">
        <v>613</v>
      </c>
      <c r="O5452" s="1383" t="s">
        <v>614</v>
      </c>
      <c r="Q5452" s="1383" t="s">
        <v>60</v>
      </c>
    </row>
    <row r="5453" spans="1:17" x14ac:dyDescent="0.3">
      <c r="A5453" s="1405">
        <v>2013</v>
      </c>
      <c r="B5453" s="1406" t="s">
        <v>864</v>
      </c>
      <c r="C5453" s="1406" t="s">
        <v>756</v>
      </c>
      <c r="D5453" s="1407">
        <v>1192</v>
      </c>
      <c r="E5453" s="1406" t="s">
        <v>614</v>
      </c>
      <c r="F5453" s="1408" t="s">
        <v>613</v>
      </c>
      <c r="O5453" s="1383" t="s">
        <v>614</v>
      </c>
      <c r="Q5453" s="1383" t="s">
        <v>60</v>
      </c>
    </row>
    <row r="5454" spans="1:17" x14ac:dyDescent="0.3">
      <c r="A5454" s="1405">
        <v>2013</v>
      </c>
      <c r="B5454" s="1406" t="s">
        <v>864</v>
      </c>
      <c r="C5454" s="1406" t="s">
        <v>757</v>
      </c>
      <c r="D5454" s="1407">
        <v>994</v>
      </c>
      <c r="E5454" s="1406" t="s">
        <v>626</v>
      </c>
      <c r="F5454" s="1408" t="s">
        <v>625</v>
      </c>
      <c r="O5454" s="1383" t="s">
        <v>626</v>
      </c>
      <c r="Q5454" s="1383" t="s">
        <v>59</v>
      </c>
    </row>
    <row r="5455" spans="1:17" x14ac:dyDescent="0.3">
      <c r="A5455" s="1405">
        <v>2013</v>
      </c>
      <c r="B5455" s="1406" t="s">
        <v>864</v>
      </c>
      <c r="C5455" s="1406" t="s">
        <v>758</v>
      </c>
      <c r="D5455" s="1407">
        <v>1980</v>
      </c>
      <c r="E5455" s="1406" t="s">
        <v>626</v>
      </c>
      <c r="F5455" s="1408" t="s">
        <v>625</v>
      </c>
      <c r="O5455" s="1383" t="s">
        <v>626</v>
      </c>
      <c r="Q5455" s="1383" t="s">
        <v>59</v>
      </c>
    </row>
    <row r="5456" spans="1:17" x14ac:dyDescent="0.3">
      <c r="A5456" s="1405">
        <v>2013</v>
      </c>
      <c r="B5456" s="1406" t="s">
        <v>864</v>
      </c>
      <c r="C5456" s="1406" t="s">
        <v>759</v>
      </c>
      <c r="D5456" s="1407">
        <v>403</v>
      </c>
      <c r="E5456" s="1406" t="s">
        <v>626</v>
      </c>
      <c r="F5456" s="1408" t="s">
        <v>625</v>
      </c>
      <c r="O5456" s="1383" t="s">
        <v>626</v>
      </c>
      <c r="Q5456" s="1383" t="s">
        <v>59</v>
      </c>
    </row>
    <row r="5457" spans="1:17" x14ac:dyDescent="0.3">
      <c r="A5457" s="1405">
        <v>2013</v>
      </c>
      <c r="B5457" s="1406" t="s">
        <v>864</v>
      </c>
      <c r="C5457" s="1406" t="s">
        <v>760</v>
      </c>
      <c r="D5457" s="1407">
        <v>619</v>
      </c>
      <c r="E5457" s="1406" t="s">
        <v>626</v>
      </c>
      <c r="F5457" s="1408" t="s">
        <v>625</v>
      </c>
      <c r="O5457" s="1383" t="s">
        <v>626</v>
      </c>
      <c r="Q5457" s="1383" t="s">
        <v>59</v>
      </c>
    </row>
    <row r="5458" spans="1:17" x14ac:dyDescent="0.3">
      <c r="A5458" s="1405">
        <v>2013</v>
      </c>
      <c r="B5458" s="1406" t="s">
        <v>864</v>
      </c>
      <c r="C5458" s="1406" t="s">
        <v>761</v>
      </c>
      <c r="D5458" s="1407">
        <v>492</v>
      </c>
      <c r="E5458" s="1406" t="s">
        <v>626</v>
      </c>
      <c r="F5458" s="1408" t="s">
        <v>625</v>
      </c>
      <c r="O5458" s="1383" t="s">
        <v>626</v>
      </c>
      <c r="Q5458" s="1383" t="s">
        <v>59</v>
      </c>
    </row>
    <row r="5459" spans="1:17" x14ac:dyDescent="0.3">
      <c r="A5459" s="1405">
        <v>2013</v>
      </c>
      <c r="B5459" s="1406" t="s">
        <v>864</v>
      </c>
      <c r="C5459" s="1406" t="s">
        <v>762</v>
      </c>
      <c r="D5459" s="1407">
        <v>726</v>
      </c>
      <c r="E5459" s="1406" t="s">
        <v>623</v>
      </c>
      <c r="F5459" s="1408" t="s">
        <v>622</v>
      </c>
      <c r="O5459" s="1383" t="s">
        <v>623</v>
      </c>
      <c r="Q5459" s="1383" t="s">
        <v>75</v>
      </c>
    </row>
    <row r="5460" spans="1:17" x14ac:dyDescent="0.3">
      <c r="A5460" s="1405">
        <v>2013</v>
      </c>
      <c r="B5460" s="1406" t="s">
        <v>864</v>
      </c>
      <c r="C5460" s="1406" t="s">
        <v>763</v>
      </c>
      <c r="D5460" s="1407">
        <v>1275</v>
      </c>
      <c r="E5460" s="1406" t="s">
        <v>645</v>
      </c>
      <c r="F5460" s="1408" t="s">
        <v>644</v>
      </c>
      <c r="O5460" s="1383" t="s">
        <v>645</v>
      </c>
      <c r="Q5460" s="1383" t="s">
        <v>76</v>
      </c>
    </row>
    <row r="5461" spans="1:17" x14ac:dyDescent="0.3">
      <c r="A5461" s="1405">
        <v>2013</v>
      </c>
      <c r="B5461" s="1406" t="s">
        <v>864</v>
      </c>
      <c r="C5461" s="1406" t="s">
        <v>764</v>
      </c>
      <c r="D5461" s="1407">
        <v>1446</v>
      </c>
      <c r="E5461" s="1406" t="s">
        <v>645</v>
      </c>
      <c r="F5461" s="1408" t="s">
        <v>644</v>
      </c>
      <c r="O5461" s="1383" t="s">
        <v>645</v>
      </c>
      <c r="Q5461" s="1383" t="s">
        <v>76</v>
      </c>
    </row>
    <row r="5462" spans="1:17" x14ac:dyDescent="0.3">
      <c r="A5462" s="1405">
        <v>2013</v>
      </c>
      <c r="B5462" s="1406" t="s">
        <v>864</v>
      </c>
      <c r="C5462" s="1406" t="s">
        <v>765</v>
      </c>
      <c r="D5462" s="1407">
        <v>4688</v>
      </c>
      <c r="E5462" s="1406" t="s">
        <v>645</v>
      </c>
      <c r="F5462" s="1408" t="s">
        <v>644</v>
      </c>
      <c r="O5462" s="1383" t="s">
        <v>645</v>
      </c>
      <c r="Q5462" s="1383" t="s">
        <v>76</v>
      </c>
    </row>
    <row r="5463" spans="1:17" x14ac:dyDescent="0.3">
      <c r="A5463" s="1405">
        <v>2013</v>
      </c>
      <c r="B5463" s="1406" t="s">
        <v>864</v>
      </c>
      <c r="C5463" s="1406" t="s">
        <v>766</v>
      </c>
      <c r="D5463" s="1407">
        <v>1754</v>
      </c>
      <c r="E5463" s="1406" t="s">
        <v>645</v>
      </c>
      <c r="F5463" s="1408" t="s">
        <v>644</v>
      </c>
      <c r="O5463" s="1383" t="s">
        <v>645</v>
      </c>
      <c r="Q5463" s="1383" t="s">
        <v>76</v>
      </c>
    </row>
    <row r="5464" spans="1:17" x14ac:dyDescent="0.3">
      <c r="A5464" s="1405">
        <v>2013</v>
      </c>
      <c r="B5464" s="1406" t="s">
        <v>864</v>
      </c>
      <c r="C5464" s="1406" t="s">
        <v>767</v>
      </c>
      <c r="D5464" s="1407">
        <v>2018</v>
      </c>
      <c r="E5464" s="1406" t="s">
        <v>645</v>
      </c>
      <c r="F5464" s="1408" t="s">
        <v>644</v>
      </c>
      <c r="O5464" s="1383" t="s">
        <v>645</v>
      </c>
      <c r="Q5464" s="1383" t="s">
        <v>76</v>
      </c>
    </row>
    <row r="5465" spans="1:17" x14ac:dyDescent="0.3">
      <c r="A5465" s="1405">
        <v>2013</v>
      </c>
      <c r="B5465" s="1406" t="s">
        <v>864</v>
      </c>
      <c r="C5465" s="1406" t="s">
        <v>768</v>
      </c>
      <c r="D5465" s="1407">
        <v>3379</v>
      </c>
      <c r="E5465" s="1406" t="s">
        <v>645</v>
      </c>
      <c r="F5465" s="1408" t="s">
        <v>644</v>
      </c>
      <c r="O5465" s="1383" t="s">
        <v>645</v>
      </c>
      <c r="Q5465" s="1383" t="s">
        <v>76</v>
      </c>
    </row>
    <row r="5466" spans="1:17" x14ac:dyDescent="0.3">
      <c r="A5466" s="1405">
        <v>2013</v>
      </c>
      <c r="B5466" s="1406" t="s">
        <v>864</v>
      </c>
      <c r="C5466" s="1406" t="s">
        <v>769</v>
      </c>
      <c r="D5466" s="1407">
        <v>824</v>
      </c>
      <c r="E5466" s="1406" t="s">
        <v>645</v>
      </c>
      <c r="F5466" s="1408" t="s">
        <v>644</v>
      </c>
      <c r="O5466" s="1383" t="s">
        <v>645</v>
      </c>
      <c r="Q5466" s="1383" t="s">
        <v>76</v>
      </c>
    </row>
    <row r="5467" spans="1:17" x14ac:dyDescent="0.3">
      <c r="A5467" s="1405">
        <v>2013</v>
      </c>
      <c r="B5467" s="1406" t="s">
        <v>864</v>
      </c>
      <c r="C5467" s="1406" t="s">
        <v>770</v>
      </c>
      <c r="D5467" s="1407">
        <v>1294</v>
      </c>
      <c r="E5467" s="1406" t="s">
        <v>645</v>
      </c>
      <c r="F5467" s="1408" t="s">
        <v>644</v>
      </c>
      <c r="O5467" s="1383" t="s">
        <v>645</v>
      </c>
      <c r="Q5467" s="1383" t="s">
        <v>76</v>
      </c>
    </row>
    <row r="5468" spans="1:17" x14ac:dyDescent="0.3">
      <c r="A5468" s="1405">
        <v>2013</v>
      </c>
      <c r="B5468" s="1406" t="s">
        <v>864</v>
      </c>
      <c r="C5468" s="1406" t="s">
        <v>771</v>
      </c>
      <c r="D5468" s="1407">
        <v>1976</v>
      </c>
      <c r="E5468" s="1406" t="s">
        <v>645</v>
      </c>
      <c r="F5468" s="1408" t="s">
        <v>644</v>
      </c>
      <c r="O5468" s="1383" t="s">
        <v>645</v>
      </c>
      <c r="Q5468" s="1383" t="s">
        <v>76</v>
      </c>
    </row>
    <row r="5469" spans="1:17" x14ac:dyDescent="0.3">
      <c r="A5469" s="1405">
        <v>2013</v>
      </c>
      <c r="B5469" s="1406" t="s">
        <v>864</v>
      </c>
      <c r="C5469" s="1406" t="s">
        <v>772</v>
      </c>
      <c r="D5469" s="1407">
        <v>1171</v>
      </c>
      <c r="E5469" s="1406" t="s">
        <v>645</v>
      </c>
      <c r="F5469" s="1408" t="s">
        <v>644</v>
      </c>
      <c r="O5469" s="1383" t="s">
        <v>645</v>
      </c>
      <c r="Q5469" s="1383" t="s">
        <v>76</v>
      </c>
    </row>
    <row r="5470" spans="1:17" x14ac:dyDescent="0.3">
      <c r="A5470" s="1405">
        <v>2013</v>
      </c>
      <c r="B5470" s="1406" t="s">
        <v>864</v>
      </c>
      <c r="C5470" s="1406" t="s">
        <v>773</v>
      </c>
      <c r="D5470" s="1407">
        <v>4523</v>
      </c>
      <c r="E5470" s="1406" t="s">
        <v>645</v>
      </c>
      <c r="F5470" s="1408" t="s">
        <v>644</v>
      </c>
      <c r="O5470" s="1383" t="s">
        <v>645</v>
      </c>
      <c r="Q5470" s="1383" t="s">
        <v>76</v>
      </c>
    </row>
    <row r="5471" spans="1:17" x14ac:dyDescent="0.3">
      <c r="A5471" s="1405">
        <v>2013</v>
      </c>
      <c r="B5471" s="1406" t="s">
        <v>864</v>
      </c>
      <c r="C5471" s="1406" t="s">
        <v>774</v>
      </c>
      <c r="D5471" s="1407">
        <v>352</v>
      </c>
      <c r="E5471" s="1406" t="s">
        <v>645</v>
      </c>
      <c r="F5471" s="1408" t="s">
        <v>644</v>
      </c>
      <c r="O5471" s="1383" t="s">
        <v>645</v>
      </c>
      <c r="Q5471" s="1383" t="s">
        <v>76</v>
      </c>
    </row>
    <row r="5472" spans="1:17" x14ac:dyDescent="0.3">
      <c r="A5472" s="1405">
        <v>2013</v>
      </c>
      <c r="B5472" s="1406" t="s">
        <v>864</v>
      </c>
      <c r="C5472" s="1406" t="s">
        <v>775</v>
      </c>
      <c r="D5472" s="1407">
        <v>18481</v>
      </c>
      <c r="E5472" s="1406" t="s">
        <v>645</v>
      </c>
      <c r="F5472" s="1408" t="s">
        <v>644</v>
      </c>
      <c r="O5472" s="1383" t="s">
        <v>645</v>
      </c>
      <c r="Q5472" s="1383" t="s">
        <v>76</v>
      </c>
    </row>
    <row r="5473" spans="1:17" x14ac:dyDescent="0.3">
      <c r="A5473" s="1405">
        <v>2013</v>
      </c>
      <c r="B5473" s="1406" t="s">
        <v>864</v>
      </c>
      <c r="C5473" s="1406" t="s">
        <v>776</v>
      </c>
      <c r="D5473" s="1407">
        <v>1445</v>
      </c>
      <c r="E5473" s="1406" t="s">
        <v>645</v>
      </c>
      <c r="F5473" s="1408" t="s">
        <v>644</v>
      </c>
      <c r="O5473" s="1383" t="s">
        <v>645</v>
      </c>
      <c r="Q5473" s="1383" t="s">
        <v>76</v>
      </c>
    </row>
    <row r="5474" spans="1:17" x14ac:dyDescent="0.3">
      <c r="A5474" s="1405">
        <v>2013</v>
      </c>
      <c r="B5474" s="1406" t="s">
        <v>864</v>
      </c>
      <c r="C5474" s="1406" t="s">
        <v>777</v>
      </c>
      <c r="D5474" s="1407">
        <v>565</v>
      </c>
      <c r="E5474" s="1406" t="s">
        <v>611</v>
      </c>
      <c r="F5474" s="1408" t="s">
        <v>610</v>
      </c>
      <c r="O5474" s="1383" t="s">
        <v>611</v>
      </c>
      <c r="Q5474" s="1383" t="s">
        <v>74</v>
      </c>
    </row>
    <row r="5475" spans="1:17" x14ac:dyDescent="0.3">
      <c r="A5475" s="1405">
        <v>2013</v>
      </c>
      <c r="B5475" s="1406" t="s">
        <v>864</v>
      </c>
      <c r="C5475" s="1406" t="s">
        <v>778</v>
      </c>
      <c r="D5475" s="1407">
        <v>921</v>
      </c>
      <c r="E5475" s="1406" t="s">
        <v>611</v>
      </c>
      <c r="F5475" s="1408" t="s">
        <v>610</v>
      </c>
      <c r="O5475" s="1383" t="s">
        <v>611</v>
      </c>
      <c r="Q5475" s="1383" t="s">
        <v>74</v>
      </c>
    </row>
    <row r="5476" spans="1:17" x14ac:dyDescent="0.3">
      <c r="A5476" s="1405">
        <v>2013</v>
      </c>
      <c r="B5476" s="1406" t="s">
        <v>864</v>
      </c>
      <c r="C5476" s="1406" t="s">
        <v>779</v>
      </c>
      <c r="D5476" s="1407">
        <v>1929</v>
      </c>
      <c r="E5476" s="1406" t="s">
        <v>611</v>
      </c>
      <c r="F5476" s="1408" t="s">
        <v>610</v>
      </c>
      <c r="O5476" s="1383" t="s">
        <v>611</v>
      </c>
      <c r="Q5476" s="1383" t="s">
        <v>74</v>
      </c>
    </row>
    <row r="5477" spans="1:17" x14ac:dyDescent="0.3">
      <c r="A5477" s="1405">
        <v>2013</v>
      </c>
      <c r="B5477" s="1406" t="s">
        <v>864</v>
      </c>
      <c r="C5477" s="1406" t="s">
        <v>780</v>
      </c>
      <c r="D5477" s="1407">
        <v>471</v>
      </c>
      <c r="E5477" s="1406" t="s">
        <v>611</v>
      </c>
      <c r="F5477" s="1408" t="s">
        <v>610</v>
      </c>
      <c r="O5477" s="1383" t="s">
        <v>611</v>
      </c>
      <c r="Q5477" s="1383" t="s">
        <v>74</v>
      </c>
    </row>
    <row r="5478" spans="1:17" x14ac:dyDescent="0.3">
      <c r="A5478" s="1405">
        <v>2013</v>
      </c>
      <c r="B5478" s="1406" t="s">
        <v>864</v>
      </c>
      <c r="C5478" s="1406" t="s">
        <v>781</v>
      </c>
      <c r="D5478" s="1407">
        <v>929</v>
      </c>
      <c r="E5478" s="1406" t="s">
        <v>635</v>
      </c>
      <c r="F5478" s="1408" t="s">
        <v>634</v>
      </c>
      <c r="O5478" s="1383" t="s">
        <v>635</v>
      </c>
      <c r="Q5478" s="1383" t="s">
        <v>78</v>
      </c>
    </row>
    <row r="5479" spans="1:17" x14ac:dyDescent="0.3">
      <c r="A5479" s="1405">
        <v>2013</v>
      </c>
      <c r="B5479" s="1406" t="s">
        <v>864</v>
      </c>
      <c r="C5479" s="1406" t="s">
        <v>782</v>
      </c>
      <c r="D5479" s="1407">
        <v>508</v>
      </c>
      <c r="E5479" s="1406" t="s">
        <v>623</v>
      </c>
      <c r="F5479" s="1408" t="s">
        <v>622</v>
      </c>
      <c r="O5479" s="1383" t="s">
        <v>623</v>
      </c>
      <c r="Q5479" s="1383" t="s">
        <v>75</v>
      </c>
    </row>
    <row r="5480" spans="1:17" x14ac:dyDescent="0.3">
      <c r="A5480" s="1405">
        <v>2013</v>
      </c>
      <c r="B5480" s="1406" t="s">
        <v>864</v>
      </c>
      <c r="C5480" s="1406" t="s">
        <v>783</v>
      </c>
      <c r="D5480" s="1407">
        <v>1451</v>
      </c>
      <c r="E5480" s="1406" t="s">
        <v>623</v>
      </c>
      <c r="F5480" s="1408" t="s">
        <v>622</v>
      </c>
      <c r="O5480" s="1383" t="s">
        <v>623</v>
      </c>
      <c r="Q5480" s="1383" t="s">
        <v>75</v>
      </c>
    </row>
    <row r="5481" spans="1:17" x14ac:dyDescent="0.3">
      <c r="A5481" s="1405">
        <v>2013</v>
      </c>
      <c r="B5481" s="1406" t="s">
        <v>864</v>
      </c>
      <c r="C5481" s="1406" t="s">
        <v>784</v>
      </c>
      <c r="D5481" s="1407">
        <v>3521</v>
      </c>
      <c r="E5481" s="1406" t="s">
        <v>623</v>
      </c>
      <c r="F5481" s="1408" t="s">
        <v>622</v>
      </c>
      <c r="O5481" s="1383" t="s">
        <v>623</v>
      </c>
      <c r="Q5481" s="1383" t="s">
        <v>75</v>
      </c>
    </row>
    <row r="5482" spans="1:17" x14ac:dyDescent="0.3">
      <c r="A5482" s="1405">
        <v>2013</v>
      </c>
      <c r="B5482" s="1406" t="s">
        <v>864</v>
      </c>
      <c r="C5482" s="1406" t="s">
        <v>785</v>
      </c>
      <c r="D5482" s="1407">
        <v>776</v>
      </c>
      <c r="E5482" s="1406" t="s">
        <v>623</v>
      </c>
      <c r="F5482" s="1408" t="s">
        <v>622</v>
      </c>
      <c r="O5482" s="1383" t="s">
        <v>623</v>
      </c>
      <c r="Q5482" s="1383" t="s">
        <v>75</v>
      </c>
    </row>
    <row r="5483" spans="1:17" x14ac:dyDescent="0.3">
      <c r="A5483" s="1405">
        <v>2013</v>
      </c>
      <c r="B5483" s="1406" t="s">
        <v>864</v>
      </c>
      <c r="C5483" s="1406" t="s">
        <v>786</v>
      </c>
      <c r="D5483" s="1407">
        <v>952</v>
      </c>
      <c r="E5483" s="1406" t="s">
        <v>623</v>
      </c>
      <c r="F5483" s="1408" t="s">
        <v>622</v>
      </c>
      <c r="O5483" s="1383" t="s">
        <v>623</v>
      </c>
      <c r="Q5483" s="1383" t="s">
        <v>75</v>
      </c>
    </row>
    <row r="5484" spans="1:17" x14ac:dyDescent="0.3">
      <c r="A5484" s="1405">
        <v>2013</v>
      </c>
      <c r="B5484" s="1406" t="s">
        <v>864</v>
      </c>
      <c r="C5484" s="1406" t="s">
        <v>787</v>
      </c>
      <c r="D5484" s="1407">
        <v>598</v>
      </c>
      <c r="E5484" s="1406" t="s">
        <v>623</v>
      </c>
      <c r="F5484" s="1408" t="s">
        <v>622</v>
      </c>
      <c r="O5484" s="1383" t="s">
        <v>623</v>
      </c>
      <c r="Q5484" s="1383" t="s">
        <v>75</v>
      </c>
    </row>
    <row r="5485" spans="1:17" x14ac:dyDescent="0.3">
      <c r="A5485" s="1405">
        <v>2013</v>
      </c>
      <c r="B5485" s="1406" t="s">
        <v>864</v>
      </c>
      <c r="C5485" s="1406" t="s">
        <v>788</v>
      </c>
      <c r="D5485" s="1407">
        <v>7210</v>
      </c>
      <c r="E5485" s="1406" t="s">
        <v>623</v>
      </c>
      <c r="F5485" s="1408" t="s">
        <v>622</v>
      </c>
      <c r="O5485" s="1383" t="s">
        <v>623</v>
      </c>
      <c r="Q5485" s="1383" t="s">
        <v>75</v>
      </c>
    </row>
    <row r="5486" spans="1:17" x14ac:dyDescent="0.3">
      <c r="A5486" s="1405">
        <v>2013</v>
      </c>
      <c r="B5486" s="1406" t="s">
        <v>864</v>
      </c>
      <c r="C5486" s="1406" t="s">
        <v>789</v>
      </c>
      <c r="D5486" s="1407">
        <v>402</v>
      </c>
      <c r="E5486" s="1406" t="s">
        <v>623</v>
      </c>
      <c r="F5486" s="1408" t="s">
        <v>622</v>
      </c>
      <c r="O5486" s="1383" t="s">
        <v>623</v>
      </c>
      <c r="Q5486" s="1383" t="s">
        <v>75</v>
      </c>
    </row>
    <row r="5487" spans="1:17" x14ac:dyDescent="0.3">
      <c r="A5487" s="1405">
        <v>2013</v>
      </c>
      <c r="B5487" s="1406" t="s">
        <v>864</v>
      </c>
      <c r="C5487" s="1406" t="s">
        <v>790</v>
      </c>
      <c r="D5487" s="1407">
        <v>489</v>
      </c>
      <c r="E5487" s="1406" t="s">
        <v>623</v>
      </c>
      <c r="F5487" s="1408" t="s">
        <v>622</v>
      </c>
      <c r="O5487" s="1383" t="s">
        <v>623</v>
      </c>
      <c r="Q5487" s="1383" t="s">
        <v>75</v>
      </c>
    </row>
    <row r="5488" spans="1:17" x14ac:dyDescent="0.3">
      <c r="A5488" s="1405">
        <v>2013</v>
      </c>
      <c r="B5488" s="1406" t="s">
        <v>864</v>
      </c>
      <c r="C5488" s="1406" t="s">
        <v>791</v>
      </c>
      <c r="D5488" s="1407">
        <v>1023</v>
      </c>
      <c r="E5488" s="1406" t="s">
        <v>623</v>
      </c>
      <c r="F5488" s="1408" t="s">
        <v>622</v>
      </c>
      <c r="O5488" s="1383" t="s">
        <v>623</v>
      </c>
      <c r="Q5488" s="1383" t="s">
        <v>75</v>
      </c>
    </row>
    <row r="5489" spans="1:17" x14ac:dyDescent="0.3">
      <c r="A5489" s="1405">
        <v>2013</v>
      </c>
      <c r="B5489" s="1406" t="s">
        <v>864</v>
      </c>
      <c r="C5489" s="1406" t="s">
        <v>792</v>
      </c>
      <c r="D5489" s="1407">
        <v>1485</v>
      </c>
      <c r="E5489" s="1406" t="s">
        <v>623</v>
      </c>
      <c r="F5489" s="1408" t="s">
        <v>622</v>
      </c>
      <c r="O5489" s="1383" t="s">
        <v>623</v>
      </c>
      <c r="Q5489" s="1383" t="s">
        <v>75</v>
      </c>
    </row>
    <row r="5490" spans="1:17" x14ac:dyDescent="0.3">
      <c r="A5490" s="1405">
        <v>2013</v>
      </c>
      <c r="B5490" s="1406" t="s">
        <v>864</v>
      </c>
      <c r="C5490" s="1406" t="s">
        <v>793</v>
      </c>
      <c r="D5490" s="1407">
        <v>1372</v>
      </c>
      <c r="E5490" s="1406" t="s">
        <v>623</v>
      </c>
      <c r="F5490" s="1408" t="s">
        <v>622</v>
      </c>
      <c r="O5490" s="1383" t="s">
        <v>623</v>
      </c>
      <c r="Q5490" s="1383" t="s">
        <v>75</v>
      </c>
    </row>
    <row r="5491" spans="1:17" x14ac:dyDescent="0.3">
      <c r="A5491" s="1405">
        <v>2013</v>
      </c>
      <c r="B5491" s="1406" t="s">
        <v>864</v>
      </c>
      <c r="C5491" s="1406" t="s">
        <v>794</v>
      </c>
      <c r="D5491" s="1407">
        <v>9391</v>
      </c>
      <c r="E5491" s="1406" t="s">
        <v>611</v>
      </c>
      <c r="F5491" s="1408" t="s">
        <v>610</v>
      </c>
      <c r="O5491" s="1383" t="s">
        <v>611</v>
      </c>
      <c r="Q5491" s="1383" t="s">
        <v>74</v>
      </c>
    </row>
    <row r="5492" spans="1:17" x14ac:dyDescent="0.3">
      <c r="A5492" s="1405">
        <v>2013</v>
      </c>
      <c r="B5492" s="1406" t="s">
        <v>864</v>
      </c>
      <c r="C5492" s="1406" t="s">
        <v>795</v>
      </c>
      <c r="D5492" s="1407">
        <v>1021</v>
      </c>
      <c r="E5492" s="1406" t="s">
        <v>611</v>
      </c>
      <c r="F5492" s="1408" t="s">
        <v>610</v>
      </c>
      <c r="O5492" s="1383" t="s">
        <v>611</v>
      </c>
      <c r="Q5492" s="1383" t="s">
        <v>74</v>
      </c>
    </row>
    <row r="5493" spans="1:17" x14ac:dyDescent="0.3">
      <c r="A5493" s="1405">
        <v>2013</v>
      </c>
      <c r="B5493" s="1406" t="s">
        <v>864</v>
      </c>
      <c r="C5493" s="1406" t="s">
        <v>796</v>
      </c>
      <c r="D5493" s="1407">
        <v>370</v>
      </c>
      <c r="E5493" s="1406" t="s">
        <v>611</v>
      </c>
      <c r="F5493" s="1408" t="s">
        <v>610</v>
      </c>
      <c r="O5493" s="1383" t="s">
        <v>611</v>
      </c>
      <c r="Q5493" s="1383" t="s">
        <v>74</v>
      </c>
    </row>
    <row r="5494" spans="1:17" x14ac:dyDescent="0.3">
      <c r="A5494" s="1405">
        <v>2013</v>
      </c>
      <c r="B5494" s="1406" t="s">
        <v>864</v>
      </c>
      <c r="C5494" s="1406" t="s">
        <v>797</v>
      </c>
      <c r="D5494" s="1407">
        <v>614</v>
      </c>
      <c r="E5494" s="1406" t="s">
        <v>611</v>
      </c>
      <c r="F5494" s="1408" t="s">
        <v>610</v>
      </c>
      <c r="O5494" s="1383" t="s">
        <v>611</v>
      </c>
      <c r="Q5494" s="1383" t="s">
        <v>74</v>
      </c>
    </row>
    <row r="5495" spans="1:17" x14ac:dyDescent="0.3">
      <c r="A5495" s="1405">
        <v>2013</v>
      </c>
      <c r="B5495" s="1406" t="s">
        <v>864</v>
      </c>
      <c r="C5495" s="1406" t="s">
        <v>531</v>
      </c>
      <c r="D5495" s="1407">
        <v>30537</v>
      </c>
      <c r="E5495" s="1406" t="s">
        <v>519</v>
      </c>
      <c r="F5495" s="1408" t="s">
        <v>628</v>
      </c>
      <c r="O5495" s="1383" t="s">
        <v>519</v>
      </c>
      <c r="Q5495" s="1383" t="s">
        <v>58</v>
      </c>
    </row>
    <row r="5496" spans="1:17" x14ac:dyDescent="0.3">
      <c r="A5496" s="1405">
        <v>2013</v>
      </c>
      <c r="B5496" s="1406" t="s">
        <v>864</v>
      </c>
      <c r="C5496" s="1406" t="s">
        <v>532</v>
      </c>
      <c r="D5496" s="1407">
        <v>259963</v>
      </c>
      <c r="E5496" s="1406" t="s">
        <v>519</v>
      </c>
      <c r="F5496" s="1408" t="s">
        <v>628</v>
      </c>
      <c r="O5496" s="1383" t="s">
        <v>519</v>
      </c>
      <c r="Q5496" s="1383" t="s">
        <v>58</v>
      </c>
    </row>
    <row r="5497" spans="1:17" x14ac:dyDescent="0.3">
      <c r="A5497" s="1405">
        <v>2013</v>
      </c>
      <c r="B5497" s="1406" t="s">
        <v>864</v>
      </c>
      <c r="C5497" s="1406" t="s">
        <v>533</v>
      </c>
      <c r="D5497" s="1407">
        <v>36770</v>
      </c>
      <c r="E5497" s="1406" t="s">
        <v>519</v>
      </c>
      <c r="F5497" s="1408" t="s">
        <v>628</v>
      </c>
      <c r="O5497" s="1383" t="s">
        <v>519</v>
      </c>
      <c r="Q5497" s="1383" t="s">
        <v>58</v>
      </c>
    </row>
    <row r="5498" spans="1:17" x14ac:dyDescent="0.3">
      <c r="A5498" s="1405">
        <v>2013</v>
      </c>
      <c r="B5498" s="1406" t="s">
        <v>864</v>
      </c>
      <c r="C5498" s="1406" t="s">
        <v>535</v>
      </c>
      <c r="D5498" s="1407">
        <v>13984</v>
      </c>
      <c r="E5498" s="1406" t="s">
        <v>519</v>
      </c>
      <c r="F5498" s="1408" t="s">
        <v>628</v>
      </c>
      <c r="O5498" s="1383" t="s">
        <v>519</v>
      </c>
      <c r="Q5498" s="1383" t="s">
        <v>58</v>
      </c>
    </row>
    <row r="5499" spans="1:17" x14ac:dyDescent="0.3">
      <c r="A5499" s="1405">
        <v>2013</v>
      </c>
      <c r="B5499" s="1406" t="s">
        <v>864</v>
      </c>
      <c r="C5499" s="1406" t="s">
        <v>536</v>
      </c>
      <c r="D5499" s="1407">
        <v>65226</v>
      </c>
      <c r="E5499" s="1406" t="s">
        <v>519</v>
      </c>
      <c r="F5499" s="1408" t="s">
        <v>628</v>
      </c>
      <c r="O5499" s="1383" t="s">
        <v>519</v>
      </c>
      <c r="Q5499" s="1383" t="s">
        <v>58</v>
      </c>
    </row>
    <row r="5500" spans="1:17" x14ac:dyDescent="0.3">
      <c r="A5500" s="1405">
        <v>2013</v>
      </c>
      <c r="B5500" s="1406" t="s">
        <v>864</v>
      </c>
      <c r="C5500" s="1406" t="s">
        <v>537</v>
      </c>
      <c r="D5500" s="1407">
        <v>45745</v>
      </c>
      <c r="E5500" s="1406" t="s">
        <v>519</v>
      </c>
      <c r="F5500" s="1408" t="s">
        <v>628</v>
      </c>
      <c r="O5500" s="1383" t="s">
        <v>519</v>
      </c>
      <c r="Q5500" s="1383" t="s">
        <v>58</v>
      </c>
    </row>
    <row r="5501" spans="1:17" x14ac:dyDescent="0.3">
      <c r="A5501" s="1405">
        <v>2013</v>
      </c>
      <c r="B5501" s="1406" t="s">
        <v>864</v>
      </c>
      <c r="C5501" s="1406" t="s">
        <v>540</v>
      </c>
      <c r="D5501" s="1407">
        <v>21232</v>
      </c>
      <c r="E5501" s="1406" t="s">
        <v>519</v>
      </c>
      <c r="F5501" s="1408" t="s">
        <v>628</v>
      </c>
      <c r="O5501" s="1383" t="s">
        <v>519</v>
      </c>
      <c r="Q5501" s="1383" t="s">
        <v>58</v>
      </c>
    </row>
    <row r="5502" spans="1:17" x14ac:dyDescent="0.3">
      <c r="A5502" s="1405">
        <v>2013</v>
      </c>
      <c r="B5502" s="1406" t="s">
        <v>864</v>
      </c>
      <c r="C5502" s="1406" t="s">
        <v>541</v>
      </c>
      <c r="D5502" s="1407">
        <v>29089</v>
      </c>
      <c r="E5502" s="1406" t="s">
        <v>519</v>
      </c>
      <c r="F5502" s="1408" t="s">
        <v>628</v>
      </c>
      <c r="O5502" s="1383" t="s">
        <v>519</v>
      </c>
      <c r="Q5502" s="1383" t="s">
        <v>58</v>
      </c>
    </row>
    <row r="5503" spans="1:17" x14ac:dyDescent="0.3">
      <c r="A5503" s="1405">
        <v>2013</v>
      </c>
      <c r="B5503" s="1406" t="s">
        <v>864</v>
      </c>
      <c r="C5503" s="1406" t="s">
        <v>542</v>
      </c>
      <c r="D5503" s="1407">
        <v>12557</v>
      </c>
      <c r="E5503" s="1406" t="s">
        <v>519</v>
      </c>
      <c r="F5503" s="1408" t="s">
        <v>628</v>
      </c>
      <c r="O5503" s="1383" t="s">
        <v>519</v>
      </c>
      <c r="Q5503" s="1383" t="s">
        <v>58</v>
      </c>
    </row>
    <row r="5504" spans="1:17" x14ac:dyDescent="0.3">
      <c r="A5504" s="1405">
        <v>2013</v>
      </c>
      <c r="B5504" s="1406" t="s">
        <v>864</v>
      </c>
      <c r="C5504" s="1406" t="s">
        <v>798</v>
      </c>
      <c r="D5504" s="1407">
        <v>3322</v>
      </c>
      <c r="E5504" s="1406" t="s">
        <v>638</v>
      </c>
      <c r="F5504" s="1408" t="s">
        <v>637</v>
      </c>
      <c r="O5504" s="1383" t="s">
        <v>638</v>
      </c>
      <c r="Q5504" s="1383" t="s">
        <v>57</v>
      </c>
    </row>
    <row r="5505" spans="1:17" x14ac:dyDescent="0.3">
      <c r="A5505" s="1405">
        <v>2013</v>
      </c>
      <c r="B5505" s="1406" t="s">
        <v>864</v>
      </c>
      <c r="C5505" s="1406" t="s">
        <v>799</v>
      </c>
      <c r="D5505" s="1407">
        <v>17163</v>
      </c>
      <c r="E5505" s="1406" t="s">
        <v>638</v>
      </c>
      <c r="F5505" s="1408" t="s">
        <v>637</v>
      </c>
      <c r="O5505" s="1383" t="s">
        <v>638</v>
      </c>
      <c r="Q5505" s="1383" t="s">
        <v>57</v>
      </c>
    </row>
    <row r="5506" spans="1:17" x14ac:dyDescent="0.3">
      <c r="A5506" s="1405">
        <v>2013</v>
      </c>
      <c r="B5506" s="1406" t="s">
        <v>864</v>
      </c>
      <c r="C5506" s="1406" t="s">
        <v>800</v>
      </c>
      <c r="D5506" s="1407">
        <v>7648</v>
      </c>
      <c r="E5506" s="1406" t="s">
        <v>638</v>
      </c>
      <c r="F5506" s="1408" t="s">
        <v>637</v>
      </c>
      <c r="O5506" s="1383" t="s">
        <v>638</v>
      </c>
      <c r="Q5506" s="1383" t="s">
        <v>57</v>
      </c>
    </row>
    <row r="5507" spans="1:17" x14ac:dyDescent="0.3">
      <c r="A5507" s="1405">
        <v>2013</v>
      </c>
      <c r="B5507" s="1406" t="s">
        <v>864</v>
      </c>
      <c r="C5507" s="1406" t="s">
        <v>801</v>
      </c>
      <c r="D5507" s="1407">
        <v>4321</v>
      </c>
      <c r="E5507" s="1406" t="s">
        <v>638</v>
      </c>
      <c r="F5507" s="1408" t="s">
        <v>637</v>
      </c>
      <c r="O5507" s="1383" t="s">
        <v>638</v>
      </c>
      <c r="Q5507" s="1383" t="s">
        <v>57</v>
      </c>
    </row>
    <row r="5508" spans="1:17" x14ac:dyDescent="0.3">
      <c r="A5508" s="1405">
        <v>2013</v>
      </c>
      <c r="B5508" s="1406" t="s">
        <v>864</v>
      </c>
      <c r="C5508" s="1406" t="s">
        <v>802</v>
      </c>
      <c r="D5508" s="1407">
        <v>7363</v>
      </c>
      <c r="E5508" s="1406" t="s">
        <v>638</v>
      </c>
      <c r="F5508" s="1408" t="s">
        <v>637</v>
      </c>
      <c r="O5508" s="1383" t="s">
        <v>638</v>
      </c>
      <c r="Q5508" s="1383" t="s">
        <v>57</v>
      </c>
    </row>
    <row r="5509" spans="1:17" x14ac:dyDescent="0.3">
      <c r="A5509" s="1405">
        <v>2013</v>
      </c>
      <c r="B5509" s="1406" t="s">
        <v>864</v>
      </c>
      <c r="C5509" s="1406" t="s">
        <v>803</v>
      </c>
      <c r="D5509" s="1407">
        <v>15596</v>
      </c>
      <c r="E5509" s="1406" t="s">
        <v>638</v>
      </c>
      <c r="F5509" s="1408" t="s">
        <v>637</v>
      </c>
      <c r="O5509" s="1383" t="s">
        <v>638</v>
      </c>
      <c r="Q5509" s="1383" t="s">
        <v>57</v>
      </c>
    </row>
    <row r="5510" spans="1:17" x14ac:dyDescent="0.3">
      <c r="A5510" s="1405">
        <v>2013</v>
      </c>
      <c r="B5510" s="1406" t="s">
        <v>864</v>
      </c>
      <c r="C5510" s="1406" t="s">
        <v>804</v>
      </c>
      <c r="D5510" s="1407">
        <v>14585</v>
      </c>
      <c r="E5510" s="1406" t="s">
        <v>638</v>
      </c>
      <c r="F5510" s="1408" t="s">
        <v>637</v>
      </c>
      <c r="O5510" s="1383" t="s">
        <v>638</v>
      </c>
      <c r="Q5510" s="1383" t="s">
        <v>57</v>
      </c>
    </row>
    <row r="5511" spans="1:17" x14ac:dyDescent="0.3">
      <c r="A5511" s="1405">
        <v>2013</v>
      </c>
      <c r="B5511" s="1406" t="s">
        <v>864</v>
      </c>
      <c r="C5511" s="1406" t="s">
        <v>805</v>
      </c>
      <c r="D5511" s="1407">
        <v>4147</v>
      </c>
      <c r="E5511" s="1406" t="s">
        <v>638</v>
      </c>
      <c r="F5511" s="1408" t="s">
        <v>637</v>
      </c>
      <c r="O5511" s="1383" t="s">
        <v>638</v>
      </c>
      <c r="Q5511" s="1383" t="s">
        <v>57</v>
      </c>
    </row>
    <row r="5512" spans="1:17" x14ac:dyDescent="0.3">
      <c r="A5512" s="1405">
        <v>2013</v>
      </c>
      <c r="B5512" s="1406" t="s">
        <v>864</v>
      </c>
      <c r="C5512" s="1406" t="s">
        <v>806</v>
      </c>
      <c r="D5512" s="1407">
        <v>17708</v>
      </c>
      <c r="E5512" s="1406" t="s">
        <v>638</v>
      </c>
      <c r="F5512" s="1408" t="s">
        <v>637</v>
      </c>
      <c r="O5512" s="1383" t="s">
        <v>638</v>
      </c>
      <c r="Q5512" s="1383" t="s">
        <v>57</v>
      </c>
    </row>
    <row r="5513" spans="1:17" x14ac:dyDescent="0.3">
      <c r="A5513" s="1405">
        <v>2013</v>
      </c>
      <c r="B5513" s="1406" t="s">
        <v>864</v>
      </c>
      <c r="C5513" s="1406" t="s">
        <v>807</v>
      </c>
      <c r="D5513" s="1407">
        <v>4174</v>
      </c>
      <c r="E5513" s="1406" t="s">
        <v>604</v>
      </c>
      <c r="F5513" s="1408" t="s">
        <v>603</v>
      </c>
      <c r="O5513" s="1383" t="s">
        <v>604</v>
      </c>
      <c r="Q5513" s="1383" t="s">
        <v>54</v>
      </c>
    </row>
    <row r="5514" spans="1:17" x14ac:dyDescent="0.3">
      <c r="A5514" s="1405">
        <v>2013</v>
      </c>
      <c r="B5514" s="1406" t="s">
        <v>864</v>
      </c>
      <c r="C5514" s="1406" t="s">
        <v>808</v>
      </c>
      <c r="D5514" s="1407">
        <v>1689</v>
      </c>
      <c r="E5514" s="1406" t="s">
        <v>638</v>
      </c>
      <c r="F5514" s="1408" t="s">
        <v>637</v>
      </c>
      <c r="O5514" s="1383" t="s">
        <v>638</v>
      </c>
      <c r="Q5514" s="1383" t="s">
        <v>57</v>
      </c>
    </row>
    <row r="5515" spans="1:17" x14ac:dyDescent="0.3">
      <c r="A5515" s="1405">
        <v>2013</v>
      </c>
      <c r="B5515" s="1406" t="s">
        <v>864</v>
      </c>
      <c r="C5515" s="1406" t="s">
        <v>809</v>
      </c>
      <c r="D5515" s="1407">
        <v>1672</v>
      </c>
      <c r="E5515" s="1406" t="s">
        <v>638</v>
      </c>
      <c r="F5515" s="1408" t="s">
        <v>637</v>
      </c>
      <c r="O5515" s="1383" t="s">
        <v>638</v>
      </c>
      <c r="Q5515" s="1383" t="s">
        <v>57</v>
      </c>
    </row>
    <row r="5516" spans="1:17" x14ac:dyDescent="0.3">
      <c r="A5516" s="1405">
        <v>2013</v>
      </c>
      <c r="B5516" s="1406" t="s">
        <v>864</v>
      </c>
      <c r="C5516" s="1406" t="s">
        <v>810</v>
      </c>
      <c r="D5516" s="1407">
        <v>3683</v>
      </c>
      <c r="E5516" s="1406" t="s">
        <v>638</v>
      </c>
      <c r="F5516" s="1408" t="s">
        <v>637</v>
      </c>
      <c r="O5516" s="1383" t="s">
        <v>638</v>
      </c>
      <c r="Q5516" s="1383" t="s">
        <v>57</v>
      </c>
    </row>
    <row r="5517" spans="1:17" x14ac:dyDescent="0.3">
      <c r="A5517" s="1405">
        <v>2013</v>
      </c>
      <c r="B5517" s="1406" t="s">
        <v>864</v>
      </c>
      <c r="C5517" s="1406" t="s">
        <v>811</v>
      </c>
      <c r="D5517" s="1407">
        <v>5346</v>
      </c>
      <c r="E5517" s="1406" t="s">
        <v>638</v>
      </c>
      <c r="F5517" s="1408" t="s">
        <v>637</v>
      </c>
      <c r="O5517" s="1383" t="s">
        <v>638</v>
      </c>
      <c r="Q5517" s="1383" t="s">
        <v>57</v>
      </c>
    </row>
    <row r="5518" spans="1:17" x14ac:dyDescent="0.3">
      <c r="A5518" s="1405">
        <v>2013</v>
      </c>
      <c r="B5518" s="1406" t="s">
        <v>864</v>
      </c>
      <c r="C5518" s="1406" t="s">
        <v>812</v>
      </c>
      <c r="D5518" s="1407">
        <v>709</v>
      </c>
      <c r="E5518" s="1406" t="s">
        <v>617</v>
      </c>
      <c r="F5518" s="1408" t="s">
        <v>616</v>
      </c>
      <c r="O5518" s="1383" t="s">
        <v>617</v>
      </c>
      <c r="Q5518" s="1383" t="s">
        <v>55</v>
      </c>
    </row>
    <row r="5519" spans="1:17" x14ac:dyDescent="0.3">
      <c r="A5519" s="1405">
        <v>2013</v>
      </c>
      <c r="B5519" s="1406" t="s">
        <v>864</v>
      </c>
      <c r="C5519" s="1406" t="s">
        <v>813</v>
      </c>
      <c r="D5519" s="1407">
        <v>414</v>
      </c>
      <c r="E5519" s="1406" t="s">
        <v>631</v>
      </c>
      <c r="F5519" s="1408" t="s">
        <v>630</v>
      </c>
      <c r="O5519" s="1383" t="s">
        <v>631</v>
      </c>
      <c r="Q5519" s="1383" t="s">
        <v>56</v>
      </c>
    </row>
    <row r="5520" spans="1:17" x14ac:dyDescent="0.3">
      <c r="A5520" s="1405">
        <v>2013</v>
      </c>
      <c r="B5520" s="1406" t="s">
        <v>864</v>
      </c>
      <c r="C5520" s="1406" t="s">
        <v>814</v>
      </c>
      <c r="D5520" s="1407">
        <v>396</v>
      </c>
      <c r="E5520" s="1406" t="s">
        <v>631</v>
      </c>
      <c r="F5520" s="1408" t="s">
        <v>630</v>
      </c>
      <c r="O5520" s="1383" t="s">
        <v>631</v>
      </c>
      <c r="Q5520" s="1383" t="s">
        <v>56</v>
      </c>
    </row>
    <row r="5521" spans="1:17" x14ac:dyDescent="0.3">
      <c r="A5521" s="1405">
        <v>2013</v>
      </c>
      <c r="B5521" s="1406" t="s">
        <v>864</v>
      </c>
      <c r="C5521" s="1406" t="s">
        <v>815</v>
      </c>
      <c r="D5521" s="1407">
        <v>742</v>
      </c>
      <c r="E5521" s="1406" t="s">
        <v>631</v>
      </c>
      <c r="F5521" s="1408" t="s">
        <v>630</v>
      </c>
      <c r="O5521" s="1383" t="s">
        <v>631</v>
      </c>
      <c r="Q5521" s="1383" t="s">
        <v>56</v>
      </c>
    </row>
    <row r="5522" spans="1:17" x14ac:dyDescent="0.3">
      <c r="A5522" s="1405">
        <v>2013</v>
      </c>
      <c r="B5522" s="1406" t="s">
        <v>864</v>
      </c>
      <c r="C5522" s="1406" t="s">
        <v>816</v>
      </c>
      <c r="D5522" s="1407">
        <v>1894</v>
      </c>
      <c r="E5522" s="1406" t="s">
        <v>631</v>
      </c>
      <c r="F5522" s="1408" t="s">
        <v>630</v>
      </c>
      <c r="O5522" s="1383" t="s">
        <v>631</v>
      </c>
      <c r="Q5522" s="1383" t="s">
        <v>56</v>
      </c>
    </row>
    <row r="5523" spans="1:17" x14ac:dyDescent="0.3">
      <c r="A5523" s="1405">
        <v>2013</v>
      </c>
      <c r="B5523" s="1406" t="s">
        <v>864</v>
      </c>
      <c r="C5523" s="1406" t="s">
        <v>817</v>
      </c>
      <c r="D5523" s="1407">
        <v>439</v>
      </c>
      <c r="E5523" s="1406" t="s">
        <v>631</v>
      </c>
      <c r="F5523" s="1408" t="s">
        <v>630</v>
      </c>
      <c r="O5523" s="1383" t="s">
        <v>631</v>
      </c>
      <c r="Q5523" s="1383" t="s">
        <v>56</v>
      </c>
    </row>
    <row r="5524" spans="1:17" x14ac:dyDescent="0.3">
      <c r="A5524" s="1405">
        <v>2013</v>
      </c>
      <c r="B5524" s="1406" t="s">
        <v>864</v>
      </c>
      <c r="C5524" s="1406" t="s">
        <v>818</v>
      </c>
      <c r="D5524" s="1407">
        <v>411</v>
      </c>
      <c r="E5524" s="1406" t="s">
        <v>631</v>
      </c>
      <c r="F5524" s="1408" t="s">
        <v>630</v>
      </c>
      <c r="O5524" s="1383" t="s">
        <v>631</v>
      </c>
      <c r="Q5524" s="1383" t="s">
        <v>56</v>
      </c>
    </row>
    <row r="5525" spans="1:17" x14ac:dyDescent="0.3">
      <c r="A5525" s="1405">
        <v>2013</v>
      </c>
      <c r="B5525" s="1406" t="s">
        <v>864</v>
      </c>
      <c r="C5525" s="1406" t="s">
        <v>819</v>
      </c>
      <c r="D5525" s="1407">
        <v>2716</v>
      </c>
      <c r="E5525" s="1406" t="s">
        <v>631</v>
      </c>
      <c r="F5525" s="1408" t="s">
        <v>630</v>
      </c>
      <c r="O5525" s="1383" t="s">
        <v>631</v>
      </c>
      <c r="Q5525" s="1383" t="s">
        <v>56</v>
      </c>
    </row>
    <row r="5526" spans="1:17" x14ac:dyDescent="0.3">
      <c r="A5526" s="1405">
        <v>2013</v>
      </c>
      <c r="B5526" s="1406" t="s">
        <v>864</v>
      </c>
      <c r="C5526" s="1406" t="s">
        <v>820</v>
      </c>
      <c r="D5526" s="1407">
        <v>427</v>
      </c>
      <c r="E5526" s="1406" t="s">
        <v>631</v>
      </c>
      <c r="F5526" s="1408" t="s">
        <v>630</v>
      </c>
      <c r="O5526" s="1383" t="s">
        <v>631</v>
      </c>
      <c r="Q5526" s="1383" t="s">
        <v>56</v>
      </c>
    </row>
    <row r="5527" spans="1:17" x14ac:dyDescent="0.3">
      <c r="A5527" s="1405">
        <v>2013</v>
      </c>
      <c r="B5527" s="1406" t="s">
        <v>864</v>
      </c>
      <c r="C5527" s="1406" t="s">
        <v>821</v>
      </c>
      <c r="D5527" s="1407">
        <v>296</v>
      </c>
      <c r="E5527" s="1406" t="s">
        <v>631</v>
      </c>
      <c r="F5527" s="1408" t="s">
        <v>630</v>
      </c>
      <c r="O5527" s="1383" t="s">
        <v>631</v>
      </c>
      <c r="Q5527" s="1383" t="s">
        <v>56</v>
      </c>
    </row>
    <row r="5528" spans="1:17" x14ac:dyDescent="0.3">
      <c r="A5528" s="1405">
        <v>2013</v>
      </c>
      <c r="B5528" s="1406" t="s">
        <v>864</v>
      </c>
      <c r="C5528" s="1406" t="s">
        <v>822</v>
      </c>
      <c r="D5528" s="1407">
        <v>349</v>
      </c>
      <c r="E5528" s="1406" t="s">
        <v>631</v>
      </c>
      <c r="F5528" s="1408" t="s">
        <v>630</v>
      </c>
      <c r="O5528" s="1383" t="s">
        <v>631</v>
      </c>
      <c r="Q5528" s="1383" t="s">
        <v>56</v>
      </c>
    </row>
    <row r="5529" spans="1:17" x14ac:dyDescent="0.3">
      <c r="A5529" s="1405">
        <v>2013</v>
      </c>
      <c r="B5529" s="1406" t="s">
        <v>864</v>
      </c>
      <c r="C5529" s="1406" t="s">
        <v>823</v>
      </c>
      <c r="D5529" s="1407">
        <v>441</v>
      </c>
      <c r="E5529" s="1406" t="s">
        <v>631</v>
      </c>
      <c r="F5529" s="1408" t="s">
        <v>630</v>
      </c>
      <c r="O5529" s="1383" t="s">
        <v>631</v>
      </c>
      <c r="Q5529" s="1383" t="s">
        <v>56</v>
      </c>
    </row>
    <row r="5530" spans="1:17" x14ac:dyDescent="0.3">
      <c r="A5530" s="1405">
        <v>2013</v>
      </c>
      <c r="B5530" s="1406" t="s">
        <v>864</v>
      </c>
      <c r="C5530" s="1406" t="s">
        <v>824</v>
      </c>
      <c r="D5530" s="1407">
        <v>700</v>
      </c>
      <c r="E5530" s="1406" t="s">
        <v>631</v>
      </c>
      <c r="F5530" s="1408" t="s">
        <v>630</v>
      </c>
      <c r="O5530" s="1383" t="s">
        <v>631</v>
      </c>
      <c r="Q5530" s="1383" t="s">
        <v>56</v>
      </c>
    </row>
    <row r="5531" spans="1:17" x14ac:dyDescent="0.3">
      <c r="A5531" s="1405">
        <v>2013</v>
      </c>
      <c r="B5531" s="1406" t="s">
        <v>864</v>
      </c>
      <c r="C5531" s="1406" t="s">
        <v>825</v>
      </c>
      <c r="D5531" s="1407">
        <v>2053</v>
      </c>
      <c r="E5531" s="1406" t="s">
        <v>631</v>
      </c>
      <c r="F5531" s="1408" t="s">
        <v>630</v>
      </c>
      <c r="O5531" s="1383" t="s">
        <v>631</v>
      </c>
      <c r="Q5531" s="1383" t="s">
        <v>56</v>
      </c>
    </row>
    <row r="5532" spans="1:17" x14ac:dyDescent="0.3">
      <c r="A5532" s="1405">
        <v>2013</v>
      </c>
      <c r="B5532" s="1406" t="s">
        <v>864</v>
      </c>
      <c r="C5532" s="1406" t="s">
        <v>826</v>
      </c>
      <c r="D5532" s="1407">
        <v>3323</v>
      </c>
      <c r="E5532" s="1406" t="s">
        <v>631</v>
      </c>
      <c r="F5532" s="1408" t="s">
        <v>630</v>
      </c>
      <c r="O5532" s="1383" t="s">
        <v>631</v>
      </c>
      <c r="Q5532" s="1383" t="s">
        <v>56</v>
      </c>
    </row>
    <row r="5533" spans="1:17" x14ac:dyDescent="0.3">
      <c r="A5533" s="1405">
        <v>2013</v>
      </c>
      <c r="B5533" s="1406" t="s">
        <v>864</v>
      </c>
      <c r="C5533" s="1406" t="s">
        <v>827</v>
      </c>
      <c r="D5533" s="1407">
        <v>521</v>
      </c>
      <c r="E5533" s="1406" t="s">
        <v>617</v>
      </c>
      <c r="F5533" s="1408" t="s">
        <v>616</v>
      </c>
      <c r="O5533" s="1383" t="s">
        <v>617</v>
      </c>
      <c r="Q5533" s="1383" t="s">
        <v>55</v>
      </c>
    </row>
    <row r="5534" spans="1:17" x14ac:dyDescent="0.3">
      <c r="A5534" s="1405">
        <v>2013</v>
      </c>
      <c r="B5534" s="1406" t="s">
        <v>864</v>
      </c>
      <c r="C5534" s="1406" t="s">
        <v>828</v>
      </c>
      <c r="D5534" s="1407">
        <v>966</v>
      </c>
      <c r="E5534" s="1406" t="s">
        <v>617</v>
      </c>
      <c r="F5534" s="1408" t="s">
        <v>616</v>
      </c>
      <c r="O5534" s="1383" t="s">
        <v>617</v>
      </c>
      <c r="Q5534" s="1383" t="s">
        <v>55</v>
      </c>
    </row>
    <row r="5535" spans="1:17" x14ac:dyDescent="0.3">
      <c r="A5535" s="1405">
        <v>2013</v>
      </c>
      <c r="B5535" s="1406" t="s">
        <v>864</v>
      </c>
      <c r="C5535" s="1406" t="s">
        <v>829</v>
      </c>
      <c r="D5535" s="1407">
        <v>826</v>
      </c>
      <c r="E5535" s="1406" t="s">
        <v>617</v>
      </c>
      <c r="F5535" s="1408" t="s">
        <v>616</v>
      </c>
      <c r="O5535" s="1383" t="s">
        <v>617</v>
      </c>
      <c r="Q5535" s="1383" t="s">
        <v>55</v>
      </c>
    </row>
    <row r="5536" spans="1:17" x14ac:dyDescent="0.3">
      <c r="A5536" s="1405">
        <v>2013</v>
      </c>
      <c r="B5536" s="1406" t="s">
        <v>864</v>
      </c>
      <c r="C5536" s="1406" t="s">
        <v>830</v>
      </c>
      <c r="D5536" s="1407">
        <v>2119</v>
      </c>
      <c r="E5536" s="1406" t="s">
        <v>617</v>
      </c>
      <c r="F5536" s="1408" t="s">
        <v>616</v>
      </c>
      <c r="O5536" s="1383" t="s">
        <v>617</v>
      </c>
      <c r="Q5536" s="1383" t="s">
        <v>55</v>
      </c>
    </row>
    <row r="5537" spans="1:17" x14ac:dyDescent="0.3">
      <c r="A5537" s="1405">
        <v>2013</v>
      </c>
      <c r="B5537" s="1406" t="s">
        <v>864</v>
      </c>
      <c r="C5537" s="1406" t="s">
        <v>831</v>
      </c>
      <c r="D5537" s="1407">
        <v>11222</v>
      </c>
      <c r="E5537" s="1406" t="s">
        <v>617</v>
      </c>
      <c r="F5537" s="1408" t="s">
        <v>616</v>
      </c>
      <c r="O5537" s="1383" t="s">
        <v>617</v>
      </c>
      <c r="Q5537" s="1383" t="s">
        <v>55</v>
      </c>
    </row>
    <row r="5538" spans="1:17" x14ac:dyDescent="0.3">
      <c r="A5538" s="1405">
        <v>2013</v>
      </c>
      <c r="B5538" s="1406" t="s">
        <v>864</v>
      </c>
      <c r="C5538" s="1406" t="s">
        <v>832</v>
      </c>
      <c r="D5538" s="1407">
        <v>2650</v>
      </c>
      <c r="E5538" s="1406" t="s">
        <v>617</v>
      </c>
      <c r="F5538" s="1408" t="s">
        <v>616</v>
      </c>
      <c r="O5538" s="1383" t="s">
        <v>617</v>
      </c>
      <c r="Q5538" s="1383" t="s">
        <v>55</v>
      </c>
    </row>
    <row r="5539" spans="1:17" x14ac:dyDescent="0.3">
      <c r="A5539" s="1405">
        <v>2013</v>
      </c>
      <c r="B5539" s="1406" t="s">
        <v>864</v>
      </c>
      <c r="C5539" s="1406" t="s">
        <v>833</v>
      </c>
      <c r="D5539" s="1407">
        <v>221</v>
      </c>
      <c r="E5539" s="1406" t="s">
        <v>617</v>
      </c>
      <c r="F5539" s="1408" t="s">
        <v>616</v>
      </c>
      <c r="O5539" s="1383" t="s">
        <v>617</v>
      </c>
      <c r="Q5539" s="1383" t="s">
        <v>55</v>
      </c>
    </row>
    <row r="5540" spans="1:17" x14ac:dyDescent="0.3">
      <c r="A5540" s="1405">
        <v>2013</v>
      </c>
      <c r="B5540" s="1406" t="s">
        <v>864</v>
      </c>
      <c r="C5540" s="1406" t="s">
        <v>834</v>
      </c>
      <c r="D5540" s="1407">
        <v>545</v>
      </c>
      <c r="E5540" s="1406" t="s">
        <v>617</v>
      </c>
      <c r="F5540" s="1408" t="s">
        <v>616</v>
      </c>
      <c r="O5540" s="1383" t="s">
        <v>617</v>
      </c>
      <c r="Q5540" s="1383" t="s">
        <v>55</v>
      </c>
    </row>
    <row r="5541" spans="1:17" x14ac:dyDescent="0.3">
      <c r="A5541" s="1405">
        <v>2013</v>
      </c>
      <c r="B5541" s="1406" t="s">
        <v>864</v>
      </c>
      <c r="C5541" s="1406" t="s">
        <v>835</v>
      </c>
      <c r="D5541" s="1407">
        <v>733</v>
      </c>
      <c r="E5541" s="1406" t="s">
        <v>617</v>
      </c>
      <c r="F5541" s="1408" t="s">
        <v>616</v>
      </c>
      <c r="O5541" s="1383" t="s">
        <v>617</v>
      </c>
      <c r="Q5541" s="1383" t="s">
        <v>55</v>
      </c>
    </row>
    <row r="5542" spans="1:17" x14ac:dyDescent="0.3">
      <c r="A5542" s="1405">
        <v>2013</v>
      </c>
      <c r="B5542" s="1406" t="s">
        <v>864</v>
      </c>
      <c r="C5542" s="1406" t="s">
        <v>836</v>
      </c>
      <c r="D5542" s="1407">
        <v>1402</v>
      </c>
      <c r="E5542" s="1406" t="s">
        <v>617</v>
      </c>
      <c r="F5542" s="1408" t="s">
        <v>616</v>
      </c>
      <c r="O5542" s="1383" t="s">
        <v>617</v>
      </c>
      <c r="Q5542" s="1383" t="s">
        <v>55</v>
      </c>
    </row>
    <row r="5543" spans="1:17" x14ac:dyDescent="0.3">
      <c r="A5543" s="1405">
        <v>2013</v>
      </c>
      <c r="B5543" s="1406" t="s">
        <v>864</v>
      </c>
      <c r="C5543" s="1406" t="s">
        <v>837</v>
      </c>
      <c r="D5543" s="1407">
        <v>1921</v>
      </c>
      <c r="E5543" s="1406" t="s">
        <v>617</v>
      </c>
      <c r="F5543" s="1408" t="s">
        <v>616</v>
      </c>
      <c r="O5543" s="1383" t="s">
        <v>617</v>
      </c>
      <c r="Q5543" s="1383" t="s">
        <v>55</v>
      </c>
    </row>
    <row r="5544" spans="1:17" x14ac:dyDescent="0.3">
      <c r="A5544" s="1405">
        <v>2013</v>
      </c>
      <c r="B5544" s="1406" t="s">
        <v>864</v>
      </c>
      <c r="C5544" s="1406" t="s">
        <v>838</v>
      </c>
      <c r="D5544" s="1407">
        <v>523</v>
      </c>
      <c r="E5544" s="1406" t="s">
        <v>617</v>
      </c>
      <c r="F5544" s="1408" t="s">
        <v>616</v>
      </c>
      <c r="O5544" s="1383" t="s">
        <v>617</v>
      </c>
      <c r="Q5544" s="1383" t="s">
        <v>55</v>
      </c>
    </row>
    <row r="5545" spans="1:17" x14ac:dyDescent="0.3">
      <c r="A5545" s="1405">
        <v>2013</v>
      </c>
      <c r="B5545" s="1406" t="s">
        <v>864</v>
      </c>
      <c r="C5545" s="1406" t="s">
        <v>839</v>
      </c>
      <c r="D5545" s="1407">
        <v>1455</v>
      </c>
      <c r="E5545" s="1406" t="s">
        <v>617</v>
      </c>
      <c r="F5545" s="1408" t="s">
        <v>616</v>
      </c>
      <c r="O5545" s="1383" t="s">
        <v>617</v>
      </c>
      <c r="Q5545" s="1383" t="s">
        <v>55</v>
      </c>
    </row>
    <row r="5546" spans="1:17" x14ac:dyDescent="0.3">
      <c r="A5546" s="1405">
        <v>2013</v>
      </c>
      <c r="B5546" s="1406" t="s">
        <v>864</v>
      </c>
      <c r="C5546" s="1406" t="s">
        <v>840</v>
      </c>
      <c r="D5546" s="1407">
        <v>682</v>
      </c>
      <c r="E5546" s="1406" t="s">
        <v>631</v>
      </c>
      <c r="F5546" s="1408" t="s">
        <v>630</v>
      </c>
      <c r="O5546" s="1383" t="s">
        <v>631</v>
      </c>
      <c r="Q5546" s="1383" t="s">
        <v>56</v>
      </c>
    </row>
    <row r="5547" spans="1:17" x14ac:dyDescent="0.3">
      <c r="A5547" s="1405">
        <v>2013</v>
      </c>
      <c r="B5547" s="1406" t="s">
        <v>864</v>
      </c>
      <c r="C5547" s="1406" t="s">
        <v>841</v>
      </c>
      <c r="D5547" s="1407">
        <v>1606</v>
      </c>
      <c r="E5547" s="1406" t="s">
        <v>604</v>
      </c>
      <c r="F5547" s="1408" t="s">
        <v>603</v>
      </c>
      <c r="O5547" s="1383" t="s">
        <v>604</v>
      </c>
      <c r="Q5547" s="1383" t="s">
        <v>54</v>
      </c>
    </row>
    <row r="5548" spans="1:17" x14ac:dyDescent="0.3">
      <c r="A5548" s="1405">
        <v>2013</v>
      </c>
      <c r="B5548" s="1406" t="s">
        <v>864</v>
      </c>
      <c r="C5548" s="1406" t="s">
        <v>842</v>
      </c>
      <c r="D5548" s="1407">
        <v>742</v>
      </c>
      <c r="E5548" s="1406" t="s">
        <v>604</v>
      </c>
      <c r="F5548" s="1408" t="s">
        <v>603</v>
      </c>
      <c r="O5548" s="1383" t="s">
        <v>604</v>
      </c>
      <c r="Q5548" s="1383" t="s">
        <v>54</v>
      </c>
    </row>
    <row r="5549" spans="1:17" x14ac:dyDescent="0.3">
      <c r="A5549" s="1405">
        <v>2013</v>
      </c>
      <c r="B5549" s="1406" t="s">
        <v>864</v>
      </c>
      <c r="C5549" s="1406" t="s">
        <v>843</v>
      </c>
      <c r="D5549" s="1407">
        <v>224</v>
      </c>
      <c r="E5549" s="1406" t="s">
        <v>604</v>
      </c>
      <c r="F5549" s="1408" t="s">
        <v>603</v>
      </c>
      <c r="O5549" s="1383" t="s">
        <v>604</v>
      </c>
      <c r="Q5549" s="1383" t="s">
        <v>54</v>
      </c>
    </row>
    <row r="5550" spans="1:17" x14ac:dyDescent="0.3">
      <c r="A5550" s="1405">
        <v>2013</v>
      </c>
      <c r="B5550" s="1406" t="s">
        <v>864</v>
      </c>
      <c r="C5550" s="1406" t="s">
        <v>844</v>
      </c>
      <c r="D5550" s="1407">
        <v>228</v>
      </c>
      <c r="E5550" s="1406" t="s">
        <v>604</v>
      </c>
      <c r="F5550" s="1408" t="s">
        <v>603</v>
      </c>
      <c r="O5550" s="1383" t="s">
        <v>604</v>
      </c>
      <c r="Q5550" s="1383" t="s">
        <v>54</v>
      </c>
    </row>
    <row r="5551" spans="1:17" x14ac:dyDescent="0.3">
      <c r="A5551" s="1405">
        <v>2013</v>
      </c>
      <c r="B5551" s="1406" t="s">
        <v>864</v>
      </c>
      <c r="C5551" s="1406" t="s">
        <v>845</v>
      </c>
      <c r="D5551" s="1407">
        <v>5888</v>
      </c>
      <c r="E5551" s="1406" t="s">
        <v>604</v>
      </c>
      <c r="F5551" s="1408" t="s">
        <v>603</v>
      </c>
      <c r="O5551" s="1383" t="s">
        <v>604</v>
      </c>
      <c r="Q5551" s="1383" t="s">
        <v>54</v>
      </c>
    </row>
    <row r="5552" spans="1:17" x14ac:dyDescent="0.3">
      <c r="A5552" s="1405">
        <v>2013</v>
      </c>
      <c r="B5552" s="1406" t="s">
        <v>864</v>
      </c>
      <c r="C5552" s="1406" t="s">
        <v>846</v>
      </c>
      <c r="D5552" s="1407">
        <v>2689</v>
      </c>
      <c r="E5552" s="1406" t="s">
        <v>604</v>
      </c>
      <c r="F5552" s="1408" t="s">
        <v>603</v>
      </c>
      <c r="O5552" s="1383" t="s">
        <v>604</v>
      </c>
      <c r="Q5552" s="1383" t="s">
        <v>54</v>
      </c>
    </row>
    <row r="5553" spans="1:17" x14ac:dyDescent="0.3">
      <c r="A5553" s="1405">
        <v>2013</v>
      </c>
      <c r="B5553" s="1406" t="s">
        <v>864</v>
      </c>
      <c r="C5553" s="1406" t="s">
        <v>847</v>
      </c>
      <c r="D5553" s="1407">
        <v>314</v>
      </c>
      <c r="E5553" s="1406" t="s">
        <v>604</v>
      </c>
      <c r="F5553" s="1408" t="s">
        <v>603</v>
      </c>
      <c r="O5553" s="1383" t="s">
        <v>604</v>
      </c>
      <c r="Q5553" s="1383" t="s">
        <v>54</v>
      </c>
    </row>
    <row r="5554" spans="1:17" x14ac:dyDescent="0.3">
      <c r="A5554" s="1405">
        <v>2013</v>
      </c>
      <c r="B5554" s="1406" t="s">
        <v>864</v>
      </c>
      <c r="C5554" s="1406" t="s">
        <v>848</v>
      </c>
      <c r="D5554" s="1407">
        <v>1213</v>
      </c>
      <c r="E5554" s="1406" t="s">
        <v>604</v>
      </c>
      <c r="F5554" s="1408" t="s">
        <v>603</v>
      </c>
      <c r="O5554" s="1383" t="s">
        <v>604</v>
      </c>
      <c r="Q5554" s="1383" t="s">
        <v>54</v>
      </c>
    </row>
    <row r="5555" spans="1:17" x14ac:dyDescent="0.3">
      <c r="A5555" s="1405">
        <v>2013</v>
      </c>
      <c r="B5555" s="1406" t="s">
        <v>864</v>
      </c>
      <c r="C5555" s="1406" t="s">
        <v>849</v>
      </c>
      <c r="D5555" s="1407">
        <v>787</v>
      </c>
      <c r="E5555" s="1406" t="s">
        <v>604</v>
      </c>
      <c r="F5555" s="1408" t="s">
        <v>603</v>
      </c>
      <c r="O5555" s="1383" t="s">
        <v>604</v>
      </c>
      <c r="Q5555" s="1383" t="s">
        <v>54</v>
      </c>
    </row>
    <row r="5556" spans="1:17" x14ac:dyDescent="0.3">
      <c r="A5556" s="1405">
        <v>2013</v>
      </c>
      <c r="B5556" s="1406" t="s">
        <v>864</v>
      </c>
      <c r="C5556" s="1406" t="s">
        <v>850</v>
      </c>
      <c r="D5556" s="1407">
        <v>1737</v>
      </c>
      <c r="E5556" s="1406" t="s">
        <v>604</v>
      </c>
      <c r="F5556" s="1408" t="s">
        <v>603</v>
      </c>
      <c r="O5556" s="1383" t="s">
        <v>604</v>
      </c>
      <c r="Q5556" s="1383" t="s">
        <v>54</v>
      </c>
    </row>
    <row r="5557" spans="1:17" x14ac:dyDescent="0.3">
      <c r="A5557" s="1405">
        <v>2013</v>
      </c>
      <c r="B5557" s="1406" t="s">
        <v>864</v>
      </c>
      <c r="C5557" s="1406" t="s">
        <v>851</v>
      </c>
      <c r="D5557" s="1407">
        <v>679</v>
      </c>
      <c r="E5557" s="1406" t="s">
        <v>604</v>
      </c>
      <c r="F5557" s="1408" t="s">
        <v>603</v>
      </c>
      <c r="O5557" s="1383" t="s">
        <v>604</v>
      </c>
      <c r="Q5557" s="1383" t="s">
        <v>54</v>
      </c>
    </row>
    <row r="5558" spans="1:17" x14ac:dyDescent="0.3">
      <c r="A5558" s="1405">
        <v>2013</v>
      </c>
      <c r="B5558" s="1406" t="s">
        <v>864</v>
      </c>
      <c r="C5558" s="1406" t="s">
        <v>852</v>
      </c>
      <c r="D5558" s="1407">
        <v>1391</v>
      </c>
      <c r="E5558" s="1406" t="s">
        <v>604</v>
      </c>
      <c r="F5558" s="1408" t="s">
        <v>603</v>
      </c>
      <c r="O5558" s="1383" t="s">
        <v>604</v>
      </c>
      <c r="Q5558" s="1383" t="s">
        <v>54</v>
      </c>
    </row>
    <row r="5559" spans="1:17" x14ac:dyDescent="0.3">
      <c r="A5559" s="1405">
        <v>2013</v>
      </c>
      <c r="B5559" s="1406" t="s">
        <v>864</v>
      </c>
      <c r="C5559" s="1406" t="s">
        <v>853</v>
      </c>
      <c r="D5559" s="1407">
        <v>567</v>
      </c>
      <c r="E5559" s="1406" t="s">
        <v>604</v>
      </c>
      <c r="F5559" s="1408" t="s">
        <v>603</v>
      </c>
      <c r="O5559" s="1383" t="s">
        <v>604</v>
      </c>
      <c r="Q5559" s="1383" t="s">
        <v>54</v>
      </c>
    </row>
    <row r="5560" spans="1:17" x14ac:dyDescent="0.3">
      <c r="A5560" s="1405">
        <v>2013</v>
      </c>
      <c r="B5560" s="1406" t="s">
        <v>864</v>
      </c>
      <c r="C5560" s="1406" t="s">
        <v>529</v>
      </c>
      <c r="D5560" s="1407">
        <v>4731</v>
      </c>
      <c r="E5560" s="1406" t="s">
        <v>519</v>
      </c>
      <c r="F5560" s="1408" t="s">
        <v>628</v>
      </c>
      <c r="O5560" s="1383" t="s">
        <v>519</v>
      </c>
      <c r="Q5560" s="1383" t="s">
        <v>58</v>
      </c>
    </row>
    <row r="5561" spans="1:17" x14ac:dyDescent="0.3">
      <c r="A5561" s="1405">
        <v>2013</v>
      </c>
      <c r="B5561" s="1406" t="s">
        <v>864</v>
      </c>
      <c r="C5561" s="1406" t="s">
        <v>854</v>
      </c>
      <c r="D5561" s="1407">
        <v>2930</v>
      </c>
      <c r="E5561" s="1406" t="s">
        <v>635</v>
      </c>
      <c r="F5561" s="1408" t="s">
        <v>634</v>
      </c>
      <c r="O5561" s="1383" t="s">
        <v>635</v>
      </c>
      <c r="Q5561" s="1383" t="s">
        <v>78</v>
      </c>
    </row>
    <row r="5562" spans="1:17" x14ac:dyDescent="0.3">
      <c r="A5562" s="1405">
        <v>2013</v>
      </c>
      <c r="B5562" s="1406" t="s">
        <v>864</v>
      </c>
      <c r="C5562" s="1406" t="s">
        <v>855</v>
      </c>
      <c r="D5562" s="1407">
        <v>884</v>
      </c>
      <c r="E5562" s="1406" t="s">
        <v>635</v>
      </c>
      <c r="F5562" s="1408" t="s">
        <v>634</v>
      </c>
      <c r="O5562" s="1383" t="s">
        <v>635</v>
      </c>
      <c r="Q5562" s="1383" t="s">
        <v>78</v>
      </c>
    </row>
    <row r="5563" spans="1:17" x14ac:dyDescent="0.3">
      <c r="A5563" s="1405">
        <v>2013</v>
      </c>
      <c r="B5563" s="1406" t="s">
        <v>864</v>
      </c>
      <c r="C5563" s="1406" t="s">
        <v>856</v>
      </c>
      <c r="D5563" s="1407">
        <v>5681</v>
      </c>
      <c r="E5563" s="1406" t="s">
        <v>635</v>
      </c>
      <c r="F5563" s="1408" t="s">
        <v>634</v>
      </c>
      <c r="O5563" s="1383" t="s">
        <v>635</v>
      </c>
      <c r="Q5563" s="1383" t="s">
        <v>78</v>
      </c>
    </row>
    <row r="5564" spans="1:17" x14ac:dyDescent="0.3">
      <c r="A5564" s="1405">
        <v>2013</v>
      </c>
      <c r="B5564" s="1406" t="s">
        <v>864</v>
      </c>
      <c r="C5564" s="1406" t="s">
        <v>857</v>
      </c>
      <c r="D5564" s="1407">
        <v>2677</v>
      </c>
      <c r="E5564" s="1406" t="s">
        <v>635</v>
      </c>
      <c r="F5564" s="1408" t="s">
        <v>634</v>
      </c>
      <c r="O5564" s="1383" t="s">
        <v>635</v>
      </c>
      <c r="Q5564" s="1383" t="s">
        <v>78</v>
      </c>
    </row>
    <row r="5565" spans="1:17" x14ac:dyDescent="0.3">
      <c r="A5565" s="1405">
        <v>2013</v>
      </c>
      <c r="B5565" s="1406" t="s">
        <v>864</v>
      </c>
      <c r="C5565" s="1406" t="s">
        <v>858</v>
      </c>
      <c r="D5565" s="1407">
        <v>1423</v>
      </c>
      <c r="E5565" s="1406" t="s">
        <v>635</v>
      </c>
      <c r="F5565" s="1408" t="s">
        <v>634</v>
      </c>
      <c r="O5565" s="1383" t="s">
        <v>635</v>
      </c>
      <c r="Q5565" s="1383" t="s">
        <v>78</v>
      </c>
    </row>
    <row r="5566" spans="1:17" x14ac:dyDescent="0.3">
      <c r="A5566" s="1405">
        <v>2013</v>
      </c>
      <c r="B5566" s="1406" t="s">
        <v>864</v>
      </c>
      <c r="C5566" s="1406" t="s">
        <v>859</v>
      </c>
      <c r="D5566" s="1407">
        <v>2700</v>
      </c>
      <c r="E5566" s="1406" t="s">
        <v>635</v>
      </c>
      <c r="F5566" s="1408" t="s">
        <v>634</v>
      </c>
      <c r="O5566" s="1383" t="s">
        <v>635</v>
      </c>
      <c r="Q5566" s="1383" t="s">
        <v>78</v>
      </c>
    </row>
    <row r="5567" spans="1:17" x14ac:dyDescent="0.3">
      <c r="A5567" s="1405">
        <v>2013</v>
      </c>
      <c r="B5567" s="1406" t="s">
        <v>864</v>
      </c>
      <c r="C5567" s="1406" t="s">
        <v>860</v>
      </c>
      <c r="D5567" s="1407">
        <v>719</v>
      </c>
      <c r="E5567" s="1406" t="s">
        <v>635</v>
      </c>
      <c r="F5567" s="1408" t="s">
        <v>634</v>
      </c>
      <c r="O5567" s="1383" t="s">
        <v>635</v>
      </c>
      <c r="Q5567" s="1383" t="s">
        <v>78</v>
      </c>
    </row>
    <row r="5568" spans="1:17" x14ac:dyDescent="0.3">
      <c r="A5568" s="1405">
        <v>2013</v>
      </c>
      <c r="B5568" s="1406" t="s">
        <v>864</v>
      </c>
      <c r="C5568" s="1406" t="s">
        <v>861</v>
      </c>
      <c r="D5568" s="1407">
        <v>3970</v>
      </c>
      <c r="E5568" s="1406" t="s">
        <v>635</v>
      </c>
      <c r="F5568" s="1408" t="s">
        <v>634</v>
      </c>
      <c r="O5568" s="1383" t="s">
        <v>635</v>
      </c>
      <c r="Q5568" s="1383" t="s">
        <v>78</v>
      </c>
    </row>
    <row r="5569" spans="1:17" x14ac:dyDescent="0.3">
      <c r="A5569" s="1405">
        <v>2013</v>
      </c>
      <c r="B5569" s="1406" t="s">
        <v>864</v>
      </c>
      <c r="C5569" s="1406" t="s">
        <v>862</v>
      </c>
      <c r="D5569" s="1407">
        <v>2455</v>
      </c>
      <c r="E5569" s="1406" t="s">
        <v>635</v>
      </c>
      <c r="F5569" s="1408" t="s">
        <v>634</v>
      </c>
      <c r="O5569" s="1383" t="s">
        <v>635</v>
      </c>
      <c r="Q5569" s="1383" t="s">
        <v>78</v>
      </c>
    </row>
    <row r="5570" spans="1:17" x14ac:dyDescent="0.3">
      <c r="A5570" s="1405">
        <v>2013</v>
      </c>
      <c r="B5570" s="1406" t="s">
        <v>864</v>
      </c>
      <c r="C5570" s="1406" t="s">
        <v>863</v>
      </c>
      <c r="D5570" s="1407">
        <v>10205</v>
      </c>
      <c r="E5570" s="1406" t="s">
        <v>635</v>
      </c>
      <c r="F5570" s="1408" t="s">
        <v>634</v>
      </c>
      <c r="O5570" s="1383" t="s">
        <v>635</v>
      </c>
      <c r="Q5570" s="1383" t="s">
        <v>78</v>
      </c>
    </row>
    <row r="5571" spans="1:17" x14ac:dyDescent="0.3">
      <c r="A5571" s="1405">
        <v>2014</v>
      </c>
      <c r="B5571" s="1406" t="s">
        <v>864</v>
      </c>
      <c r="C5571" s="1406" t="s">
        <v>650</v>
      </c>
      <c r="D5571" s="1407">
        <v>3624</v>
      </c>
      <c r="E5571" s="1406" t="s">
        <v>598</v>
      </c>
      <c r="F5571" s="1408" t="s">
        <v>599</v>
      </c>
      <c r="O5571" s="1383" t="s">
        <v>598</v>
      </c>
      <c r="Q5571" s="1383" t="s">
        <v>61</v>
      </c>
    </row>
    <row r="5572" spans="1:17" x14ac:dyDescent="0.3">
      <c r="A5572" s="1405">
        <v>2014</v>
      </c>
      <c r="B5572" s="1406" t="s">
        <v>864</v>
      </c>
      <c r="C5572" s="1406" t="s">
        <v>597</v>
      </c>
      <c r="D5572" s="1407">
        <v>3561</v>
      </c>
      <c r="E5572" s="1406" t="s">
        <v>598</v>
      </c>
      <c r="F5572" s="1408" t="s">
        <v>599</v>
      </c>
      <c r="O5572" s="1383" t="s">
        <v>598</v>
      </c>
      <c r="Q5572" s="1383" t="s">
        <v>61</v>
      </c>
    </row>
    <row r="5573" spans="1:17" x14ac:dyDescent="0.3">
      <c r="A5573" s="1405">
        <v>2014</v>
      </c>
      <c r="B5573" s="1406" t="s">
        <v>864</v>
      </c>
      <c r="C5573" s="1406" t="s">
        <v>651</v>
      </c>
      <c r="D5573" s="1407">
        <v>26662</v>
      </c>
      <c r="E5573" s="1406" t="s">
        <v>598</v>
      </c>
      <c r="F5573" s="1408" t="s">
        <v>599</v>
      </c>
      <c r="O5573" s="1383" t="s">
        <v>598</v>
      </c>
      <c r="Q5573" s="1383" t="s">
        <v>61</v>
      </c>
    </row>
    <row r="5574" spans="1:17" x14ac:dyDescent="0.3">
      <c r="A5574" s="1405">
        <v>2014</v>
      </c>
      <c r="B5574" s="1406" t="s">
        <v>864</v>
      </c>
      <c r="C5574" s="1406" t="s">
        <v>652</v>
      </c>
      <c r="D5574" s="1407">
        <v>17979</v>
      </c>
      <c r="E5574" s="1406" t="s">
        <v>598</v>
      </c>
      <c r="F5574" s="1408" t="s">
        <v>599</v>
      </c>
      <c r="O5574" s="1383" t="s">
        <v>598</v>
      </c>
      <c r="Q5574" s="1383" t="s">
        <v>61</v>
      </c>
    </row>
    <row r="5575" spans="1:17" x14ac:dyDescent="0.3">
      <c r="A5575" s="1405">
        <v>2014</v>
      </c>
      <c r="B5575" s="1406" t="s">
        <v>864</v>
      </c>
      <c r="C5575" s="1406" t="s">
        <v>653</v>
      </c>
      <c r="D5575" s="1407">
        <v>9178</v>
      </c>
      <c r="E5575" s="1406" t="s">
        <v>598</v>
      </c>
      <c r="F5575" s="1408" t="s">
        <v>599</v>
      </c>
      <c r="O5575" s="1383" t="s">
        <v>598</v>
      </c>
      <c r="Q5575" s="1383" t="s">
        <v>61</v>
      </c>
    </row>
    <row r="5576" spans="1:17" x14ac:dyDescent="0.3">
      <c r="A5576" s="1405">
        <v>2014</v>
      </c>
      <c r="B5576" s="1406" t="s">
        <v>864</v>
      </c>
      <c r="C5576" s="1406" t="s">
        <v>654</v>
      </c>
      <c r="D5576" s="1407">
        <v>5757</v>
      </c>
      <c r="E5576" s="1406" t="s">
        <v>598</v>
      </c>
      <c r="F5576" s="1408" t="s">
        <v>599</v>
      </c>
      <c r="O5576" s="1383" t="s">
        <v>598</v>
      </c>
      <c r="Q5576" s="1383" t="s">
        <v>61</v>
      </c>
    </row>
    <row r="5577" spans="1:17" x14ac:dyDescent="0.3">
      <c r="A5577" s="1405">
        <v>2014</v>
      </c>
      <c r="B5577" s="1406" t="s">
        <v>864</v>
      </c>
      <c r="C5577" s="1406" t="s">
        <v>600</v>
      </c>
      <c r="D5577" s="1407">
        <v>14647</v>
      </c>
      <c r="E5577" s="1406" t="s">
        <v>594</v>
      </c>
      <c r="F5577" s="1408" t="s">
        <v>595</v>
      </c>
      <c r="O5577" s="1383" t="s">
        <v>594</v>
      </c>
      <c r="Q5577" s="1383" t="s">
        <v>62</v>
      </c>
    </row>
    <row r="5578" spans="1:17" x14ac:dyDescent="0.3">
      <c r="A5578" s="1405">
        <v>2014</v>
      </c>
      <c r="B5578" s="1406" t="s">
        <v>864</v>
      </c>
      <c r="C5578" s="1406" t="s">
        <v>601</v>
      </c>
      <c r="D5578" s="1407">
        <v>36084</v>
      </c>
      <c r="E5578" s="1406" t="s">
        <v>594</v>
      </c>
      <c r="F5578" s="1408" t="s">
        <v>595</v>
      </c>
      <c r="O5578" s="1383" t="s">
        <v>594</v>
      </c>
      <c r="Q5578" s="1383" t="s">
        <v>62</v>
      </c>
    </row>
    <row r="5579" spans="1:17" x14ac:dyDescent="0.3">
      <c r="A5579" s="1405">
        <v>2014</v>
      </c>
      <c r="B5579" s="1406" t="s">
        <v>864</v>
      </c>
      <c r="C5579" s="1406" t="s">
        <v>602</v>
      </c>
      <c r="D5579" s="1407">
        <v>41679</v>
      </c>
      <c r="E5579" s="1406" t="s">
        <v>594</v>
      </c>
      <c r="F5579" s="1408" t="s">
        <v>595</v>
      </c>
      <c r="O5579" s="1383" t="s">
        <v>594</v>
      </c>
      <c r="Q5579" s="1383" t="s">
        <v>62</v>
      </c>
    </row>
    <row r="5580" spans="1:17" x14ac:dyDescent="0.3">
      <c r="A5580" s="1405">
        <v>2014</v>
      </c>
      <c r="B5580" s="1406" t="s">
        <v>864</v>
      </c>
      <c r="C5580" s="1406" t="s">
        <v>640</v>
      </c>
      <c r="D5580" s="1407">
        <v>13209</v>
      </c>
      <c r="E5580" s="1406" t="s">
        <v>594</v>
      </c>
      <c r="F5580" s="1408" t="s">
        <v>595</v>
      </c>
      <c r="O5580" s="1383" t="s">
        <v>594</v>
      </c>
      <c r="Q5580" s="1383" t="s">
        <v>62</v>
      </c>
    </row>
    <row r="5581" spans="1:17" x14ac:dyDescent="0.3">
      <c r="A5581" s="1405">
        <v>2014</v>
      </c>
      <c r="B5581" s="1406" t="s">
        <v>864</v>
      </c>
      <c r="C5581" s="1406" t="s">
        <v>605</v>
      </c>
      <c r="D5581" s="1407">
        <v>82020</v>
      </c>
      <c r="E5581" s="1406" t="s">
        <v>594</v>
      </c>
      <c r="F5581" s="1408" t="s">
        <v>595</v>
      </c>
      <c r="O5581" s="1383" t="s">
        <v>594</v>
      </c>
      <c r="Q5581" s="1383" t="s">
        <v>62</v>
      </c>
    </row>
    <row r="5582" spans="1:17" x14ac:dyDescent="0.3">
      <c r="A5582" s="1405">
        <v>2014</v>
      </c>
      <c r="B5582" s="1406" t="s">
        <v>864</v>
      </c>
      <c r="C5582" s="1406" t="s">
        <v>606</v>
      </c>
      <c r="D5582" s="1407">
        <v>10105</v>
      </c>
      <c r="E5582" s="1406" t="s">
        <v>594</v>
      </c>
      <c r="F5582" s="1408" t="s">
        <v>595</v>
      </c>
      <c r="O5582" s="1383" t="s">
        <v>594</v>
      </c>
      <c r="Q5582" s="1383" t="s">
        <v>62</v>
      </c>
    </row>
    <row r="5583" spans="1:17" x14ac:dyDescent="0.3">
      <c r="A5583" s="1405">
        <v>2014</v>
      </c>
      <c r="B5583" s="1406" t="s">
        <v>864</v>
      </c>
      <c r="C5583" s="1406" t="s">
        <v>593</v>
      </c>
      <c r="D5583" s="1407">
        <v>14355</v>
      </c>
      <c r="E5583" s="1406" t="s">
        <v>594</v>
      </c>
      <c r="F5583" s="1408" t="s">
        <v>595</v>
      </c>
      <c r="O5583" s="1383" t="s">
        <v>594</v>
      </c>
      <c r="Q5583" s="1383" t="s">
        <v>62</v>
      </c>
    </row>
    <row r="5584" spans="1:17" x14ac:dyDescent="0.3">
      <c r="A5584" s="1405">
        <v>2014</v>
      </c>
      <c r="B5584" s="1406" t="s">
        <v>864</v>
      </c>
      <c r="C5584" s="1406" t="s">
        <v>609</v>
      </c>
      <c r="D5584" s="1407">
        <v>11049</v>
      </c>
      <c r="E5584" s="1406" t="s">
        <v>594</v>
      </c>
      <c r="F5584" s="1408" t="s">
        <v>595</v>
      </c>
      <c r="O5584" s="1383" t="s">
        <v>594</v>
      </c>
      <c r="Q5584" s="1383" t="s">
        <v>62</v>
      </c>
    </row>
    <row r="5585" spans="1:17" x14ac:dyDescent="0.3">
      <c r="A5585" s="1405">
        <v>2014</v>
      </c>
      <c r="B5585" s="1406" t="s">
        <v>864</v>
      </c>
      <c r="C5585" s="1406" t="s">
        <v>612</v>
      </c>
      <c r="D5585" s="1407">
        <v>16902</v>
      </c>
      <c r="E5585" s="1406" t="s">
        <v>594</v>
      </c>
      <c r="F5585" s="1408" t="s">
        <v>595</v>
      </c>
      <c r="O5585" s="1383" t="s">
        <v>594</v>
      </c>
      <c r="Q5585" s="1383" t="s">
        <v>62</v>
      </c>
    </row>
    <row r="5586" spans="1:17" x14ac:dyDescent="0.3">
      <c r="A5586" s="1405">
        <v>2014</v>
      </c>
      <c r="B5586" s="1406" t="s">
        <v>864</v>
      </c>
      <c r="C5586" s="1406" t="s">
        <v>615</v>
      </c>
      <c r="D5586" s="1407">
        <v>45182</v>
      </c>
      <c r="E5586" s="1406" t="s">
        <v>594</v>
      </c>
      <c r="F5586" s="1408" t="s">
        <v>595</v>
      </c>
      <c r="O5586" s="1383" t="s">
        <v>594</v>
      </c>
      <c r="Q5586" s="1383" t="s">
        <v>62</v>
      </c>
    </row>
    <row r="5587" spans="1:17" x14ac:dyDescent="0.3">
      <c r="A5587" s="1405">
        <v>2014</v>
      </c>
      <c r="B5587" s="1406" t="s">
        <v>864</v>
      </c>
      <c r="C5587" s="1406" t="s">
        <v>596</v>
      </c>
      <c r="D5587" s="1407">
        <v>10435</v>
      </c>
      <c r="E5587" s="1406" t="s">
        <v>594</v>
      </c>
      <c r="F5587" s="1408" t="s">
        <v>595</v>
      </c>
      <c r="O5587" s="1383" t="s">
        <v>594</v>
      </c>
      <c r="Q5587" s="1383" t="s">
        <v>62</v>
      </c>
    </row>
    <row r="5588" spans="1:17" x14ac:dyDescent="0.3">
      <c r="A5588" s="1405">
        <v>2014</v>
      </c>
      <c r="B5588" s="1406" t="s">
        <v>864</v>
      </c>
      <c r="C5588" s="1406" t="s">
        <v>682</v>
      </c>
      <c r="D5588" s="1407">
        <v>674</v>
      </c>
      <c r="E5588" s="1406" t="s">
        <v>642</v>
      </c>
      <c r="F5588" s="1408" t="s">
        <v>641</v>
      </c>
      <c r="O5588" s="1383" t="s">
        <v>642</v>
      </c>
      <c r="Q5588" s="1383" t="s">
        <v>66</v>
      </c>
    </row>
    <row r="5589" spans="1:17" x14ac:dyDescent="0.3">
      <c r="A5589" s="1405">
        <v>2014</v>
      </c>
      <c r="B5589" s="1406" t="s">
        <v>864</v>
      </c>
      <c r="C5589" s="1406" t="s">
        <v>683</v>
      </c>
      <c r="D5589" s="1407">
        <v>4845</v>
      </c>
      <c r="E5589" s="1406" t="s">
        <v>642</v>
      </c>
      <c r="F5589" s="1408" t="s">
        <v>641</v>
      </c>
      <c r="O5589" s="1383" t="s">
        <v>642</v>
      </c>
      <c r="Q5589" s="1383" t="s">
        <v>66</v>
      </c>
    </row>
    <row r="5590" spans="1:17" x14ac:dyDescent="0.3">
      <c r="A5590" s="1405">
        <v>2014</v>
      </c>
      <c r="B5590" s="1406" t="s">
        <v>864</v>
      </c>
      <c r="C5590" s="1406" t="s">
        <v>684</v>
      </c>
      <c r="D5590" s="1407">
        <v>806</v>
      </c>
      <c r="E5590" s="1406" t="s">
        <v>642</v>
      </c>
      <c r="F5590" s="1408" t="s">
        <v>641</v>
      </c>
      <c r="O5590" s="1383" t="s">
        <v>642</v>
      </c>
      <c r="Q5590" s="1383" t="s">
        <v>66</v>
      </c>
    </row>
    <row r="5591" spans="1:17" x14ac:dyDescent="0.3">
      <c r="A5591" s="1405">
        <v>2014</v>
      </c>
      <c r="B5591" s="1406" t="s">
        <v>864</v>
      </c>
      <c r="C5591" s="1406" t="s">
        <v>647</v>
      </c>
      <c r="D5591" s="1407">
        <v>560</v>
      </c>
      <c r="E5591" s="1406" t="s">
        <v>642</v>
      </c>
      <c r="F5591" s="1408" t="s">
        <v>641</v>
      </c>
      <c r="O5591" s="1383" t="s">
        <v>642</v>
      </c>
      <c r="Q5591" s="1383" t="s">
        <v>66</v>
      </c>
    </row>
    <row r="5592" spans="1:17" x14ac:dyDescent="0.3">
      <c r="A5592" s="1405">
        <v>2014</v>
      </c>
      <c r="B5592" s="1406" t="s">
        <v>864</v>
      </c>
      <c r="C5592" s="1406" t="s">
        <v>686</v>
      </c>
      <c r="D5592" s="1407">
        <v>1227</v>
      </c>
      <c r="E5592" s="1406" t="s">
        <v>642</v>
      </c>
      <c r="F5592" s="1408" t="s">
        <v>641</v>
      </c>
      <c r="O5592" s="1383" t="s">
        <v>642</v>
      </c>
      <c r="Q5592" s="1383" t="s">
        <v>66</v>
      </c>
    </row>
    <row r="5593" spans="1:17" x14ac:dyDescent="0.3">
      <c r="A5593" s="1405">
        <v>2014</v>
      </c>
      <c r="B5593" s="1406" t="s">
        <v>864</v>
      </c>
      <c r="C5593" s="1406" t="s">
        <v>687</v>
      </c>
      <c r="D5593" s="1407">
        <v>1194</v>
      </c>
      <c r="E5593" s="1406" t="s">
        <v>642</v>
      </c>
      <c r="F5593" s="1408" t="s">
        <v>641</v>
      </c>
      <c r="O5593" s="1383" t="s">
        <v>642</v>
      </c>
      <c r="Q5593" s="1383" t="s">
        <v>66</v>
      </c>
    </row>
    <row r="5594" spans="1:17" x14ac:dyDescent="0.3">
      <c r="A5594" s="1405">
        <v>2014</v>
      </c>
      <c r="B5594" s="1406" t="s">
        <v>864</v>
      </c>
      <c r="C5594" s="1406" t="s">
        <v>618</v>
      </c>
      <c r="D5594" s="1407">
        <v>1985</v>
      </c>
      <c r="E5594" s="1406" t="s">
        <v>598</v>
      </c>
      <c r="F5594" s="1408" t="s">
        <v>599</v>
      </c>
      <c r="O5594" s="1383" t="s">
        <v>598</v>
      </c>
      <c r="Q5594" s="1383" t="s">
        <v>61</v>
      </c>
    </row>
    <row r="5595" spans="1:17" x14ac:dyDescent="0.3">
      <c r="A5595" s="1405">
        <v>2014</v>
      </c>
      <c r="B5595" s="1406" t="s">
        <v>864</v>
      </c>
      <c r="C5595" s="1406" t="s">
        <v>624</v>
      </c>
      <c r="D5595" s="1407">
        <v>1875</v>
      </c>
      <c r="E5595" s="1406" t="s">
        <v>578</v>
      </c>
      <c r="F5595" s="1408" t="s">
        <v>579</v>
      </c>
      <c r="O5595" s="1383" t="s">
        <v>578</v>
      </c>
      <c r="Q5595" s="1383" t="s">
        <v>63</v>
      </c>
    </row>
    <row r="5596" spans="1:17" x14ac:dyDescent="0.3">
      <c r="A5596" s="1405">
        <v>2014</v>
      </c>
      <c r="B5596" s="1406" t="s">
        <v>864</v>
      </c>
      <c r="C5596" s="1406" t="s">
        <v>627</v>
      </c>
      <c r="D5596" s="1407">
        <v>7673</v>
      </c>
      <c r="E5596" s="1406" t="s">
        <v>594</v>
      </c>
      <c r="F5596" s="1408" t="s">
        <v>595</v>
      </c>
      <c r="O5596" s="1383" t="s">
        <v>594</v>
      </c>
      <c r="Q5596" s="1383" t="s">
        <v>62</v>
      </c>
    </row>
    <row r="5597" spans="1:17" x14ac:dyDescent="0.3">
      <c r="A5597" s="1405">
        <v>2014</v>
      </c>
      <c r="B5597" s="1406" t="s">
        <v>864</v>
      </c>
      <c r="C5597" s="1406" t="s">
        <v>629</v>
      </c>
      <c r="D5597" s="1407">
        <v>1580</v>
      </c>
      <c r="E5597" s="1406" t="s">
        <v>594</v>
      </c>
      <c r="F5597" s="1408" t="s">
        <v>595</v>
      </c>
      <c r="O5597" s="1383" t="s">
        <v>594</v>
      </c>
      <c r="Q5597" s="1383" t="s">
        <v>62</v>
      </c>
    </row>
    <row r="5598" spans="1:17" x14ac:dyDescent="0.3">
      <c r="A5598" s="1405">
        <v>2014</v>
      </c>
      <c r="B5598" s="1406" t="s">
        <v>864</v>
      </c>
      <c r="C5598" s="1406" t="s">
        <v>632</v>
      </c>
      <c r="D5598" s="1407">
        <v>18291</v>
      </c>
      <c r="E5598" s="1406" t="s">
        <v>594</v>
      </c>
      <c r="F5598" s="1408" t="s">
        <v>595</v>
      </c>
      <c r="O5598" s="1383" t="s">
        <v>594</v>
      </c>
      <c r="Q5598" s="1383" t="s">
        <v>62</v>
      </c>
    </row>
    <row r="5599" spans="1:17" x14ac:dyDescent="0.3">
      <c r="A5599" s="1405">
        <v>2014</v>
      </c>
      <c r="B5599" s="1406" t="s">
        <v>864</v>
      </c>
      <c r="C5599" s="1406" t="s">
        <v>633</v>
      </c>
      <c r="D5599" s="1407">
        <v>9188</v>
      </c>
      <c r="E5599" s="1406" t="s">
        <v>594</v>
      </c>
      <c r="F5599" s="1408" t="s">
        <v>595</v>
      </c>
      <c r="O5599" s="1383" t="s">
        <v>594</v>
      </c>
      <c r="Q5599" s="1383" t="s">
        <v>62</v>
      </c>
    </row>
    <row r="5600" spans="1:17" x14ac:dyDescent="0.3">
      <c r="A5600" s="1405">
        <v>2014</v>
      </c>
      <c r="B5600" s="1406" t="s">
        <v>864</v>
      </c>
      <c r="C5600" s="1406" t="s">
        <v>636</v>
      </c>
      <c r="D5600" s="1407">
        <v>7668</v>
      </c>
      <c r="E5600" s="1406" t="s">
        <v>594</v>
      </c>
      <c r="F5600" s="1408" t="s">
        <v>595</v>
      </c>
      <c r="O5600" s="1383" t="s">
        <v>594</v>
      </c>
      <c r="Q5600" s="1383" t="s">
        <v>62</v>
      </c>
    </row>
    <row r="5601" spans="1:17" x14ac:dyDescent="0.3">
      <c r="A5601" s="1405">
        <v>2014</v>
      </c>
      <c r="B5601" s="1406" t="s">
        <v>864</v>
      </c>
      <c r="C5601" s="1406" t="s">
        <v>639</v>
      </c>
      <c r="D5601" s="1407">
        <v>12879</v>
      </c>
      <c r="E5601" s="1406" t="s">
        <v>594</v>
      </c>
      <c r="F5601" s="1408" t="s">
        <v>595</v>
      </c>
      <c r="O5601" s="1383" t="s">
        <v>594</v>
      </c>
      <c r="Q5601" s="1383" t="s">
        <v>62</v>
      </c>
    </row>
    <row r="5602" spans="1:17" x14ac:dyDescent="0.3">
      <c r="A5602" s="1405">
        <v>2014</v>
      </c>
      <c r="B5602" s="1406" t="s">
        <v>864</v>
      </c>
      <c r="C5602" s="1406" t="s">
        <v>643</v>
      </c>
      <c r="D5602" s="1407">
        <v>12564</v>
      </c>
      <c r="E5602" s="1406" t="s">
        <v>594</v>
      </c>
      <c r="F5602" s="1408" t="s">
        <v>595</v>
      </c>
      <c r="O5602" s="1383" t="s">
        <v>594</v>
      </c>
      <c r="Q5602" s="1383" t="s">
        <v>62</v>
      </c>
    </row>
    <row r="5603" spans="1:17" x14ac:dyDescent="0.3">
      <c r="A5603" s="1405">
        <v>2014</v>
      </c>
      <c r="B5603" s="1406" t="s">
        <v>864</v>
      </c>
      <c r="C5603" s="1406" t="s">
        <v>648</v>
      </c>
      <c r="D5603" s="1407">
        <v>1539</v>
      </c>
      <c r="E5603" s="1406" t="s">
        <v>645</v>
      </c>
      <c r="F5603" s="1408" t="s">
        <v>644</v>
      </c>
      <c r="O5603" s="1383" t="s">
        <v>645</v>
      </c>
      <c r="Q5603" s="1383" t="s">
        <v>76</v>
      </c>
    </row>
    <row r="5604" spans="1:17" x14ac:dyDescent="0.3">
      <c r="A5604" s="1405">
        <v>2014</v>
      </c>
      <c r="B5604" s="1406" t="s">
        <v>864</v>
      </c>
      <c r="C5604" s="1406" t="s">
        <v>649</v>
      </c>
      <c r="D5604" s="1407">
        <v>646</v>
      </c>
      <c r="E5604" s="1406" t="s">
        <v>645</v>
      </c>
      <c r="F5604" s="1408" t="s">
        <v>644</v>
      </c>
      <c r="O5604" s="1383" t="s">
        <v>645</v>
      </c>
      <c r="Q5604" s="1383" t="s">
        <v>76</v>
      </c>
    </row>
    <row r="5605" spans="1:17" x14ac:dyDescent="0.3">
      <c r="A5605" s="1405">
        <v>2014</v>
      </c>
      <c r="B5605" s="1406" t="s">
        <v>864</v>
      </c>
      <c r="C5605" s="1406" t="s">
        <v>655</v>
      </c>
      <c r="D5605" s="1407">
        <v>521</v>
      </c>
      <c r="E5605" s="1406" t="s">
        <v>608</v>
      </c>
      <c r="F5605" s="1408" t="s">
        <v>607</v>
      </c>
      <c r="O5605" s="1383" t="s">
        <v>608</v>
      </c>
      <c r="Q5605" s="1383" t="s">
        <v>65</v>
      </c>
    </row>
    <row r="5606" spans="1:17" x14ac:dyDescent="0.3">
      <c r="A5606" s="1405">
        <v>2014</v>
      </c>
      <c r="B5606" s="1406" t="s">
        <v>864</v>
      </c>
      <c r="C5606" s="1406" t="s">
        <v>656</v>
      </c>
      <c r="D5606" s="1407">
        <v>425</v>
      </c>
      <c r="E5606" s="1406" t="s">
        <v>608</v>
      </c>
      <c r="F5606" s="1408" t="s">
        <v>607</v>
      </c>
      <c r="O5606" s="1383" t="s">
        <v>608</v>
      </c>
      <c r="Q5606" s="1383" t="s">
        <v>65</v>
      </c>
    </row>
    <row r="5607" spans="1:17" x14ac:dyDescent="0.3">
      <c r="A5607" s="1405">
        <v>2014</v>
      </c>
      <c r="B5607" s="1406" t="s">
        <v>864</v>
      </c>
      <c r="C5607" s="1406" t="s">
        <v>657</v>
      </c>
      <c r="D5607" s="1407">
        <v>975</v>
      </c>
      <c r="E5607" s="1406" t="s">
        <v>608</v>
      </c>
      <c r="F5607" s="1408" t="s">
        <v>607</v>
      </c>
      <c r="O5607" s="1383" t="s">
        <v>608</v>
      </c>
      <c r="Q5607" s="1383" t="s">
        <v>65</v>
      </c>
    </row>
    <row r="5608" spans="1:17" x14ac:dyDescent="0.3">
      <c r="A5608" s="1405">
        <v>2014</v>
      </c>
      <c r="B5608" s="1406" t="s">
        <v>864</v>
      </c>
      <c r="C5608" s="1406" t="s">
        <v>659</v>
      </c>
      <c r="D5608" s="1407">
        <v>826</v>
      </c>
      <c r="E5608" s="1406" t="s">
        <v>623</v>
      </c>
      <c r="F5608" s="1408" t="s">
        <v>622</v>
      </c>
      <c r="O5608" s="1383" t="s">
        <v>623</v>
      </c>
      <c r="Q5608" s="1383" t="s">
        <v>75</v>
      </c>
    </row>
    <row r="5609" spans="1:17" x14ac:dyDescent="0.3">
      <c r="A5609" s="1405">
        <v>2014</v>
      </c>
      <c r="B5609" s="1406" t="s">
        <v>864</v>
      </c>
      <c r="C5609" s="1406" t="s">
        <v>660</v>
      </c>
      <c r="D5609" s="1407">
        <v>1421</v>
      </c>
      <c r="E5609" s="1406" t="s">
        <v>642</v>
      </c>
      <c r="F5609" s="1408" t="s">
        <v>641</v>
      </c>
      <c r="O5609" s="1383" t="s">
        <v>642</v>
      </c>
      <c r="Q5609" s="1383" t="s">
        <v>66</v>
      </c>
    </row>
    <row r="5610" spans="1:17" x14ac:dyDescent="0.3">
      <c r="A5610" s="1405">
        <v>2014</v>
      </c>
      <c r="B5610" s="1406" t="s">
        <v>864</v>
      </c>
      <c r="C5610" s="1406" t="s">
        <v>661</v>
      </c>
      <c r="D5610" s="1407">
        <v>308</v>
      </c>
      <c r="E5610" s="1406" t="s">
        <v>642</v>
      </c>
      <c r="F5610" s="1408" t="s">
        <v>641</v>
      </c>
      <c r="O5610" s="1383" t="s">
        <v>642</v>
      </c>
      <c r="Q5610" s="1383" t="s">
        <v>66</v>
      </c>
    </row>
    <row r="5611" spans="1:17" x14ac:dyDescent="0.3">
      <c r="A5611" s="1405">
        <v>2014</v>
      </c>
      <c r="B5611" s="1406" t="s">
        <v>864</v>
      </c>
      <c r="C5611" s="1406" t="s">
        <v>685</v>
      </c>
      <c r="D5611" s="1407">
        <v>403</v>
      </c>
      <c r="E5611" s="1406" t="s">
        <v>642</v>
      </c>
      <c r="F5611" s="1408" t="s">
        <v>641</v>
      </c>
      <c r="O5611" s="1383" t="s">
        <v>642</v>
      </c>
      <c r="Q5611" s="1383" t="s">
        <v>66</v>
      </c>
    </row>
    <row r="5612" spans="1:17" x14ac:dyDescent="0.3">
      <c r="A5612" s="1405">
        <v>2014</v>
      </c>
      <c r="B5612" s="1406" t="s">
        <v>864</v>
      </c>
      <c r="C5612" s="1406" t="s">
        <v>662</v>
      </c>
      <c r="D5612" s="1407">
        <v>2167</v>
      </c>
      <c r="E5612" s="1406" t="s">
        <v>642</v>
      </c>
      <c r="F5612" s="1408" t="s">
        <v>641</v>
      </c>
      <c r="O5612" s="1383" t="s">
        <v>642</v>
      </c>
      <c r="Q5612" s="1383" t="s">
        <v>66</v>
      </c>
    </row>
    <row r="5613" spans="1:17" x14ac:dyDescent="0.3">
      <c r="A5613" s="1405">
        <v>2014</v>
      </c>
      <c r="B5613" s="1406" t="s">
        <v>864</v>
      </c>
      <c r="C5613" s="1406" t="s">
        <v>663</v>
      </c>
      <c r="D5613" s="1407">
        <v>878</v>
      </c>
      <c r="E5613" s="1406" t="s">
        <v>642</v>
      </c>
      <c r="F5613" s="1408" t="s">
        <v>641</v>
      </c>
      <c r="O5613" s="1383" t="s">
        <v>642</v>
      </c>
      <c r="Q5613" s="1383" t="s">
        <v>66</v>
      </c>
    </row>
    <row r="5614" spans="1:17" x14ac:dyDescent="0.3">
      <c r="A5614" s="1405">
        <v>2014</v>
      </c>
      <c r="B5614" s="1406" t="s">
        <v>864</v>
      </c>
      <c r="C5614" s="1406" t="s">
        <v>664</v>
      </c>
      <c r="D5614" s="1407">
        <v>409</v>
      </c>
      <c r="E5614" s="1406" t="s">
        <v>642</v>
      </c>
      <c r="F5614" s="1408" t="s">
        <v>641</v>
      </c>
      <c r="O5614" s="1383" t="s">
        <v>642</v>
      </c>
      <c r="Q5614" s="1383" t="s">
        <v>66</v>
      </c>
    </row>
    <row r="5615" spans="1:17" x14ac:dyDescent="0.3">
      <c r="A5615" s="1405">
        <v>2014</v>
      </c>
      <c r="B5615" s="1406" t="s">
        <v>864</v>
      </c>
      <c r="C5615" s="1406" t="s">
        <v>665</v>
      </c>
      <c r="D5615" s="1407">
        <v>7293</v>
      </c>
      <c r="E5615" s="1406" t="s">
        <v>642</v>
      </c>
      <c r="F5615" s="1408" t="s">
        <v>641</v>
      </c>
      <c r="O5615" s="1383" t="s">
        <v>642</v>
      </c>
      <c r="Q5615" s="1383" t="s">
        <v>66</v>
      </c>
    </row>
    <row r="5616" spans="1:17" x14ac:dyDescent="0.3">
      <c r="A5616" s="1405">
        <v>2014</v>
      </c>
      <c r="B5616" s="1406" t="s">
        <v>864</v>
      </c>
      <c r="C5616" s="1406" t="s">
        <v>666</v>
      </c>
      <c r="D5616" s="1407">
        <v>669</v>
      </c>
      <c r="E5616" s="1406" t="s">
        <v>645</v>
      </c>
      <c r="F5616" s="1408" t="s">
        <v>644</v>
      </c>
      <c r="O5616" s="1383" t="s">
        <v>645</v>
      </c>
      <c r="Q5616" s="1383" t="s">
        <v>76</v>
      </c>
    </row>
    <row r="5617" spans="1:17" x14ac:dyDescent="0.3">
      <c r="A5617" s="1405">
        <v>2014</v>
      </c>
      <c r="B5617" s="1406" t="s">
        <v>864</v>
      </c>
      <c r="C5617" s="1406" t="s">
        <v>667</v>
      </c>
      <c r="D5617" s="1407">
        <v>2979</v>
      </c>
      <c r="E5617" s="1406" t="s">
        <v>645</v>
      </c>
      <c r="F5617" s="1408" t="s">
        <v>644</v>
      </c>
      <c r="O5617" s="1383" t="s">
        <v>645</v>
      </c>
      <c r="Q5617" s="1383" t="s">
        <v>76</v>
      </c>
    </row>
    <row r="5618" spans="1:17" x14ac:dyDescent="0.3">
      <c r="A5618" s="1405">
        <v>2014</v>
      </c>
      <c r="B5618" s="1406" t="s">
        <v>864</v>
      </c>
      <c r="C5618" s="1406" t="s">
        <v>668</v>
      </c>
      <c r="D5618" s="1407">
        <v>1169</v>
      </c>
      <c r="E5618" s="1406" t="s">
        <v>645</v>
      </c>
      <c r="F5618" s="1408" t="s">
        <v>644</v>
      </c>
      <c r="O5618" s="1383" t="s">
        <v>645</v>
      </c>
      <c r="Q5618" s="1383" t="s">
        <v>76</v>
      </c>
    </row>
    <row r="5619" spans="1:17" x14ac:dyDescent="0.3">
      <c r="A5619" s="1405">
        <v>2014</v>
      </c>
      <c r="B5619" s="1406" t="s">
        <v>864</v>
      </c>
      <c r="C5619" s="1406" t="s">
        <v>669</v>
      </c>
      <c r="D5619" s="1407">
        <v>224</v>
      </c>
      <c r="E5619" s="1406" t="s">
        <v>645</v>
      </c>
      <c r="F5619" s="1408" t="s">
        <v>644</v>
      </c>
      <c r="O5619" s="1383" t="s">
        <v>645</v>
      </c>
      <c r="Q5619" s="1383" t="s">
        <v>76</v>
      </c>
    </row>
    <row r="5620" spans="1:17" x14ac:dyDescent="0.3">
      <c r="A5620" s="1405">
        <v>2014</v>
      </c>
      <c r="B5620" s="1406" t="s">
        <v>864</v>
      </c>
      <c r="C5620" s="1406" t="s">
        <v>670</v>
      </c>
      <c r="D5620" s="1407">
        <v>853</v>
      </c>
      <c r="E5620" s="1406" t="s">
        <v>645</v>
      </c>
      <c r="F5620" s="1408" t="s">
        <v>644</v>
      </c>
      <c r="O5620" s="1383" t="s">
        <v>645</v>
      </c>
      <c r="Q5620" s="1383" t="s">
        <v>76</v>
      </c>
    </row>
    <row r="5621" spans="1:17" x14ac:dyDescent="0.3">
      <c r="A5621" s="1405">
        <v>2014</v>
      </c>
      <c r="B5621" s="1406" t="s">
        <v>864</v>
      </c>
      <c r="C5621" s="1406" t="s">
        <v>671</v>
      </c>
      <c r="D5621" s="1407">
        <v>618</v>
      </c>
      <c r="E5621" s="1406" t="s">
        <v>645</v>
      </c>
      <c r="F5621" s="1408" t="s">
        <v>644</v>
      </c>
      <c r="O5621" s="1383" t="s">
        <v>645</v>
      </c>
      <c r="Q5621" s="1383" t="s">
        <v>76</v>
      </c>
    </row>
    <row r="5622" spans="1:17" x14ac:dyDescent="0.3">
      <c r="A5622" s="1405">
        <v>2014</v>
      </c>
      <c r="B5622" s="1406" t="s">
        <v>864</v>
      </c>
      <c r="C5622" s="1406" t="s">
        <v>672</v>
      </c>
      <c r="D5622" s="1407">
        <v>441</v>
      </c>
      <c r="E5622" s="1406" t="s">
        <v>645</v>
      </c>
      <c r="F5622" s="1408" t="s">
        <v>644</v>
      </c>
      <c r="O5622" s="1383" t="s">
        <v>645</v>
      </c>
      <c r="Q5622" s="1383" t="s">
        <v>76</v>
      </c>
    </row>
    <row r="5623" spans="1:17" x14ac:dyDescent="0.3">
      <c r="A5623" s="1405">
        <v>2014</v>
      </c>
      <c r="B5623" s="1406" t="s">
        <v>864</v>
      </c>
      <c r="C5623" s="1406" t="s">
        <v>673</v>
      </c>
      <c r="D5623" s="1407">
        <v>681</v>
      </c>
      <c r="E5623" s="1406" t="s">
        <v>645</v>
      </c>
      <c r="F5623" s="1408" t="s">
        <v>644</v>
      </c>
      <c r="O5623" s="1383" t="s">
        <v>645</v>
      </c>
      <c r="Q5623" s="1383" t="s">
        <v>76</v>
      </c>
    </row>
    <row r="5624" spans="1:17" x14ac:dyDescent="0.3">
      <c r="A5624" s="1405">
        <v>2014</v>
      </c>
      <c r="B5624" s="1406" t="s">
        <v>864</v>
      </c>
      <c r="C5624" s="1406" t="s">
        <v>674</v>
      </c>
      <c r="D5624" s="1407">
        <v>394</v>
      </c>
      <c r="E5624" s="1406" t="s">
        <v>608</v>
      </c>
      <c r="F5624" s="1408" t="s">
        <v>607</v>
      </c>
      <c r="O5624" s="1383" t="s">
        <v>608</v>
      </c>
      <c r="Q5624" s="1383" t="s">
        <v>65</v>
      </c>
    </row>
    <row r="5625" spans="1:17" x14ac:dyDescent="0.3">
      <c r="A5625" s="1405">
        <v>2014</v>
      </c>
      <c r="B5625" s="1406" t="s">
        <v>864</v>
      </c>
      <c r="C5625" s="1406" t="s">
        <v>675</v>
      </c>
      <c r="D5625" s="1407">
        <v>4806</v>
      </c>
      <c r="E5625" s="1406" t="s">
        <v>608</v>
      </c>
      <c r="F5625" s="1408" t="s">
        <v>607</v>
      </c>
      <c r="O5625" s="1383" t="s">
        <v>608</v>
      </c>
      <c r="Q5625" s="1383" t="s">
        <v>65</v>
      </c>
    </row>
    <row r="5626" spans="1:17" x14ac:dyDescent="0.3">
      <c r="A5626" s="1405">
        <v>2014</v>
      </c>
      <c r="B5626" s="1406" t="s">
        <v>864</v>
      </c>
      <c r="C5626" s="1406" t="s">
        <v>676</v>
      </c>
      <c r="D5626" s="1407">
        <v>1530</v>
      </c>
      <c r="E5626" s="1406" t="s">
        <v>608</v>
      </c>
      <c r="F5626" s="1408" t="s">
        <v>607</v>
      </c>
      <c r="O5626" s="1383" t="s">
        <v>608</v>
      </c>
      <c r="Q5626" s="1383" t="s">
        <v>65</v>
      </c>
    </row>
    <row r="5627" spans="1:17" x14ac:dyDescent="0.3">
      <c r="A5627" s="1405">
        <v>2014</v>
      </c>
      <c r="B5627" s="1406" t="s">
        <v>864</v>
      </c>
      <c r="C5627" s="1406" t="s">
        <v>677</v>
      </c>
      <c r="D5627" s="1407">
        <v>878</v>
      </c>
      <c r="E5627" s="1406" t="s">
        <v>608</v>
      </c>
      <c r="F5627" s="1408" t="s">
        <v>607</v>
      </c>
      <c r="O5627" s="1383" t="s">
        <v>608</v>
      </c>
      <c r="Q5627" s="1383" t="s">
        <v>65</v>
      </c>
    </row>
    <row r="5628" spans="1:17" x14ac:dyDescent="0.3">
      <c r="A5628" s="1405">
        <v>2014</v>
      </c>
      <c r="B5628" s="1406" t="s">
        <v>864</v>
      </c>
      <c r="C5628" s="1406" t="s">
        <v>678</v>
      </c>
      <c r="D5628" s="1407">
        <v>2999</v>
      </c>
      <c r="E5628" s="1406" t="s">
        <v>608</v>
      </c>
      <c r="F5628" s="1408" t="s">
        <v>607</v>
      </c>
      <c r="O5628" s="1383" t="s">
        <v>608</v>
      </c>
      <c r="Q5628" s="1383" t="s">
        <v>65</v>
      </c>
    </row>
    <row r="5629" spans="1:17" x14ac:dyDescent="0.3">
      <c r="A5629" s="1405">
        <v>2014</v>
      </c>
      <c r="B5629" s="1406" t="s">
        <v>864</v>
      </c>
      <c r="C5629" s="1406" t="s">
        <v>679</v>
      </c>
      <c r="D5629" s="1407">
        <v>797</v>
      </c>
      <c r="E5629" s="1406" t="s">
        <v>608</v>
      </c>
      <c r="F5629" s="1408" t="s">
        <v>607</v>
      </c>
      <c r="O5629" s="1383" t="s">
        <v>608</v>
      </c>
      <c r="Q5629" s="1383" t="s">
        <v>65</v>
      </c>
    </row>
    <row r="5630" spans="1:17" x14ac:dyDescent="0.3">
      <c r="A5630" s="1405">
        <v>2014</v>
      </c>
      <c r="B5630" s="1406" t="s">
        <v>864</v>
      </c>
      <c r="C5630" s="1406" t="s">
        <v>658</v>
      </c>
      <c r="D5630" s="1407">
        <v>763</v>
      </c>
      <c r="E5630" s="1406" t="s">
        <v>608</v>
      </c>
      <c r="F5630" s="1408" t="s">
        <v>607</v>
      </c>
      <c r="O5630" s="1383" t="s">
        <v>608</v>
      </c>
      <c r="Q5630" s="1383" t="s">
        <v>65</v>
      </c>
    </row>
    <row r="5631" spans="1:17" x14ac:dyDescent="0.3">
      <c r="A5631" s="1405">
        <v>2014</v>
      </c>
      <c r="B5631" s="1406" t="s">
        <v>864</v>
      </c>
      <c r="C5631" s="1406" t="s">
        <v>680</v>
      </c>
      <c r="D5631" s="1407">
        <v>395</v>
      </c>
      <c r="E5631" s="1406" t="s">
        <v>608</v>
      </c>
      <c r="F5631" s="1408" t="s">
        <v>607</v>
      </c>
      <c r="O5631" s="1383" t="s">
        <v>608</v>
      </c>
      <c r="Q5631" s="1383" t="s">
        <v>65</v>
      </c>
    </row>
    <row r="5632" spans="1:17" x14ac:dyDescent="0.3">
      <c r="A5632" s="1405">
        <v>2014</v>
      </c>
      <c r="B5632" s="1406" t="s">
        <v>864</v>
      </c>
      <c r="C5632" s="1406" t="s">
        <v>681</v>
      </c>
      <c r="D5632" s="1407">
        <v>590</v>
      </c>
      <c r="E5632" s="1406" t="s">
        <v>608</v>
      </c>
      <c r="F5632" s="1408" t="s">
        <v>607</v>
      </c>
      <c r="O5632" s="1383" t="s">
        <v>608</v>
      </c>
      <c r="Q5632" s="1383" t="s">
        <v>65</v>
      </c>
    </row>
    <row r="5633" spans="1:17" x14ac:dyDescent="0.3">
      <c r="A5633" s="1405">
        <v>2014</v>
      </c>
      <c r="B5633" s="1406" t="s">
        <v>864</v>
      </c>
      <c r="C5633" s="1406" t="s">
        <v>560</v>
      </c>
      <c r="D5633" s="1407">
        <v>3378</v>
      </c>
      <c r="E5633" s="1406" t="s">
        <v>561</v>
      </c>
      <c r="F5633" s="1408" t="s">
        <v>562</v>
      </c>
      <c r="O5633" s="1383" t="s">
        <v>561</v>
      </c>
      <c r="Q5633" s="1383" t="s">
        <v>64</v>
      </c>
    </row>
    <row r="5634" spans="1:17" x14ac:dyDescent="0.3">
      <c r="A5634" s="1405">
        <v>2014</v>
      </c>
      <c r="B5634" s="1406" t="s">
        <v>864</v>
      </c>
      <c r="C5634" s="1406" t="s">
        <v>567</v>
      </c>
      <c r="D5634" s="1407">
        <v>1812</v>
      </c>
      <c r="E5634" s="1406" t="s">
        <v>561</v>
      </c>
      <c r="F5634" s="1408" t="s">
        <v>562</v>
      </c>
      <c r="O5634" s="1383" t="s">
        <v>561</v>
      </c>
      <c r="Q5634" s="1383" t="s">
        <v>64</v>
      </c>
    </row>
    <row r="5635" spans="1:17" x14ac:dyDescent="0.3">
      <c r="A5635" s="1405">
        <v>2014</v>
      </c>
      <c r="B5635" s="1406" t="s">
        <v>864</v>
      </c>
      <c r="C5635" s="1406" t="s">
        <v>568</v>
      </c>
      <c r="D5635" s="1407">
        <v>784</v>
      </c>
      <c r="E5635" s="1406" t="s">
        <v>561</v>
      </c>
      <c r="F5635" s="1408" t="s">
        <v>562</v>
      </c>
      <c r="O5635" s="1383" t="s">
        <v>561</v>
      </c>
      <c r="Q5635" s="1383" t="s">
        <v>64</v>
      </c>
    </row>
    <row r="5636" spans="1:17" x14ac:dyDescent="0.3">
      <c r="A5636" s="1405">
        <v>2014</v>
      </c>
      <c r="B5636" s="1406" t="s">
        <v>864</v>
      </c>
      <c r="C5636" s="1406" t="s">
        <v>569</v>
      </c>
      <c r="D5636" s="1407">
        <v>2252</v>
      </c>
      <c r="E5636" s="1406" t="s">
        <v>561</v>
      </c>
      <c r="F5636" s="1408" t="s">
        <v>562</v>
      </c>
      <c r="O5636" s="1383" t="s">
        <v>561</v>
      </c>
      <c r="Q5636" s="1383" t="s">
        <v>64</v>
      </c>
    </row>
    <row r="5637" spans="1:17" x14ac:dyDescent="0.3">
      <c r="A5637" s="1405">
        <v>2014</v>
      </c>
      <c r="B5637" s="1406" t="s">
        <v>864</v>
      </c>
      <c r="C5637" s="1406" t="s">
        <v>570</v>
      </c>
      <c r="D5637" s="1407">
        <v>836</v>
      </c>
      <c r="E5637" s="1406" t="s">
        <v>561</v>
      </c>
      <c r="F5637" s="1408" t="s">
        <v>562</v>
      </c>
      <c r="O5637" s="1383" t="s">
        <v>561</v>
      </c>
      <c r="Q5637" s="1383" t="s">
        <v>64</v>
      </c>
    </row>
    <row r="5638" spans="1:17" x14ac:dyDescent="0.3">
      <c r="A5638" s="1405">
        <v>2014</v>
      </c>
      <c r="B5638" s="1406" t="s">
        <v>864</v>
      </c>
      <c r="C5638" s="1406" t="s">
        <v>571</v>
      </c>
      <c r="D5638" s="1407">
        <v>1137</v>
      </c>
      <c r="E5638" s="1406" t="s">
        <v>561</v>
      </c>
      <c r="F5638" s="1408" t="s">
        <v>562</v>
      </c>
      <c r="O5638" s="1383" t="s">
        <v>561</v>
      </c>
      <c r="Q5638" s="1383" t="s">
        <v>64</v>
      </c>
    </row>
    <row r="5639" spans="1:17" x14ac:dyDescent="0.3">
      <c r="A5639" s="1405">
        <v>2014</v>
      </c>
      <c r="B5639" s="1406" t="s">
        <v>864</v>
      </c>
      <c r="C5639" s="1406" t="s">
        <v>572</v>
      </c>
      <c r="D5639" s="1407">
        <v>5830</v>
      </c>
      <c r="E5639" s="1406" t="s">
        <v>561</v>
      </c>
      <c r="F5639" s="1408" t="s">
        <v>562</v>
      </c>
      <c r="O5639" s="1383" t="s">
        <v>561</v>
      </c>
      <c r="Q5639" s="1383" t="s">
        <v>64</v>
      </c>
    </row>
    <row r="5640" spans="1:17" x14ac:dyDescent="0.3">
      <c r="A5640" s="1405">
        <v>2014</v>
      </c>
      <c r="B5640" s="1406" t="s">
        <v>864</v>
      </c>
      <c r="C5640" s="1406" t="s">
        <v>574</v>
      </c>
      <c r="D5640" s="1407">
        <v>3074</v>
      </c>
      <c r="E5640" s="1406" t="s">
        <v>561</v>
      </c>
      <c r="F5640" s="1408" t="s">
        <v>562</v>
      </c>
      <c r="O5640" s="1383" t="s">
        <v>561</v>
      </c>
      <c r="Q5640" s="1383" t="s">
        <v>64</v>
      </c>
    </row>
    <row r="5641" spans="1:17" x14ac:dyDescent="0.3">
      <c r="A5641" s="1405">
        <v>2014</v>
      </c>
      <c r="B5641" s="1406" t="s">
        <v>864</v>
      </c>
      <c r="C5641" s="1406" t="s">
        <v>575</v>
      </c>
      <c r="D5641" s="1407">
        <v>16439</v>
      </c>
      <c r="E5641" s="1406" t="s">
        <v>561</v>
      </c>
      <c r="F5641" s="1408" t="s">
        <v>562</v>
      </c>
      <c r="O5641" s="1383" t="s">
        <v>561</v>
      </c>
      <c r="Q5641" s="1383" t="s">
        <v>64</v>
      </c>
    </row>
    <row r="5642" spans="1:17" x14ac:dyDescent="0.3">
      <c r="A5642" s="1405">
        <v>2014</v>
      </c>
      <c r="B5642" s="1406" t="s">
        <v>864</v>
      </c>
      <c r="C5642" s="1406" t="s">
        <v>576</v>
      </c>
      <c r="D5642" s="1407">
        <v>2567</v>
      </c>
      <c r="E5642" s="1406" t="s">
        <v>561</v>
      </c>
      <c r="F5642" s="1408" t="s">
        <v>562</v>
      </c>
      <c r="O5642" s="1383" t="s">
        <v>561</v>
      </c>
      <c r="Q5642" s="1383" t="s">
        <v>64</v>
      </c>
    </row>
    <row r="5643" spans="1:17" x14ac:dyDescent="0.3">
      <c r="A5643" s="1405">
        <v>2014</v>
      </c>
      <c r="B5643" s="1406" t="s">
        <v>864</v>
      </c>
      <c r="C5643" s="1406" t="s">
        <v>577</v>
      </c>
      <c r="D5643" s="1407">
        <v>2213</v>
      </c>
      <c r="E5643" s="1406" t="s">
        <v>578</v>
      </c>
      <c r="F5643" s="1408" t="s">
        <v>579</v>
      </c>
      <c r="O5643" s="1383" t="s">
        <v>578</v>
      </c>
      <c r="Q5643" s="1383" t="s">
        <v>63</v>
      </c>
    </row>
    <row r="5644" spans="1:17" x14ac:dyDescent="0.3">
      <c r="A5644" s="1405">
        <v>2014</v>
      </c>
      <c r="B5644" s="1406" t="s">
        <v>864</v>
      </c>
      <c r="C5644" s="1406" t="s">
        <v>580</v>
      </c>
      <c r="D5644" s="1407">
        <v>27343</v>
      </c>
      <c r="E5644" s="1406" t="s">
        <v>578</v>
      </c>
      <c r="F5644" s="1408" t="s">
        <v>579</v>
      </c>
      <c r="O5644" s="1383" t="s">
        <v>578</v>
      </c>
      <c r="Q5644" s="1383" t="s">
        <v>63</v>
      </c>
    </row>
    <row r="5645" spans="1:17" x14ac:dyDescent="0.3">
      <c r="A5645" s="1405">
        <v>2014</v>
      </c>
      <c r="B5645" s="1406" t="s">
        <v>864</v>
      </c>
      <c r="C5645" s="1406" t="s">
        <v>581</v>
      </c>
      <c r="D5645" s="1407">
        <v>40702</v>
      </c>
      <c r="E5645" s="1406" t="s">
        <v>578</v>
      </c>
      <c r="F5645" s="1408" t="s">
        <v>579</v>
      </c>
      <c r="O5645" s="1383" t="s">
        <v>578</v>
      </c>
      <c r="Q5645" s="1383" t="s">
        <v>63</v>
      </c>
    </row>
    <row r="5646" spans="1:17" x14ac:dyDescent="0.3">
      <c r="A5646" s="1405">
        <v>2014</v>
      </c>
      <c r="B5646" s="1406" t="s">
        <v>864</v>
      </c>
      <c r="C5646" s="1406" t="s">
        <v>582</v>
      </c>
      <c r="D5646" s="1407">
        <v>5839</v>
      </c>
      <c r="E5646" s="1406" t="s">
        <v>578</v>
      </c>
      <c r="F5646" s="1408" t="s">
        <v>579</v>
      </c>
      <c r="O5646" s="1383" t="s">
        <v>578</v>
      </c>
      <c r="Q5646" s="1383" t="s">
        <v>63</v>
      </c>
    </row>
    <row r="5647" spans="1:17" x14ac:dyDescent="0.3">
      <c r="A5647" s="1405">
        <v>2014</v>
      </c>
      <c r="B5647" s="1406" t="s">
        <v>864</v>
      </c>
      <c r="C5647" s="1406" t="s">
        <v>584</v>
      </c>
      <c r="D5647" s="1407">
        <v>785</v>
      </c>
      <c r="E5647" s="1406" t="s">
        <v>578</v>
      </c>
      <c r="F5647" s="1408" t="s">
        <v>579</v>
      </c>
      <c r="O5647" s="1383" t="s">
        <v>578</v>
      </c>
      <c r="Q5647" s="1383" t="s">
        <v>63</v>
      </c>
    </row>
    <row r="5648" spans="1:17" x14ac:dyDescent="0.3">
      <c r="A5648" s="1405">
        <v>2014</v>
      </c>
      <c r="B5648" s="1406" t="s">
        <v>864</v>
      </c>
      <c r="C5648" s="1406" t="s">
        <v>585</v>
      </c>
      <c r="D5648" s="1407">
        <v>6147</v>
      </c>
      <c r="E5648" s="1406" t="s">
        <v>578</v>
      </c>
      <c r="F5648" s="1408" t="s">
        <v>579</v>
      </c>
      <c r="O5648" s="1383" t="s">
        <v>578</v>
      </c>
      <c r="Q5648" s="1383" t="s">
        <v>63</v>
      </c>
    </row>
    <row r="5649" spans="1:17" x14ac:dyDescent="0.3">
      <c r="A5649" s="1405">
        <v>2014</v>
      </c>
      <c r="B5649" s="1406" t="s">
        <v>864</v>
      </c>
      <c r="C5649" s="1406" t="s">
        <v>621</v>
      </c>
      <c r="D5649" s="1407">
        <v>1783</v>
      </c>
      <c r="E5649" s="1406" t="s">
        <v>578</v>
      </c>
      <c r="F5649" s="1408" t="s">
        <v>579</v>
      </c>
      <c r="O5649" s="1383" t="s">
        <v>578</v>
      </c>
      <c r="Q5649" s="1383" t="s">
        <v>63</v>
      </c>
    </row>
    <row r="5650" spans="1:17" x14ac:dyDescent="0.3">
      <c r="A5650" s="1405">
        <v>2014</v>
      </c>
      <c r="B5650" s="1406" t="s">
        <v>864</v>
      </c>
      <c r="C5650" s="1406" t="s">
        <v>586</v>
      </c>
      <c r="D5650" s="1407">
        <v>8842</v>
      </c>
      <c r="E5650" s="1406" t="s">
        <v>578</v>
      </c>
      <c r="F5650" s="1408" t="s">
        <v>579</v>
      </c>
      <c r="O5650" s="1383" t="s">
        <v>578</v>
      </c>
      <c r="Q5650" s="1383" t="s">
        <v>63</v>
      </c>
    </row>
    <row r="5651" spans="1:17" x14ac:dyDescent="0.3">
      <c r="A5651" s="1405">
        <v>2014</v>
      </c>
      <c r="B5651" s="1406" t="s">
        <v>864</v>
      </c>
      <c r="C5651" s="1406" t="s">
        <v>587</v>
      </c>
      <c r="D5651" s="1407">
        <v>41133</v>
      </c>
      <c r="E5651" s="1406" t="s">
        <v>578</v>
      </c>
      <c r="F5651" s="1408" t="s">
        <v>579</v>
      </c>
      <c r="O5651" s="1383" t="s">
        <v>578</v>
      </c>
      <c r="Q5651" s="1383" t="s">
        <v>63</v>
      </c>
    </row>
    <row r="5652" spans="1:17" x14ac:dyDescent="0.3">
      <c r="A5652" s="1405">
        <v>2014</v>
      </c>
      <c r="B5652" s="1406" t="s">
        <v>864</v>
      </c>
      <c r="C5652" s="1406" t="s">
        <v>588</v>
      </c>
      <c r="D5652" s="1407">
        <v>3168</v>
      </c>
      <c r="E5652" s="1406" t="s">
        <v>578</v>
      </c>
      <c r="F5652" s="1408" t="s">
        <v>579</v>
      </c>
      <c r="O5652" s="1383" t="s">
        <v>578</v>
      </c>
      <c r="Q5652" s="1383" t="s">
        <v>63</v>
      </c>
    </row>
    <row r="5653" spans="1:17" x14ac:dyDescent="0.3">
      <c r="A5653" s="1405">
        <v>2014</v>
      </c>
      <c r="B5653" s="1406" t="s">
        <v>864</v>
      </c>
      <c r="C5653" s="1406" t="s">
        <v>589</v>
      </c>
      <c r="D5653" s="1407">
        <v>1155</v>
      </c>
      <c r="E5653" s="1406" t="s">
        <v>578</v>
      </c>
      <c r="F5653" s="1408" t="s">
        <v>579</v>
      </c>
      <c r="O5653" s="1383" t="s">
        <v>578</v>
      </c>
      <c r="Q5653" s="1383" t="s">
        <v>63</v>
      </c>
    </row>
    <row r="5654" spans="1:17" x14ac:dyDescent="0.3">
      <c r="A5654" s="1405">
        <v>2014</v>
      </c>
      <c r="B5654" s="1406" t="s">
        <v>864</v>
      </c>
      <c r="C5654" s="1406" t="s">
        <v>591</v>
      </c>
      <c r="D5654" s="1407">
        <v>34237</v>
      </c>
      <c r="E5654" s="1406" t="s">
        <v>578</v>
      </c>
      <c r="F5654" s="1408" t="s">
        <v>579</v>
      </c>
      <c r="O5654" s="1383" t="s">
        <v>578</v>
      </c>
      <c r="Q5654" s="1383" t="s">
        <v>63</v>
      </c>
    </row>
    <row r="5655" spans="1:17" x14ac:dyDescent="0.3">
      <c r="A5655" s="1405">
        <v>2014</v>
      </c>
      <c r="B5655" s="1406" t="s">
        <v>864</v>
      </c>
      <c r="C5655" s="1406" t="s">
        <v>592</v>
      </c>
      <c r="D5655" s="1407">
        <v>5730</v>
      </c>
      <c r="E5655" s="1406" t="s">
        <v>578</v>
      </c>
      <c r="F5655" s="1408" t="s">
        <v>579</v>
      </c>
      <c r="O5655" s="1383" t="s">
        <v>578</v>
      </c>
      <c r="Q5655" s="1383" t="s">
        <v>63</v>
      </c>
    </row>
    <row r="5656" spans="1:17" x14ac:dyDescent="0.3">
      <c r="A5656" s="1405">
        <v>2014</v>
      </c>
      <c r="B5656" s="1406" t="s">
        <v>864</v>
      </c>
      <c r="C5656" s="1406" t="s">
        <v>646</v>
      </c>
      <c r="D5656" s="1407">
        <v>507</v>
      </c>
      <c r="E5656" s="1406" t="s">
        <v>642</v>
      </c>
      <c r="F5656" s="1408" t="s">
        <v>641</v>
      </c>
      <c r="O5656" s="1383" t="s">
        <v>642</v>
      </c>
      <c r="Q5656" s="1383" t="s">
        <v>66</v>
      </c>
    </row>
    <row r="5657" spans="1:17" x14ac:dyDescent="0.3">
      <c r="A5657" s="1405">
        <v>2014</v>
      </c>
      <c r="B5657" s="1406" t="s">
        <v>864</v>
      </c>
      <c r="C5657" s="1406" t="s">
        <v>688</v>
      </c>
      <c r="D5657" s="1407">
        <v>13986</v>
      </c>
      <c r="E5657" s="1406" t="s">
        <v>620</v>
      </c>
      <c r="F5657" s="1408" t="s">
        <v>619</v>
      </c>
      <c r="O5657" s="1383" t="s">
        <v>620</v>
      </c>
      <c r="Q5657" s="1383" t="s">
        <v>73</v>
      </c>
    </row>
    <row r="5658" spans="1:17" x14ac:dyDescent="0.3">
      <c r="A5658" s="1405">
        <v>2014</v>
      </c>
      <c r="B5658" s="1406" t="s">
        <v>864</v>
      </c>
      <c r="C5658" s="1406" t="s">
        <v>689</v>
      </c>
      <c r="D5658" s="1407">
        <v>290</v>
      </c>
      <c r="E5658" s="1406" t="s">
        <v>620</v>
      </c>
      <c r="F5658" s="1408" t="s">
        <v>619</v>
      </c>
      <c r="O5658" s="1383" t="s">
        <v>620</v>
      </c>
      <c r="Q5658" s="1383" t="s">
        <v>73</v>
      </c>
    </row>
    <row r="5659" spans="1:17" x14ac:dyDescent="0.3">
      <c r="A5659" s="1405">
        <v>2014</v>
      </c>
      <c r="B5659" s="1406" t="s">
        <v>864</v>
      </c>
      <c r="C5659" s="1406" t="s">
        <v>690</v>
      </c>
      <c r="D5659" s="1407">
        <v>629</v>
      </c>
      <c r="E5659" s="1406" t="s">
        <v>620</v>
      </c>
      <c r="F5659" s="1408" t="s">
        <v>619</v>
      </c>
      <c r="O5659" s="1383" t="s">
        <v>620</v>
      </c>
      <c r="Q5659" s="1383" t="s">
        <v>73</v>
      </c>
    </row>
    <row r="5660" spans="1:17" x14ac:dyDescent="0.3">
      <c r="A5660" s="1405">
        <v>2014</v>
      </c>
      <c r="B5660" s="1406" t="s">
        <v>864</v>
      </c>
      <c r="C5660" s="1406" t="s">
        <v>691</v>
      </c>
      <c r="D5660" s="1407">
        <v>710</v>
      </c>
      <c r="E5660" s="1406" t="s">
        <v>620</v>
      </c>
      <c r="F5660" s="1408" t="s">
        <v>619</v>
      </c>
      <c r="O5660" s="1383" t="s">
        <v>620</v>
      </c>
      <c r="Q5660" s="1383" t="s">
        <v>73</v>
      </c>
    </row>
    <row r="5661" spans="1:17" x14ac:dyDescent="0.3">
      <c r="A5661" s="1405">
        <v>2014</v>
      </c>
      <c r="B5661" s="1406" t="s">
        <v>864</v>
      </c>
      <c r="C5661" s="1406" t="s">
        <v>692</v>
      </c>
      <c r="D5661" s="1407">
        <v>14120</v>
      </c>
      <c r="E5661" s="1406" t="s">
        <v>620</v>
      </c>
      <c r="F5661" s="1408" t="s">
        <v>619</v>
      </c>
      <c r="O5661" s="1383" t="s">
        <v>620</v>
      </c>
      <c r="Q5661" s="1383" t="s">
        <v>73</v>
      </c>
    </row>
    <row r="5662" spans="1:17" x14ac:dyDescent="0.3">
      <c r="A5662" s="1405">
        <v>2014</v>
      </c>
      <c r="B5662" s="1406" t="s">
        <v>864</v>
      </c>
      <c r="C5662" s="1406" t="s">
        <v>693</v>
      </c>
      <c r="D5662" s="1407">
        <v>4745</v>
      </c>
      <c r="E5662" s="1406" t="s">
        <v>620</v>
      </c>
      <c r="F5662" s="1408" t="s">
        <v>619</v>
      </c>
      <c r="O5662" s="1383" t="s">
        <v>620</v>
      </c>
      <c r="Q5662" s="1383" t="s">
        <v>73</v>
      </c>
    </row>
    <row r="5663" spans="1:17" x14ac:dyDescent="0.3">
      <c r="A5663" s="1405">
        <v>2014</v>
      </c>
      <c r="B5663" s="1406" t="s">
        <v>864</v>
      </c>
      <c r="C5663" s="1406" t="s">
        <v>694</v>
      </c>
      <c r="D5663" s="1407">
        <v>5767</v>
      </c>
      <c r="E5663" s="1406" t="s">
        <v>620</v>
      </c>
      <c r="F5663" s="1408" t="s">
        <v>619</v>
      </c>
      <c r="O5663" s="1383" t="s">
        <v>620</v>
      </c>
      <c r="Q5663" s="1383" t="s">
        <v>73</v>
      </c>
    </row>
    <row r="5664" spans="1:17" x14ac:dyDescent="0.3">
      <c r="A5664" s="1405">
        <v>2014</v>
      </c>
      <c r="B5664" s="1406" t="s">
        <v>864</v>
      </c>
      <c r="C5664" s="1406" t="s">
        <v>695</v>
      </c>
      <c r="D5664" s="1407">
        <v>17134</v>
      </c>
      <c r="E5664" s="1406" t="s">
        <v>620</v>
      </c>
      <c r="F5664" s="1408" t="s">
        <v>619</v>
      </c>
      <c r="O5664" s="1383" t="s">
        <v>620</v>
      </c>
      <c r="Q5664" s="1383" t="s">
        <v>73</v>
      </c>
    </row>
    <row r="5665" spans="1:17" x14ac:dyDescent="0.3">
      <c r="A5665" s="1405">
        <v>2014</v>
      </c>
      <c r="B5665" s="1406" t="s">
        <v>864</v>
      </c>
      <c r="C5665" s="1406" t="s">
        <v>696</v>
      </c>
      <c r="D5665" s="1407">
        <v>595</v>
      </c>
      <c r="E5665" s="1406" t="s">
        <v>620</v>
      </c>
      <c r="F5665" s="1408" t="s">
        <v>619</v>
      </c>
      <c r="O5665" s="1383" t="s">
        <v>620</v>
      </c>
      <c r="Q5665" s="1383" t="s">
        <v>73</v>
      </c>
    </row>
    <row r="5666" spans="1:17" x14ac:dyDescent="0.3">
      <c r="A5666" s="1405">
        <v>2014</v>
      </c>
      <c r="B5666" s="1406" t="s">
        <v>864</v>
      </c>
      <c r="C5666" s="1406" t="s">
        <v>697</v>
      </c>
      <c r="D5666" s="1407">
        <v>4758</v>
      </c>
      <c r="E5666" s="1406" t="s">
        <v>620</v>
      </c>
      <c r="F5666" s="1408" t="s">
        <v>619</v>
      </c>
      <c r="O5666" s="1383" t="s">
        <v>620</v>
      </c>
      <c r="Q5666" s="1383" t="s">
        <v>73</v>
      </c>
    </row>
    <row r="5667" spans="1:17" x14ac:dyDescent="0.3">
      <c r="A5667" s="1405">
        <v>2014</v>
      </c>
      <c r="B5667" s="1406" t="s">
        <v>864</v>
      </c>
      <c r="C5667" s="1406" t="s">
        <v>698</v>
      </c>
      <c r="D5667" s="1407">
        <v>10735</v>
      </c>
      <c r="E5667" s="1406" t="s">
        <v>620</v>
      </c>
      <c r="F5667" s="1408" t="s">
        <v>619</v>
      </c>
      <c r="O5667" s="1383" t="s">
        <v>620</v>
      </c>
      <c r="Q5667" s="1383" t="s">
        <v>73</v>
      </c>
    </row>
    <row r="5668" spans="1:17" x14ac:dyDescent="0.3">
      <c r="A5668" s="1405">
        <v>2014</v>
      </c>
      <c r="B5668" s="1406" t="s">
        <v>864</v>
      </c>
      <c r="C5668" s="1406" t="s">
        <v>699</v>
      </c>
      <c r="D5668" s="1407">
        <v>1134</v>
      </c>
      <c r="E5668" s="1406" t="s">
        <v>620</v>
      </c>
      <c r="F5668" s="1408" t="s">
        <v>619</v>
      </c>
      <c r="O5668" s="1383" t="s">
        <v>620</v>
      </c>
      <c r="Q5668" s="1383" t="s">
        <v>73</v>
      </c>
    </row>
    <row r="5669" spans="1:17" x14ac:dyDescent="0.3">
      <c r="A5669" s="1405">
        <v>2014</v>
      </c>
      <c r="B5669" s="1406" t="s">
        <v>864</v>
      </c>
      <c r="C5669" s="1406" t="s">
        <v>700</v>
      </c>
      <c r="D5669" s="1407">
        <v>4398</v>
      </c>
      <c r="E5669" s="1406" t="s">
        <v>620</v>
      </c>
      <c r="F5669" s="1408" t="s">
        <v>619</v>
      </c>
      <c r="O5669" s="1383" t="s">
        <v>620</v>
      </c>
      <c r="Q5669" s="1383" t="s">
        <v>73</v>
      </c>
    </row>
    <row r="5670" spans="1:17" x14ac:dyDescent="0.3">
      <c r="A5670" s="1405">
        <v>2014</v>
      </c>
      <c r="B5670" s="1406" t="s">
        <v>864</v>
      </c>
      <c r="C5670" s="1406" t="s">
        <v>701</v>
      </c>
      <c r="D5670" s="1407">
        <v>3851</v>
      </c>
      <c r="E5670" s="1406" t="s">
        <v>620</v>
      </c>
      <c r="F5670" s="1408" t="s">
        <v>619</v>
      </c>
      <c r="O5670" s="1383" t="s">
        <v>620</v>
      </c>
      <c r="Q5670" s="1383" t="s">
        <v>73</v>
      </c>
    </row>
    <row r="5671" spans="1:17" x14ac:dyDescent="0.3">
      <c r="A5671" s="1405">
        <v>2014</v>
      </c>
      <c r="B5671" s="1406" t="s">
        <v>864</v>
      </c>
      <c r="C5671" s="1406" t="s">
        <v>702</v>
      </c>
      <c r="D5671" s="1407">
        <v>1027</v>
      </c>
      <c r="E5671" s="1406" t="s">
        <v>620</v>
      </c>
      <c r="F5671" s="1408" t="s">
        <v>619</v>
      </c>
      <c r="O5671" s="1383" t="s">
        <v>620</v>
      </c>
      <c r="Q5671" s="1383" t="s">
        <v>73</v>
      </c>
    </row>
    <row r="5672" spans="1:17" x14ac:dyDescent="0.3">
      <c r="A5672" s="1405">
        <v>2014</v>
      </c>
      <c r="B5672" s="1406" t="s">
        <v>864</v>
      </c>
      <c r="C5672" s="1406" t="s">
        <v>703</v>
      </c>
      <c r="D5672" s="1407">
        <v>2995</v>
      </c>
      <c r="E5672" s="1406" t="s">
        <v>620</v>
      </c>
      <c r="F5672" s="1408" t="s">
        <v>619</v>
      </c>
      <c r="O5672" s="1383" t="s">
        <v>620</v>
      </c>
      <c r="Q5672" s="1383" t="s">
        <v>73</v>
      </c>
    </row>
    <row r="5673" spans="1:17" x14ac:dyDescent="0.3">
      <c r="A5673" s="1405">
        <v>2014</v>
      </c>
      <c r="B5673" s="1406" t="s">
        <v>864</v>
      </c>
      <c r="C5673" s="1406" t="s">
        <v>707</v>
      </c>
      <c r="D5673" s="1407">
        <v>11193</v>
      </c>
      <c r="E5673" s="1406" t="s">
        <v>626</v>
      </c>
      <c r="F5673" s="1408" t="s">
        <v>625</v>
      </c>
      <c r="O5673" s="1383" t="s">
        <v>626</v>
      </c>
      <c r="Q5673" s="1383" t="s">
        <v>59</v>
      </c>
    </row>
    <row r="5674" spans="1:17" x14ac:dyDescent="0.3">
      <c r="A5674" s="1405">
        <v>2014</v>
      </c>
      <c r="B5674" s="1406" t="s">
        <v>864</v>
      </c>
      <c r="C5674" s="1406" t="s">
        <v>708</v>
      </c>
      <c r="D5674" s="1407">
        <v>1735</v>
      </c>
      <c r="E5674" s="1406" t="s">
        <v>626</v>
      </c>
      <c r="F5674" s="1408" t="s">
        <v>625</v>
      </c>
      <c r="O5674" s="1383" t="s">
        <v>626</v>
      </c>
      <c r="Q5674" s="1383" t="s">
        <v>59</v>
      </c>
    </row>
    <row r="5675" spans="1:17" x14ac:dyDescent="0.3">
      <c r="A5675" s="1405">
        <v>2014</v>
      </c>
      <c r="B5675" s="1406" t="s">
        <v>864</v>
      </c>
      <c r="C5675" s="1406" t="s">
        <v>709</v>
      </c>
      <c r="D5675" s="1407">
        <v>8389</v>
      </c>
      <c r="E5675" s="1406" t="s">
        <v>626</v>
      </c>
      <c r="F5675" s="1408" t="s">
        <v>625</v>
      </c>
      <c r="O5675" s="1383" t="s">
        <v>626</v>
      </c>
      <c r="Q5675" s="1383" t="s">
        <v>59</v>
      </c>
    </row>
    <row r="5676" spans="1:17" x14ac:dyDescent="0.3">
      <c r="A5676" s="1405">
        <v>2014</v>
      </c>
      <c r="B5676" s="1406" t="s">
        <v>864</v>
      </c>
      <c r="C5676" s="1406" t="s">
        <v>710</v>
      </c>
      <c r="D5676" s="1407">
        <v>1976</v>
      </c>
      <c r="E5676" s="1406" t="s">
        <v>626</v>
      </c>
      <c r="F5676" s="1408" t="s">
        <v>625</v>
      </c>
      <c r="O5676" s="1383" t="s">
        <v>626</v>
      </c>
      <c r="Q5676" s="1383" t="s">
        <v>59</v>
      </c>
    </row>
    <row r="5677" spans="1:17" x14ac:dyDescent="0.3">
      <c r="A5677" s="1405">
        <v>2014</v>
      </c>
      <c r="B5677" s="1406" t="s">
        <v>864</v>
      </c>
      <c r="C5677" s="1406" t="s">
        <v>711</v>
      </c>
      <c r="D5677" s="1407">
        <v>2362</v>
      </c>
      <c r="E5677" s="1406" t="s">
        <v>626</v>
      </c>
      <c r="F5677" s="1408" t="s">
        <v>625</v>
      </c>
      <c r="O5677" s="1383" t="s">
        <v>626</v>
      </c>
      <c r="Q5677" s="1383" t="s">
        <v>59</v>
      </c>
    </row>
    <row r="5678" spans="1:17" x14ac:dyDescent="0.3">
      <c r="A5678" s="1405">
        <v>2014</v>
      </c>
      <c r="B5678" s="1406" t="s">
        <v>864</v>
      </c>
      <c r="C5678" s="1406" t="s">
        <v>712</v>
      </c>
      <c r="D5678" s="1407">
        <v>3666</v>
      </c>
      <c r="E5678" s="1406" t="s">
        <v>626</v>
      </c>
      <c r="F5678" s="1408" t="s">
        <v>625</v>
      </c>
      <c r="O5678" s="1383" t="s">
        <v>626</v>
      </c>
      <c r="Q5678" s="1383" t="s">
        <v>59</v>
      </c>
    </row>
    <row r="5679" spans="1:17" x14ac:dyDescent="0.3">
      <c r="A5679" s="1405">
        <v>2014</v>
      </c>
      <c r="B5679" s="1406" t="s">
        <v>864</v>
      </c>
      <c r="C5679" s="1406" t="s">
        <v>527</v>
      </c>
      <c r="D5679" s="1407">
        <v>8505</v>
      </c>
      <c r="E5679" s="1406" t="s">
        <v>519</v>
      </c>
      <c r="F5679" s="1408" t="s">
        <v>628</v>
      </c>
      <c r="O5679" s="1383" t="s">
        <v>519</v>
      </c>
      <c r="Q5679" s="1383" t="s">
        <v>58</v>
      </c>
    </row>
    <row r="5680" spans="1:17" x14ac:dyDescent="0.3">
      <c r="A5680" s="1405">
        <v>2014</v>
      </c>
      <c r="B5680" s="1406" t="s">
        <v>864</v>
      </c>
      <c r="C5680" s="1406" t="s">
        <v>528</v>
      </c>
      <c r="D5680" s="1407">
        <v>2202</v>
      </c>
      <c r="E5680" s="1406" t="s">
        <v>519</v>
      </c>
      <c r="F5680" s="1408" t="s">
        <v>628</v>
      </c>
      <c r="O5680" s="1383" t="s">
        <v>519</v>
      </c>
      <c r="Q5680" s="1383" t="s">
        <v>58</v>
      </c>
    </row>
    <row r="5681" spans="1:17" x14ac:dyDescent="0.3">
      <c r="A5681" s="1405">
        <v>2014</v>
      </c>
      <c r="B5681" s="1406" t="s">
        <v>864</v>
      </c>
      <c r="C5681" s="1406" t="s">
        <v>530</v>
      </c>
      <c r="D5681" s="1407">
        <v>1639</v>
      </c>
      <c r="E5681" s="1406" t="s">
        <v>519</v>
      </c>
      <c r="F5681" s="1408" t="s">
        <v>628</v>
      </c>
      <c r="O5681" s="1383" t="s">
        <v>519</v>
      </c>
      <c r="Q5681" s="1383" t="s">
        <v>58</v>
      </c>
    </row>
    <row r="5682" spans="1:17" x14ac:dyDescent="0.3">
      <c r="A5682" s="1405">
        <v>2014</v>
      </c>
      <c r="B5682" s="1406" t="s">
        <v>864</v>
      </c>
      <c r="C5682" s="1406" t="s">
        <v>534</v>
      </c>
      <c r="D5682" s="1407">
        <v>3268</v>
      </c>
      <c r="E5682" s="1406" t="s">
        <v>519</v>
      </c>
      <c r="F5682" s="1408" t="s">
        <v>628</v>
      </c>
      <c r="O5682" s="1383" t="s">
        <v>519</v>
      </c>
      <c r="Q5682" s="1383" t="s">
        <v>58</v>
      </c>
    </row>
    <row r="5683" spans="1:17" x14ac:dyDescent="0.3">
      <c r="A5683" s="1405">
        <v>2014</v>
      </c>
      <c r="B5683" s="1406" t="s">
        <v>864</v>
      </c>
      <c r="C5683" s="1406" t="s">
        <v>538</v>
      </c>
      <c r="D5683" s="1407">
        <v>1330</v>
      </c>
      <c r="E5683" s="1406" t="s">
        <v>519</v>
      </c>
      <c r="F5683" s="1408" t="s">
        <v>628</v>
      </c>
      <c r="O5683" s="1383" t="s">
        <v>519</v>
      </c>
      <c r="Q5683" s="1383" t="s">
        <v>58</v>
      </c>
    </row>
    <row r="5684" spans="1:17" x14ac:dyDescent="0.3">
      <c r="A5684" s="1405">
        <v>2014</v>
      </c>
      <c r="B5684" s="1406" t="s">
        <v>864</v>
      </c>
      <c r="C5684" s="1406" t="s">
        <v>539</v>
      </c>
      <c r="D5684" s="1407">
        <v>14733</v>
      </c>
      <c r="E5684" s="1406" t="s">
        <v>519</v>
      </c>
      <c r="F5684" s="1408" t="s">
        <v>628</v>
      </c>
      <c r="O5684" s="1383" t="s">
        <v>519</v>
      </c>
      <c r="Q5684" s="1383" t="s">
        <v>58</v>
      </c>
    </row>
    <row r="5685" spans="1:17" x14ac:dyDescent="0.3">
      <c r="A5685" s="1405">
        <v>2014</v>
      </c>
      <c r="B5685" s="1406" t="s">
        <v>864</v>
      </c>
      <c r="C5685" s="1406" t="s">
        <v>723</v>
      </c>
      <c r="D5685" s="1407">
        <v>11939</v>
      </c>
      <c r="E5685" s="1406" t="s">
        <v>598</v>
      </c>
      <c r="F5685" s="1408" t="s">
        <v>599</v>
      </c>
      <c r="O5685" s="1383" t="s">
        <v>598</v>
      </c>
      <c r="Q5685" s="1383" t="s">
        <v>61</v>
      </c>
    </row>
    <row r="5686" spans="1:17" x14ac:dyDescent="0.3">
      <c r="A5686" s="1405">
        <v>2014</v>
      </c>
      <c r="B5686" s="1406" t="s">
        <v>864</v>
      </c>
      <c r="C5686" s="1406" t="s">
        <v>724</v>
      </c>
      <c r="D5686" s="1407">
        <v>5745</v>
      </c>
      <c r="E5686" s="1406" t="s">
        <v>598</v>
      </c>
      <c r="F5686" s="1408" t="s">
        <v>599</v>
      </c>
      <c r="O5686" s="1383" t="s">
        <v>598</v>
      </c>
      <c r="Q5686" s="1383" t="s">
        <v>61</v>
      </c>
    </row>
    <row r="5687" spans="1:17" x14ac:dyDescent="0.3">
      <c r="A5687" s="1405">
        <v>2014</v>
      </c>
      <c r="B5687" s="1406" t="s">
        <v>864</v>
      </c>
      <c r="C5687" s="1406" t="s">
        <v>725</v>
      </c>
      <c r="D5687" s="1407">
        <v>5034</v>
      </c>
      <c r="E5687" s="1406" t="s">
        <v>598</v>
      </c>
      <c r="F5687" s="1408" t="s">
        <v>599</v>
      </c>
      <c r="O5687" s="1383" t="s">
        <v>598</v>
      </c>
      <c r="Q5687" s="1383" t="s">
        <v>61</v>
      </c>
    </row>
    <row r="5688" spans="1:17" x14ac:dyDescent="0.3">
      <c r="A5688" s="1405">
        <v>2014</v>
      </c>
      <c r="B5688" s="1406" t="s">
        <v>864</v>
      </c>
      <c r="C5688" s="1406" t="s">
        <v>726</v>
      </c>
      <c r="D5688" s="1407">
        <v>22020</v>
      </c>
      <c r="E5688" s="1406" t="s">
        <v>598</v>
      </c>
      <c r="F5688" s="1408" t="s">
        <v>599</v>
      </c>
      <c r="O5688" s="1383" t="s">
        <v>598</v>
      </c>
      <c r="Q5688" s="1383" t="s">
        <v>61</v>
      </c>
    </row>
    <row r="5689" spans="1:17" x14ac:dyDescent="0.3">
      <c r="A5689" s="1405">
        <v>2014</v>
      </c>
      <c r="B5689" s="1406" t="s">
        <v>864</v>
      </c>
      <c r="C5689" s="1406" t="s">
        <v>727</v>
      </c>
      <c r="D5689" s="1407">
        <v>4858</v>
      </c>
      <c r="E5689" s="1406" t="s">
        <v>598</v>
      </c>
      <c r="F5689" s="1408" t="s">
        <v>599</v>
      </c>
      <c r="O5689" s="1383" t="s">
        <v>598</v>
      </c>
      <c r="Q5689" s="1383" t="s">
        <v>61</v>
      </c>
    </row>
    <row r="5690" spans="1:17" x14ac:dyDescent="0.3">
      <c r="A5690" s="1405">
        <v>2014</v>
      </c>
      <c r="B5690" s="1406" t="s">
        <v>864</v>
      </c>
      <c r="C5690" s="1406" t="s">
        <v>728</v>
      </c>
      <c r="D5690" s="1407">
        <v>5746</v>
      </c>
      <c r="E5690" s="1406" t="s">
        <v>598</v>
      </c>
      <c r="F5690" s="1408" t="s">
        <v>599</v>
      </c>
      <c r="O5690" s="1383" t="s">
        <v>598</v>
      </c>
      <c r="Q5690" s="1383" t="s">
        <v>61</v>
      </c>
    </row>
    <row r="5691" spans="1:17" x14ac:dyDescent="0.3">
      <c r="A5691" s="1405">
        <v>2014</v>
      </c>
      <c r="B5691" s="1406" t="s">
        <v>864</v>
      </c>
      <c r="C5691" s="1406" t="s">
        <v>730</v>
      </c>
      <c r="D5691" s="1407">
        <v>1218</v>
      </c>
      <c r="E5691" s="1406" t="s">
        <v>598</v>
      </c>
      <c r="F5691" s="1408" t="s">
        <v>599</v>
      </c>
      <c r="O5691" s="1383" t="s">
        <v>598</v>
      </c>
      <c r="Q5691" s="1383" t="s">
        <v>61</v>
      </c>
    </row>
    <row r="5692" spans="1:17" x14ac:dyDescent="0.3">
      <c r="A5692" s="1405">
        <v>2014</v>
      </c>
      <c r="B5692" s="1406" t="s">
        <v>864</v>
      </c>
      <c r="C5692" s="1406" t="s">
        <v>731</v>
      </c>
      <c r="D5692" s="1407">
        <v>4954</v>
      </c>
      <c r="E5692" s="1406" t="s">
        <v>598</v>
      </c>
      <c r="F5692" s="1408" t="s">
        <v>599</v>
      </c>
      <c r="O5692" s="1383" t="s">
        <v>598</v>
      </c>
      <c r="Q5692" s="1383" t="s">
        <v>61</v>
      </c>
    </row>
    <row r="5693" spans="1:17" x14ac:dyDescent="0.3">
      <c r="A5693" s="1405">
        <v>2014</v>
      </c>
      <c r="B5693" s="1406" t="s">
        <v>864</v>
      </c>
      <c r="C5693" s="1406" t="s">
        <v>732</v>
      </c>
      <c r="D5693" s="1407">
        <v>12091</v>
      </c>
      <c r="E5693" s="1406" t="s">
        <v>598</v>
      </c>
      <c r="F5693" s="1408" t="s">
        <v>599</v>
      </c>
      <c r="O5693" s="1383" t="s">
        <v>598</v>
      </c>
      <c r="Q5693" s="1383" t="s">
        <v>61</v>
      </c>
    </row>
    <row r="5694" spans="1:17" x14ac:dyDescent="0.3">
      <c r="A5694" s="1405">
        <v>2014</v>
      </c>
      <c r="B5694" s="1406" t="s">
        <v>864</v>
      </c>
      <c r="C5694" s="1406" t="s">
        <v>733</v>
      </c>
      <c r="D5694" s="1407">
        <v>1869</v>
      </c>
      <c r="E5694" s="1406" t="s">
        <v>598</v>
      </c>
      <c r="F5694" s="1408" t="s">
        <v>599</v>
      </c>
      <c r="O5694" s="1383" t="s">
        <v>598</v>
      </c>
      <c r="Q5694" s="1383" t="s">
        <v>61</v>
      </c>
    </row>
    <row r="5695" spans="1:17" x14ac:dyDescent="0.3">
      <c r="A5695" s="1405">
        <v>2014</v>
      </c>
      <c r="B5695" s="1406" t="s">
        <v>864</v>
      </c>
      <c r="C5695" s="1406" t="s">
        <v>734</v>
      </c>
      <c r="D5695" s="1407">
        <v>3487</v>
      </c>
      <c r="E5695" s="1406" t="s">
        <v>598</v>
      </c>
      <c r="F5695" s="1408" t="s">
        <v>599</v>
      </c>
      <c r="O5695" s="1383" t="s">
        <v>598</v>
      </c>
      <c r="Q5695" s="1383" t="s">
        <v>61</v>
      </c>
    </row>
    <row r="5696" spans="1:17" x14ac:dyDescent="0.3">
      <c r="A5696" s="1405">
        <v>2014</v>
      </c>
      <c r="B5696" s="1406" t="s">
        <v>864</v>
      </c>
      <c r="C5696" s="1406" t="s">
        <v>729</v>
      </c>
      <c r="D5696" s="1407">
        <v>3908</v>
      </c>
      <c r="E5696" s="1406" t="s">
        <v>598</v>
      </c>
      <c r="F5696" s="1408" t="s">
        <v>599</v>
      </c>
      <c r="O5696" s="1383" t="s">
        <v>598</v>
      </c>
      <c r="Q5696" s="1383" t="s">
        <v>61</v>
      </c>
    </row>
    <row r="5697" spans="1:17" x14ac:dyDescent="0.3">
      <c r="A5697" s="1405">
        <v>2014</v>
      </c>
      <c r="B5697" s="1406" t="s">
        <v>864</v>
      </c>
      <c r="C5697" s="1406" t="s">
        <v>748</v>
      </c>
      <c r="D5697" s="1407">
        <v>1609</v>
      </c>
      <c r="E5697" s="1406" t="s">
        <v>614</v>
      </c>
      <c r="F5697" s="1408" t="s">
        <v>613</v>
      </c>
      <c r="O5697" s="1383" t="s">
        <v>614</v>
      </c>
      <c r="Q5697" s="1383" t="s">
        <v>60</v>
      </c>
    </row>
    <row r="5698" spans="1:17" x14ac:dyDescent="0.3">
      <c r="A5698" s="1405">
        <v>2014</v>
      </c>
      <c r="B5698" s="1406" t="s">
        <v>864</v>
      </c>
      <c r="C5698" s="1406" t="s">
        <v>735</v>
      </c>
      <c r="D5698" s="1407">
        <v>6543</v>
      </c>
      <c r="E5698" s="1406" t="s">
        <v>614</v>
      </c>
      <c r="F5698" s="1408" t="s">
        <v>613</v>
      </c>
      <c r="O5698" s="1383" t="s">
        <v>614</v>
      </c>
      <c r="Q5698" s="1383" t="s">
        <v>60</v>
      </c>
    </row>
    <row r="5699" spans="1:17" x14ac:dyDescent="0.3">
      <c r="A5699" s="1405">
        <v>2014</v>
      </c>
      <c r="B5699" s="1406" t="s">
        <v>864</v>
      </c>
      <c r="C5699" s="1406" t="s">
        <v>736</v>
      </c>
      <c r="D5699" s="1407">
        <v>26900</v>
      </c>
      <c r="E5699" s="1406" t="s">
        <v>614</v>
      </c>
      <c r="F5699" s="1408" t="s">
        <v>613</v>
      </c>
      <c r="O5699" s="1383" t="s">
        <v>614</v>
      </c>
      <c r="Q5699" s="1383" t="s">
        <v>60</v>
      </c>
    </row>
    <row r="5700" spans="1:17" x14ac:dyDescent="0.3">
      <c r="A5700" s="1405">
        <v>2014</v>
      </c>
      <c r="B5700" s="1406" t="s">
        <v>864</v>
      </c>
      <c r="C5700" s="1406" t="s">
        <v>737</v>
      </c>
      <c r="D5700" s="1407">
        <v>1697</v>
      </c>
      <c r="E5700" s="1406" t="s">
        <v>614</v>
      </c>
      <c r="F5700" s="1408" t="s">
        <v>613</v>
      </c>
      <c r="O5700" s="1383" t="s">
        <v>614</v>
      </c>
      <c r="Q5700" s="1383" t="s">
        <v>60</v>
      </c>
    </row>
    <row r="5701" spans="1:17" x14ac:dyDescent="0.3">
      <c r="A5701" s="1405">
        <v>2014</v>
      </c>
      <c r="B5701" s="1406" t="s">
        <v>864</v>
      </c>
      <c r="C5701" s="1406" t="s">
        <v>738</v>
      </c>
      <c r="D5701" s="1407">
        <v>11404</v>
      </c>
      <c r="E5701" s="1406" t="s">
        <v>614</v>
      </c>
      <c r="F5701" s="1408" t="s">
        <v>613</v>
      </c>
      <c r="O5701" s="1383" t="s">
        <v>614</v>
      </c>
      <c r="Q5701" s="1383" t="s">
        <v>60</v>
      </c>
    </row>
    <row r="5702" spans="1:17" x14ac:dyDescent="0.3">
      <c r="A5702" s="1405">
        <v>2014</v>
      </c>
      <c r="B5702" s="1406" t="s">
        <v>864</v>
      </c>
      <c r="C5702" s="1406" t="s">
        <v>749</v>
      </c>
      <c r="D5702" s="1407">
        <v>511</v>
      </c>
      <c r="E5702" s="1406" t="s">
        <v>614</v>
      </c>
      <c r="F5702" s="1408" t="s">
        <v>613</v>
      </c>
      <c r="O5702" s="1383" t="s">
        <v>614</v>
      </c>
      <c r="Q5702" s="1383" t="s">
        <v>60</v>
      </c>
    </row>
    <row r="5703" spans="1:17" x14ac:dyDescent="0.3">
      <c r="A5703" s="1405">
        <v>2014</v>
      </c>
      <c r="B5703" s="1406" t="s">
        <v>864</v>
      </c>
      <c r="C5703" s="1406" t="s">
        <v>750</v>
      </c>
      <c r="D5703" s="1407">
        <v>2223</v>
      </c>
      <c r="E5703" s="1406" t="s">
        <v>614</v>
      </c>
      <c r="F5703" s="1408" t="s">
        <v>613</v>
      </c>
      <c r="O5703" s="1383" t="s">
        <v>614</v>
      </c>
      <c r="Q5703" s="1383" t="s">
        <v>60</v>
      </c>
    </row>
    <row r="5704" spans="1:17" x14ac:dyDescent="0.3">
      <c r="A5704" s="1405">
        <v>2014</v>
      </c>
      <c r="B5704" s="1406" t="s">
        <v>864</v>
      </c>
      <c r="C5704" s="1406" t="s">
        <v>739</v>
      </c>
      <c r="D5704" s="1407">
        <v>1617</v>
      </c>
      <c r="E5704" s="1406" t="s">
        <v>614</v>
      </c>
      <c r="F5704" s="1408" t="s">
        <v>613</v>
      </c>
      <c r="O5704" s="1383" t="s">
        <v>614</v>
      </c>
      <c r="Q5704" s="1383" t="s">
        <v>60</v>
      </c>
    </row>
    <row r="5705" spans="1:17" x14ac:dyDescent="0.3">
      <c r="A5705" s="1405">
        <v>2014</v>
      </c>
      <c r="B5705" s="1406" t="s">
        <v>864</v>
      </c>
      <c r="C5705" s="1406" t="s">
        <v>751</v>
      </c>
      <c r="D5705" s="1407">
        <v>940</v>
      </c>
      <c r="E5705" s="1406" t="s">
        <v>614</v>
      </c>
      <c r="F5705" s="1408" t="s">
        <v>613</v>
      </c>
      <c r="O5705" s="1383" t="s">
        <v>614</v>
      </c>
      <c r="Q5705" s="1383" t="s">
        <v>60</v>
      </c>
    </row>
    <row r="5706" spans="1:17" x14ac:dyDescent="0.3">
      <c r="A5706" s="1405">
        <v>2014</v>
      </c>
      <c r="B5706" s="1406" t="s">
        <v>864</v>
      </c>
      <c r="C5706" s="1406" t="s">
        <v>740</v>
      </c>
      <c r="D5706" s="1407">
        <v>2397</v>
      </c>
      <c r="E5706" s="1406" t="s">
        <v>614</v>
      </c>
      <c r="F5706" s="1408" t="s">
        <v>613</v>
      </c>
      <c r="O5706" s="1383" t="s">
        <v>614</v>
      </c>
      <c r="Q5706" s="1383" t="s">
        <v>60</v>
      </c>
    </row>
    <row r="5707" spans="1:17" x14ac:dyDescent="0.3">
      <c r="A5707" s="1405">
        <v>2014</v>
      </c>
      <c r="B5707" s="1406" t="s">
        <v>864</v>
      </c>
      <c r="C5707" s="1406" t="s">
        <v>752</v>
      </c>
      <c r="D5707" s="1407">
        <v>3687</v>
      </c>
      <c r="E5707" s="1406" t="s">
        <v>614</v>
      </c>
      <c r="F5707" s="1408" t="s">
        <v>613</v>
      </c>
      <c r="O5707" s="1383" t="s">
        <v>614</v>
      </c>
      <c r="Q5707" s="1383" t="s">
        <v>60</v>
      </c>
    </row>
    <row r="5708" spans="1:17" x14ac:dyDescent="0.3">
      <c r="A5708" s="1405">
        <v>2014</v>
      </c>
      <c r="B5708" s="1406" t="s">
        <v>864</v>
      </c>
      <c r="C5708" s="1406" t="s">
        <v>753</v>
      </c>
      <c r="D5708" s="1407">
        <v>542</v>
      </c>
      <c r="E5708" s="1406" t="s">
        <v>614</v>
      </c>
      <c r="F5708" s="1408" t="s">
        <v>613</v>
      </c>
      <c r="O5708" s="1383" t="s">
        <v>614</v>
      </c>
      <c r="Q5708" s="1383" t="s">
        <v>60</v>
      </c>
    </row>
    <row r="5709" spans="1:17" x14ac:dyDescent="0.3">
      <c r="A5709" s="1405">
        <v>2014</v>
      </c>
      <c r="B5709" s="1406" t="s">
        <v>864</v>
      </c>
      <c r="C5709" s="1406" t="s">
        <v>741</v>
      </c>
      <c r="D5709" s="1407">
        <v>1349</v>
      </c>
      <c r="E5709" s="1406" t="s">
        <v>614</v>
      </c>
      <c r="F5709" s="1408" t="s">
        <v>613</v>
      </c>
      <c r="O5709" s="1383" t="s">
        <v>614</v>
      </c>
      <c r="Q5709" s="1383" t="s">
        <v>60</v>
      </c>
    </row>
    <row r="5710" spans="1:17" x14ac:dyDescent="0.3">
      <c r="A5710" s="1405">
        <v>2014</v>
      </c>
      <c r="B5710" s="1406" t="s">
        <v>864</v>
      </c>
      <c r="C5710" s="1406" t="s">
        <v>754</v>
      </c>
      <c r="D5710" s="1407">
        <v>1048</v>
      </c>
      <c r="E5710" s="1406" t="s">
        <v>614</v>
      </c>
      <c r="F5710" s="1408" t="s">
        <v>613</v>
      </c>
      <c r="O5710" s="1383" t="s">
        <v>614</v>
      </c>
      <c r="Q5710" s="1383" t="s">
        <v>60</v>
      </c>
    </row>
    <row r="5711" spans="1:17" x14ac:dyDescent="0.3">
      <c r="A5711" s="1405">
        <v>2014</v>
      </c>
      <c r="B5711" s="1406" t="s">
        <v>864</v>
      </c>
      <c r="C5711" s="1406" t="s">
        <v>742</v>
      </c>
      <c r="D5711" s="1407">
        <v>1790</v>
      </c>
      <c r="E5711" s="1406" t="s">
        <v>614</v>
      </c>
      <c r="F5711" s="1408" t="s">
        <v>613</v>
      </c>
      <c r="O5711" s="1383" t="s">
        <v>614</v>
      </c>
      <c r="Q5711" s="1383" t="s">
        <v>60</v>
      </c>
    </row>
    <row r="5712" spans="1:17" x14ac:dyDescent="0.3">
      <c r="A5712" s="1405">
        <v>2014</v>
      </c>
      <c r="B5712" s="1406" t="s">
        <v>864</v>
      </c>
      <c r="C5712" s="1406" t="s">
        <v>755</v>
      </c>
      <c r="D5712" s="1407">
        <v>2246</v>
      </c>
      <c r="E5712" s="1406" t="s">
        <v>614</v>
      </c>
      <c r="F5712" s="1408" t="s">
        <v>613</v>
      </c>
      <c r="O5712" s="1383" t="s">
        <v>614</v>
      </c>
      <c r="Q5712" s="1383" t="s">
        <v>60</v>
      </c>
    </row>
    <row r="5713" spans="1:17" x14ac:dyDescent="0.3">
      <c r="A5713" s="1405">
        <v>2014</v>
      </c>
      <c r="B5713" s="1406" t="s">
        <v>864</v>
      </c>
      <c r="C5713" s="1406" t="s">
        <v>756</v>
      </c>
      <c r="D5713" s="1407">
        <v>1128</v>
      </c>
      <c r="E5713" s="1406" t="s">
        <v>614</v>
      </c>
      <c r="F5713" s="1408" t="s">
        <v>613</v>
      </c>
      <c r="O5713" s="1383" t="s">
        <v>614</v>
      </c>
      <c r="Q5713" s="1383" t="s">
        <v>60</v>
      </c>
    </row>
    <row r="5714" spans="1:17" x14ac:dyDescent="0.3">
      <c r="A5714" s="1405">
        <v>2014</v>
      </c>
      <c r="B5714" s="1406" t="s">
        <v>864</v>
      </c>
      <c r="C5714" s="1406" t="s">
        <v>766</v>
      </c>
      <c r="D5714" s="1407">
        <v>1802</v>
      </c>
      <c r="E5714" s="1406" t="s">
        <v>645</v>
      </c>
      <c r="F5714" s="1408" t="s">
        <v>644</v>
      </c>
      <c r="O5714" s="1383" t="s">
        <v>645</v>
      </c>
      <c r="Q5714" s="1383" t="s">
        <v>76</v>
      </c>
    </row>
    <row r="5715" spans="1:17" x14ac:dyDescent="0.3">
      <c r="A5715" s="1405">
        <v>2014</v>
      </c>
      <c r="B5715" s="1406" t="s">
        <v>864</v>
      </c>
      <c r="C5715" s="1406" t="s">
        <v>757</v>
      </c>
      <c r="D5715" s="1407">
        <v>980</v>
      </c>
      <c r="E5715" s="1406" t="s">
        <v>626</v>
      </c>
      <c r="F5715" s="1408" t="s">
        <v>625</v>
      </c>
      <c r="O5715" s="1383" t="s">
        <v>626</v>
      </c>
      <c r="Q5715" s="1383" t="s">
        <v>59</v>
      </c>
    </row>
    <row r="5716" spans="1:17" x14ac:dyDescent="0.3">
      <c r="A5716" s="1405">
        <v>2014</v>
      </c>
      <c r="B5716" s="1406" t="s">
        <v>864</v>
      </c>
      <c r="C5716" s="1406" t="s">
        <v>758</v>
      </c>
      <c r="D5716" s="1407">
        <v>2172</v>
      </c>
      <c r="E5716" s="1406" t="s">
        <v>626</v>
      </c>
      <c r="F5716" s="1408" t="s">
        <v>625</v>
      </c>
      <c r="O5716" s="1383" t="s">
        <v>626</v>
      </c>
      <c r="Q5716" s="1383" t="s">
        <v>59</v>
      </c>
    </row>
    <row r="5717" spans="1:17" x14ac:dyDescent="0.3">
      <c r="A5717" s="1405">
        <v>2014</v>
      </c>
      <c r="B5717" s="1406" t="s">
        <v>864</v>
      </c>
      <c r="C5717" s="1406" t="s">
        <v>743</v>
      </c>
      <c r="D5717" s="1407">
        <v>4373</v>
      </c>
      <c r="E5717" s="1406" t="s">
        <v>626</v>
      </c>
      <c r="F5717" s="1408" t="s">
        <v>625</v>
      </c>
      <c r="O5717" s="1383" t="s">
        <v>626</v>
      </c>
      <c r="Q5717" s="1383" t="s">
        <v>59</v>
      </c>
    </row>
    <row r="5718" spans="1:17" x14ac:dyDescent="0.3">
      <c r="A5718" s="1405">
        <v>2014</v>
      </c>
      <c r="B5718" s="1406" t="s">
        <v>864</v>
      </c>
      <c r="C5718" s="1406" t="s">
        <v>759</v>
      </c>
      <c r="D5718" s="1407">
        <v>409</v>
      </c>
      <c r="E5718" s="1406" t="s">
        <v>626</v>
      </c>
      <c r="F5718" s="1408" t="s">
        <v>625</v>
      </c>
      <c r="O5718" s="1383" t="s">
        <v>626</v>
      </c>
      <c r="Q5718" s="1383" t="s">
        <v>59</v>
      </c>
    </row>
    <row r="5719" spans="1:17" x14ac:dyDescent="0.3">
      <c r="A5719" s="1405">
        <v>2014</v>
      </c>
      <c r="B5719" s="1406" t="s">
        <v>864</v>
      </c>
      <c r="C5719" s="1406" t="s">
        <v>760</v>
      </c>
      <c r="D5719" s="1407">
        <v>636</v>
      </c>
      <c r="E5719" s="1406" t="s">
        <v>626</v>
      </c>
      <c r="F5719" s="1408" t="s">
        <v>625</v>
      </c>
      <c r="O5719" s="1383" t="s">
        <v>626</v>
      </c>
      <c r="Q5719" s="1383" t="s">
        <v>59</v>
      </c>
    </row>
    <row r="5720" spans="1:17" x14ac:dyDescent="0.3">
      <c r="A5720" s="1405">
        <v>2014</v>
      </c>
      <c r="B5720" s="1406" t="s">
        <v>864</v>
      </c>
      <c r="C5720" s="1406" t="s">
        <v>744</v>
      </c>
      <c r="D5720" s="1407">
        <v>31724</v>
      </c>
      <c r="E5720" s="1406" t="s">
        <v>626</v>
      </c>
      <c r="F5720" s="1408" t="s">
        <v>625</v>
      </c>
      <c r="O5720" s="1383" t="s">
        <v>626</v>
      </c>
      <c r="Q5720" s="1383" t="s">
        <v>59</v>
      </c>
    </row>
    <row r="5721" spans="1:17" x14ac:dyDescent="0.3">
      <c r="A5721" s="1405">
        <v>2014</v>
      </c>
      <c r="B5721" s="1406" t="s">
        <v>864</v>
      </c>
      <c r="C5721" s="1406" t="s">
        <v>745</v>
      </c>
      <c r="D5721" s="1407">
        <v>9706</v>
      </c>
      <c r="E5721" s="1406" t="s">
        <v>626</v>
      </c>
      <c r="F5721" s="1408" t="s">
        <v>625</v>
      </c>
      <c r="O5721" s="1383" t="s">
        <v>626</v>
      </c>
      <c r="Q5721" s="1383" t="s">
        <v>59</v>
      </c>
    </row>
    <row r="5722" spans="1:17" x14ac:dyDescent="0.3">
      <c r="A5722" s="1405">
        <v>2014</v>
      </c>
      <c r="B5722" s="1406" t="s">
        <v>864</v>
      </c>
      <c r="C5722" s="1406" t="s">
        <v>761</v>
      </c>
      <c r="D5722" s="1407">
        <v>420</v>
      </c>
      <c r="E5722" s="1406" t="s">
        <v>626</v>
      </c>
      <c r="F5722" s="1408" t="s">
        <v>625</v>
      </c>
      <c r="O5722" s="1383" t="s">
        <v>626</v>
      </c>
      <c r="Q5722" s="1383" t="s">
        <v>59</v>
      </c>
    </row>
    <row r="5723" spans="1:17" x14ac:dyDescent="0.3">
      <c r="A5723" s="1405">
        <v>2014</v>
      </c>
      <c r="B5723" s="1406" t="s">
        <v>864</v>
      </c>
      <c r="C5723" s="1406" t="s">
        <v>746</v>
      </c>
      <c r="D5723" s="1407">
        <v>10994</v>
      </c>
      <c r="E5723" s="1406" t="s">
        <v>626</v>
      </c>
      <c r="F5723" s="1408" t="s">
        <v>625</v>
      </c>
      <c r="O5723" s="1383" t="s">
        <v>626</v>
      </c>
      <c r="Q5723" s="1383" t="s">
        <v>59</v>
      </c>
    </row>
    <row r="5724" spans="1:17" x14ac:dyDescent="0.3">
      <c r="A5724" s="1405">
        <v>2014</v>
      </c>
      <c r="B5724" s="1406" t="s">
        <v>864</v>
      </c>
      <c r="C5724" s="1406" t="s">
        <v>747</v>
      </c>
      <c r="D5724" s="1407">
        <v>4626</v>
      </c>
      <c r="E5724" s="1406" t="s">
        <v>626</v>
      </c>
      <c r="F5724" s="1408" t="s">
        <v>625</v>
      </c>
      <c r="O5724" s="1383" t="s">
        <v>626</v>
      </c>
      <c r="Q5724" s="1383" t="s">
        <v>59</v>
      </c>
    </row>
    <row r="5725" spans="1:17" x14ac:dyDescent="0.3">
      <c r="A5725" s="1405">
        <v>2014</v>
      </c>
      <c r="B5725" s="1406" t="s">
        <v>864</v>
      </c>
      <c r="C5725" s="1406" t="s">
        <v>762</v>
      </c>
      <c r="D5725" s="1407">
        <v>759</v>
      </c>
      <c r="E5725" s="1406" t="s">
        <v>623</v>
      </c>
      <c r="F5725" s="1408" t="s">
        <v>622</v>
      </c>
      <c r="O5725" s="1383" t="s">
        <v>623</v>
      </c>
      <c r="Q5725" s="1383" t="s">
        <v>75</v>
      </c>
    </row>
    <row r="5726" spans="1:17" x14ac:dyDescent="0.3">
      <c r="A5726" s="1405">
        <v>2014</v>
      </c>
      <c r="B5726" s="1406" t="s">
        <v>864</v>
      </c>
      <c r="C5726" s="1406" t="s">
        <v>763</v>
      </c>
      <c r="D5726" s="1407">
        <v>1338</v>
      </c>
      <c r="E5726" s="1406" t="s">
        <v>645</v>
      </c>
      <c r="F5726" s="1408" t="s">
        <v>644</v>
      </c>
      <c r="O5726" s="1383" t="s">
        <v>645</v>
      </c>
      <c r="Q5726" s="1383" t="s">
        <v>76</v>
      </c>
    </row>
    <row r="5727" spans="1:17" x14ac:dyDescent="0.3">
      <c r="A5727" s="1405">
        <v>2014</v>
      </c>
      <c r="B5727" s="1406" t="s">
        <v>864</v>
      </c>
      <c r="C5727" s="1406" t="s">
        <v>764</v>
      </c>
      <c r="D5727" s="1407">
        <v>1585</v>
      </c>
      <c r="E5727" s="1406" t="s">
        <v>645</v>
      </c>
      <c r="F5727" s="1408" t="s">
        <v>644</v>
      </c>
      <c r="O5727" s="1383" t="s">
        <v>645</v>
      </c>
      <c r="Q5727" s="1383" t="s">
        <v>76</v>
      </c>
    </row>
    <row r="5728" spans="1:17" x14ac:dyDescent="0.3">
      <c r="A5728" s="1405">
        <v>2014</v>
      </c>
      <c r="B5728" s="1406" t="s">
        <v>864</v>
      </c>
      <c r="C5728" s="1406" t="s">
        <v>765</v>
      </c>
      <c r="D5728" s="1407">
        <v>4463</v>
      </c>
      <c r="E5728" s="1406" t="s">
        <v>645</v>
      </c>
      <c r="F5728" s="1408" t="s">
        <v>644</v>
      </c>
      <c r="O5728" s="1383" t="s">
        <v>645</v>
      </c>
      <c r="Q5728" s="1383" t="s">
        <v>76</v>
      </c>
    </row>
    <row r="5729" spans="1:17" x14ac:dyDescent="0.3">
      <c r="A5729" s="1405">
        <v>2014</v>
      </c>
      <c r="B5729" s="1406" t="s">
        <v>864</v>
      </c>
      <c r="C5729" s="1406" t="s">
        <v>767</v>
      </c>
      <c r="D5729" s="1407">
        <v>2160</v>
      </c>
      <c r="E5729" s="1406" t="s">
        <v>645</v>
      </c>
      <c r="F5729" s="1408" t="s">
        <v>644</v>
      </c>
      <c r="O5729" s="1383" t="s">
        <v>645</v>
      </c>
      <c r="Q5729" s="1383" t="s">
        <v>76</v>
      </c>
    </row>
    <row r="5730" spans="1:17" x14ac:dyDescent="0.3">
      <c r="A5730" s="1405">
        <v>2014</v>
      </c>
      <c r="B5730" s="1406" t="s">
        <v>864</v>
      </c>
      <c r="C5730" s="1406" t="s">
        <v>768</v>
      </c>
      <c r="D5730" s="1407">
        <v>3319</v>
      </c>
      <c r="E5730" s="1406" t="s">
        <v>645</v>
      </c>
      <c r="F5730" s="1408" t="s">
        <v>644</v>
      </c>
      <c r="O5730" s="1383" t="s">
        <v>645</v>
      </c>
      <c r="Q5730" s="1383" t="s">
        <v>76</v>
      </c>
    </row>
    <row r="5731" spans="1:17" x14ac:dyDescent="0.3">
      <c r="A5731" s="1405">
        <v>2014</v>
      </c>
      <c r="B5731" s="1406" t="s">
        <v>864</v>
      </c>
      <c r="C5731" s="1406" t="s">
        <v>769</v>
      </c>
      <c r="D5731" s="1407">
        <v>835</v>
      </c>
      <c r="E5731" s="1406" t="s">
        <v>645</v>
      </c>
      <c r="F5731" s="1408" t="s">
        <v>644</v>
      </c>
      <c r="O5731" s="1383" t="s">
        <v>645</v>
      </c>
      <c r="Q5731" s="1383" t="s">
        <v>76</v>
      </c>
    </row>
    <row r="5732" spans="1:17" x14ac:dyDescent="0.3">
      <c r="A5732" s="1405">
        <v>2014</v>
      </c>
      <c r="B5732" s="1406" t="s">
        <v>864</v>
      </c>
      <c r="C5732" s="1406" t="s">
        <v>770</v>
      </c>
      <c r="D5732" s="1407">
        <v>1242</v>
      </c>
      <c r="E5732" s="1406" t="s">
        <v>645</v>
      </c>
      <c r="F5732" s="1408" t="s">
        <v>644</v>
      </c>
      <c r="O5732" s="1383" t="s">
        <v>645</v>
      </c>
      <c r="Q5732" s="1383" t="s">
        <v>76</v>
      </c>
    </row>
    <row r="5733" spans="1:17" x14ac:dyDescent="0.3">
      <c r="A5733" s="1405">
        <v>2014</v>
      </c>
      <c r="B5733" s="1406" t="s">
        <v>864</v>
      </c>
      <c r="C5733" s="1406" t="s">
        <v>771</v>
      </c>
      <c r="D5733" s="1407">
        <v>2053</v>
      </c>
      <c r="E5733" s="1406" t="s">
        <v>645</v>
      </c>
      <c r="F5733" s="1408" t="s">
        <v>644</v>
      </c>
      <c r="O5733" s="1383" t="s">
        <v>645</v>
      </c>
      <c r="Q5733" s="1383" t="s">
        <v>76</v>
      </c>
    </row>
    <row r="5734" spans="1:17" x14ac:dyDescent="0.3">
      <c r="A5734" s="1405">
        <v>2014</v>
      </c>
      <c r="B5734" s="1406" t="s">
        <v>864</v>
      </c>
      <c r="C5734" s="1406" t="s">
        <v>772</v>
      </c>
      <c r="D5734" s="1407">
        <v>1155</v>
      </c>
      <c r="E5734" s="1406" t="s">
        <v>645</v>
      </c>
      <c r="F5734" s="1408" t="s">
        <v>644</v>
      </c>
      <c r="O5734" s="1383" t="s">
        <v>645</v>
      </c>
      <c r="Q5734" s="1383" t="s">
        <v>76</v>
      </c>
    </row>
    <row r="5735" spans="1:17" x14ac:dyDescent="0.3">
      <c r="A5735" s="1405">
        <v>2014</v>
      </c>
      <c r="B5735" s="1406" t="s">
        <v>864</v>
      </c>
      <c r="C5735" s="1406" t="s">
        <v>773</v>
      </c>
      <c r="D5735" s="1407">
        <v>4518</v>
      </c>
      <c r="E5735" s="1406" t="s">
        <v>645</v>
      </c>
      <c r="F5735" s="1408" t="s">
        <v>644</v>
      </c>
      <c r="O5735" s="1383" t="s">
        <v>645</v>
      </c>
      <c r="Q5735" s="1383" t="s">
        <v>76</v>
      </c>
    </row>
    <row r="5736" spans="1:17" x14ac:dyDescent="0.3">
      <c r="A5736" s="1405">
        <v>2014</v>
      </c>
      <c r="B5736" s="1406" t="s">
        <v>864</v>
      </c>
      <c r="C5736" s="1406" t="s">
        <v>774</v>
      </c>
      <c r="D5736" s="1407">
        <v>393</v>
      </c>
      <c r="E5736" s="1406" t="s">
        <v>645</v>
      </c>
      <c r="F5736" s="1408" t="s">
        <v>644</v>
      </c>
      <c r="O5736" s="1383" t="s">
        <v>645</v>
      </c>
      <c r="Q5736" s="1383" t="s">
        <v>76</v>
      </c>
    </row>
    <row r="5737" spans="1:17" x14ac:dyDescent="0.3">
      <c r="A5737" s="1405">
        <v>2014</v>
      </c>
      <c r="B5737" s="1406" t="s">
        <v>864</v>
      </c>
      <c r="C5737" s="1406" t="s">
        <v>775</v>
      </c>
      <c r="D5737" s="1407">
        <v>18685</v>
      </c>
      <c r="E5737" s="1406" t="s">
        <v>645</v>
      </c>
      <c r="F5737" s="1408" t="s">
        <v>644</v>
      </c>
      <c r="O5737" s="1383" t="s">
        <v>645</v>
      </c>
      <c r="Q5737" s="1383" t="s">
        <v>76</v>
      </c>
    </row>
    <row r="5738" spans="1:17" x14ac:dyDescent="0.3">
      <c r="A5738" s="1405">
        <v>2014</v>
      </c>
      <c r="B5738" s="1406" t="s">
        <v>864</v>
      </c>
      <c r="C5738" s="1406" t="s">
        <v>776</v>
      </c>
      <c r="D5738" s="1407">
        <v>1451</v>
      </c>
      <c r="E5738" s="1406" t="s">
        <v>645</v>
      </c>
      <c r="F5738" s="1408" t="s">
        <v>644</v>
      </c>
      <c r="O5738" s="1383" t="s">
        <v>645</v>
      </c>
      <c r="Q5738" s="1383" t="s">
        <v>76</v>
      </c>
    </row>
    <row r="5739" spans="1:17" x14ac:dyDescent="0.3">
      <c r="A5739" s="1405">
        <v>2014</v>
      </c>
      <c r="B5739" s="1406" t="s">
        <v>864</v>
      </c>
      <c r="C5739" s="1406" t="s">
        <v>794</v>
      </c>
      <c r="D5739" s="1407">
        <v>9653</v>
      </c>
      <c r="E5739" s="1406" t="s">
        <v>611</v>
      </c>
      <c r="F5739" s="1408" t="s">
        <v>610</v>
      </c>
      <c r="O5739" s="1383" t="s">
        <v>611</v>
      </c>
      <c r="Q5739" s="1383" t="s">
        <v>74</v>
      </c>
    </row>
    <row r="5740" spans="1:17" x14ac:dyDescent="0.3">
      <c r="A5740" s="1405">
        <v>2014</v>
      </c>
      <c r="B5740" s="1406" t="s">
        <v>864</v>
      </c>
      <c r="C5740" s="1406" t="s">
        <v>795</v>
      </c>
      <c r="D5740" s="1407">
        <v>1073</v>
      </c>
      <c r="E5740" s="1406" t="s">
        <v>611</v>
      </c>
      <c r="F5740" s="1408" t="s">
        <v>610</v>
      </c>
      <c r="O5740" s="1383" t="s">
        <v>611</v>
      </c>
      <c r="Q5740" s="1383" t="s">
        <v>74</v>
      </c>
    </row>
    <row r="5741" spans="1:17" x14ac:dyDescent="0.3">
      <c r="A5741" s="1405">
        <v>2014</v>
      </c>
      <c r="B5741" s="1406" t="s">
        <v>864</v>
      </c>
      <c r="C5741" s="1406" t="s">
        <v>777</v>
      </c>
      <c r="D5741" s="1407">
        <v>598</v>
      </c>
      <c r="E5741" s="1406" t="s">
        <v>611</v>
      </c>
      <c r="F5741" s="1408" t="s">
        <v>610</v>
      </c>
      <c r="O5741" s="1383" t="s">
        <v>611</v>
      </c>
      <c r="Q5741" s="1383" t="s">
        <v>74</v>
      </c>
    </row>
    <row r="5742" spans="1:17" x14ac:dyDescent="0.3">
      <c r="A5742" s="1405">
        <v>2014</v>
      </c>
      <c r="B5742" s="1406" t="s">
        <v>864</v>
      </c>
      <c r="C5742" s="1406" t="s">
        <v>796</v>
      </c>
      <c r="D5742" s="1407">
        <v>432</v>
      </c>
      <c r="E5742" s="1406" t="s">
        <v>611</v>
      </c>
      <c r="F5742" s="1408" t="s">
        <v>610</v>
      </c>
      <c r="O5742" s="1383" t="s">
        <v>611</v>
      </c>
      <c r="Q5742" s="1383" t="s">
        <v>74</v>
      </c>
    </row>
    <row r="5743" spans="1:17" x14ac:dyDescent="0.3">
      <c r="A5743" s="1405">
        <v>2014</v>
      </c>
      <c r="B5743" s="1406" t="s">
        <v>864</v>
      </c>
      <c r="C5743" s="1406" t="s">
        <v>778</v>
      </c>
      <c r="D5743" s="1407">
        <v>891</v>
      </c>
      <c r="E5743" s="1406" t="s">
        <v>611</v>
      </c>
      <c r="F5743" s="1408" t="s">
        <v>610</v>
      </c>
      <c r="O5743" s="1383" t="s">
        <v>611</v>
      </c>
      <c r="Q5743" s="1383" t="s">
        <v>74</v>
      </c>
    </row>
    <row r="5744" spans="1:17" x14ac:dyDescent="0.3">
      <c r="A5744" s="1405">
        <v>2014</v>
      </c>
      <c r="B5744" s="1406" t="s">
        <v>864</v>
      </c>
      <c r="C5744" s="1406" t="s">
        <v>797</v>
      </c>
      <c r="D5744" s="1407">
        <v>664</v>
      </c>
      <c r="E5744" s="1406" t="s">
        <v>611</v>
      </c>
      <c r="F5744" s="1408" t="s">
        <v>610</v>
      </c>
      <c r="O5744" s="1383" t="s">
        <v>611</v>
      </c>
      <c r="Q5744" s="1383" t="s">
        <v>74</v>
      </c>
    </row>
    <row r="5745" spans="1:17" x14ac:dyDescent="0.3">
      <c r="A5745" s="1405">
        <v>2014</v>
      </c>
      <c r="B5745" s="1406" t="s">
        <v>864</v>
      </c>
      <c r="C5745" s="1406" t="s">
        <v>779</v>
      </c>
      <c r="D5745" s="1407">
        <v>2030</v>
      </c>
      <c r="E5745" s="1406" t="s">
        <v>611</v>
      </c>
      <c r="F5745" s="1408" t="s">
        <v>610</v>
      </c>
      <c r="O5745" s="1383" t="s">
        <v>611</v>
      </c>
      <c r="Q5745" s="1383" t="s">
        <v>74</v>
      </c>
    </row>
    <row r="5746" spans="1:17" x14ac:dyDescent="0.3">
      <c r="A5746" s="1405">
        <v>2014</v>
      </c>
      <c r="B5746" s="1406" t="s">
        <v>864</v>
      </c>
      <c r="C5746" s="1406" t="s">
        <v>780</v>
      </c>
      <c r="D5746" s="1407">
        <v>522</v>
      </c>
      <c r="E5746" s="1406" t="s">
        <v>611</v>
      </c>
      <c r="F5746" s="1408" t="s">
        <v>610</v>
      </c>
      <c r="O5746" s="1383" t="s">
        <v>611</v>
      </c>
      <c r="Q5746" s="1383" t="s">
        <v>74</v>
      </c>
    </row>
    <row r="5747" spans="1:17" x14ac:dyDescent="0.3">
      <c r="A5747" s="1405">
        <v>2014</v>
      </c>
      <c r="B5747" s="1406" t="s">
        <v>864</v>
      </c>
      <c r="C5747" s="1406" t="s">
        <v>713</v>
      </c>
      <c r="D5747" s="1407">
        <v>5314</v>
      </c>
      <c r="E5747" s="1406" t="s">
        <v>635</v>
      </c>
      <c r="F5747" s="1408" t="s">
        <v>634</v>
      </c>
      <c r="O5747" s="1383" t="s">
        <v>635</v>
      </c>
      <c r="Q5747" s="1383" t="s">
        <v>78</v>
      </c>
    </row>
    <row r="5748" spans="1:17" x14ac:dyDescent="0.3">
      <c r="A5748" s="1405">
        <v>2014</v>
      </c>
      <c r="B5748" s="1406" t="s">
        <v>864</v>
      </c>
      <c r="C5748" s="1406" t="s">
        <v>714</v>
      </c>
      <c r="D5748" s="1407">
        <v>3919</v>
      </c>
      <c r="E5748" s="1406" t="s">
        <v>635</v>
      </c>
      <c r="F5748" s="1408" t="s">
        <v>634</v>
      </c>
      <c r="O5748" s="1383" t="s">
        <v>635</v>
      </c>
      <c r="Q5748" s="1383" t="s">
        <v>78</v>
      </c>
    </row>
    <row r="5749" spans="1:17" x14ac:dyDescent="0.3">
      <c r="A5749" s="1405">
        <v>2014</v>
      </c>
      <c r="B5749" s="1406" t="s">
        <v>864</v>
      </c>
      <c r="C5749" s="1406" t="s">
        <v>715</v>
      </c>
      <c r="D5749" s="1407">
        <v>848</v>
      </c>
      <c r="E5749" s="1406" t="s">
        <v>635</v>
      </c>
      <c r="F5749" s="1408" t="s">
        <v>634</v>
      </c>
      <c r="O5749" s="1383" t="s">
        <v>635</v>
      </c>
      <c r="Q5749" s="1383" t="s">
        <v>78</v>
      </c>
    </row>
    <row r="5750" spans="1:17" x14ac:dyDescent="0.3">
      <c r="A5750" s="1405">
        <v>2014</v>
      </c>
      <c r="B5750" s="1406" t="s">
        <v>864</v>
      </c>
      <c r="C5750" s="1406" t="s">
        <v>716</v>
      </c>
      <c r="D5750" s="1407">
        <v>2733</v>
      </c>
      <c r="E5750" s="1406" t="s">
        <v>635</v>
      </c>
      <c r="F5750" s="1408" t="s">
        <v>634</v>
      </c>
      <c r="O5750" s="1383" t="s">
        <v>635</v>
      </c>
      <c r="Q5750" s="1383" t="s">
        <v>78</v>
      </c>
    </row>
    <row r="5751" spans="1:17" x14ac:dyDescent="0.3">
      <c r="A5751" s="1405">
        <v>2014</v>
      </c>
      <c r="B5751" s="1406" t="s">
        <v>864</v>
      </c>
      <c r="C5751" s="1406" t="s">
        <v>717</v>
      </c>
      <c r="D5751" s="1407">
        <v>1322</v>
      </c>
      <c r="E5751" s="1406" t="s">
        <v>635</v>
      </c>
      <c r="F5751" s="1408" t="s">
        <v>634</v>
      </c>
      <c r="O5751" s="1383" t="s">
        <v>635</v>
      </c>
      <c r="Q5751" s="1383" t="s">
        <v>78</v>
      </c>
    </row>
    <row r="5752" spans="1:17" x14ac:dyDescent="0.3">
      <c r="A5752" s="1405">
        <v>2014</v>
      </c>
      <c r="B5752" s="1406" t="s">
        <v>864</v>
      </c>
      <c r="C5752" s="1406" t="s">
        <v>781</v>
      </c>
      <c r="D5752" s="1407">
        <v>912</v>
      </c>
      <c r="E5752" s="1406" t="s">
        <v>635</v>
      </c>
      <c r="F5752" s="1408" t="s">
        <v>634</v>
      </c>
      <c r="O5752" s="1383" t="s">
        <v>635</v>
      </c>
      <c r="Q5752" s="1383" t="s">
        <v>78</v>
      </c>
    </row>
    <row r="5753" spans="1:17" x14ac:dyDescent="0.3">
      <c r="A5753" s="1405">
        <v>2014</v>
      </c>
      <c r="B5753" s="1406" t="s">
        <v>864</v>
      </c>
      <c r="C5753" s="1406" t="s">
        <v>718</v>
      </c>
      <c r="D5753" s="1407">
        <v>351</v>
      </c>
      <c r="E5753" s="1406" t="s">
        <v>635</v>
      </c>
      <c r="F5753" s="1408" t="s">
        <v>634</v>
      </c>
      <c r="O5753" s="1383" t="s">
        <v>635</v>
      </c>
      <c r="Q5753" s="1383" t="s">
        <v>78</v>
      </c>
    </row>
    <row r="5754" spans="1:17" x14ac:dyDescent="0.3">
      <c r="A5754" s="1405">
        <v>2014</v>
      </c>
      <c r="B5754" s="1406" t="s">
        <v>864</v>
      </c>
      <c r="C5754" s="1406" t="s">
        <v>719</v>
      </c>
      <c r="D5754" s="1407">
        <v>4688</v>
      </c>
      <c r="E5754" s="1406" t="s">
        <v>635</v>
      </c>
      <c r="F5754" s="1408" t="s">
        <v>634</v>
      </c>
      <c r="O5754" s="1383" t="s">
        <v>635</v>
      </c>
      <c r="Q5754" s="1383" t="s">
        <v>78</v>
      </c>
    </row>
    <row r="5755" spans="1:17" x14ac:dyDescent="0.3">
      <c r="A5755" s="1405">
        <v>2014</v>
      </c>
      <c r="B5755" s="1406" t="s">
        <v>864</v>
      </c>
      <c r="C5755" s="1406" t="s">
        <v>720</v>
      </c>
      <c r="D5755" s="1407">
        <v>6592</v>
      </c>
      <c r="E5755" s="1406" t="s">
        <v>635</v>
      </c>
      <c r="F5755" s="1408" t="s">
        <v>634</v>
      </c>
      <c r="O5755" s="1383" t="s">
        <v>635</v>
      </c>
      <c r="Q5755" s="1383" t="s">
        <v>78</v>
      </c>
    </row>
    <row r="5756" spans="1:17" x14ac:dyDescent="0.3">
      <c r="A5756" s="1405">
        <v>2014</v>
      </c>
      <c r="B5756" s="1406" t="s">
        <v>864</v>
      </c>
      <c r="C5756" s="1406" t="s">
        <v>721</v>
      </c>
      <c r="D5756" s="1407">
        <v>415</v>
      </c>
      <c r="E5756" s="1406" t="s">
        <v>635</v>
      </c>
      <c r="F5756" s="1408" t="s">
        <v>634</v>
      </c>
      <c r="O5756" s="1383" t="s">
        <v>635</v>
      </c>
      <c r="Q5756" s="1383" t="s">
        <v>78</v>
      </c>
    </row>
    <row r="5757" spans="1:17" x14ac:dyDescent="0.3">
      <c r="A5757" s="1405">
        <v>2014</v>
      </c>
      <c r="B5757" s="1406" t="s">
        <v>864</v>
      </c>
      <c r="C5757" s="1406" t="s">
        <v>722</v>
      </c>
      <c r="D5757" s="1407">
        <v>10063</v>
      </c>
      <c r="E5757" s="1406" t="s">
        <v>635</v>
      </c>
      <c r="F5757" s="1408" t="s">
        <v>634</v>
      </c>
      <c r="O5757" s="1383" t="s">
        <v>635</v>
      </c>
      <c r="Q5757" s="1383" t="s">
        <v>78</v>
      </c>
    </row>
    <row r="5758" spans="1:17" x14ac:dyDescent="0.3">
      <c r="A5758" s="1405">
        <v>2014</v>
      </c>
      <c r="B5758" s="1406" t="s">
        <v>864</v>
      </c>
      <c r="C5758" s="1406" t="s">
        <v>704</v>
      </c>
      <c r="D5758" s="1407">
        <v>1120</v>
      </c>
      <c r="E5758" s="1406" t="s">
        <v>611</v>
      </c>
      <c r="F5758" s="1408" t="s">
        <v>610</v>
      </c>
      <c r="O5758" s="1383" t="s">
        <v>611</v>
      </c>
      <c r="Q5758" s="1383" t="s">
        <v>74</v>
      </c>
    </row>
    <row r="5759" spans="1:17" x14ac:dyDescent="0.3">
      <c r="A5759" s="1405">
        <v>2014</v>
      </c>
      <c r="B5759" s="1406" t="s">
        <v>864</v>
      </c>
      <c r="C5759" s="1406" t="s">
        <v>705</v>
      </c>
      <c r="D5759" s="1407">
        <v>7982</v>
      </c>
      <c r="E5759" s="1406" t="s">
        <v>611</v>
      </c>
      <c r="F5759" s="1408" t="s">
        <v>610</v>
      </c>
      <c r="O5759" s="1383" t="s">
        <v>611</v>
      </c>
      <c r="Q5759" s="1383" t="s">
        <v>74</v>
      </c>
    </row>
    <row r="5760" spans="1:17" x14ac:dyDescent="0.3">
      <c r="A5760" s="1405">
        <v>2014</v>
      </c>
      <c r="B5760" s="1406" t="s">
        <v>864</v>
      </c>
      <c r="C5760" s="1406" t="s">
        <v>706</v>
      </c>
      <c r="D5760" s="1407">
        <v>4395</v>
      </c>
      <c r="E5760" s="1406" t="s">
        <v>611</v>
      </c>
      <c r="F5760" s="1408" t="s">
        <v>610</v>
      </c>
      <c r="O5760" s="1383" t="s">
        <v>611</v>
      </c>
      <c r="Q5760" s="1383" t="s">
        <v>74</v>
      </c>
    </row>
    <row r="5761" spans="1:17" x14ac:dyDescent="0.3">
      <c r="A5761" s="1405">
        <v>2014</v>
      </c>
      <c r="B5761" s="1406" t="s">
        <v>864</v>
      </c>
      <c r="C5761" s="1406" t="s">
        <v>785</v>
      </c>
      <c r="D5761" s="1407">
        <v>760</v>
      </c>
      <c r="E5761" s="1406" t="s">
        <v>623</v>
      </c>
      <c r="F5761" s="1408" t="s">
        <v>622</v>
      </c>
      <c r="O5761" s="1383" t="s">
        <v>623</v>
      </c>
      <c r="Q5761" s="1383" t="s">
        <v>75</v>
      </c>
    </row>
    <row r="5762" spans="1:17" x14ac:dyDescent="0.3">
      <c r="A5762" s="1405">
        <v>2014</v>
      </c>
      <c r="B5762" s="1406" t="s">
        <v>864</v>
      </c>
      <c r="C5762" s="1406" t="s">
        <v>786</v>
      </c>
      <c r="D5762" s="1407">
        <v>957</v>
      </c>
      <c r="E5762" s="1406" t="s">
        <v>623</v>
      </c>
      <c r="F5762" s="1408" t="s">
        <v>622</v>
      </c>
      <c r="O5762" s="1383" t="s">
        <v>623</v>
      </c>
      <c r="Q5762" s="1383" t="s">
        <v>75</v>
      </c>
    </row>
    <row r="5763" spans="1:17" x14ac:dyDescent="0.3">
      <c r="A5763" s="1405">
        <v>2014</v>
      </c>
      <c r="B5763" s="1406" t="s">
        <v>864</v>
      </c>
      <c r="C5763" s="1406" t="s">
        <v>787</v>
      </c>
      <c r="D5763" s="1407">
        <v>486</v>
      </c>
      <c r="E5763" s="1406" t="s">
        <v>623</v>
      </c>
      <c r="F5763" s="1408" t="s">
        <v>622</v>
      </c>
      <c r="O5763" s="1383" t="s">
        <v>623</v>
      </c>
      <c r="Q5763" s="1383" t="s">
        <v>75</v>
      </c>
    </row>
    <row r="5764" spans="1:17" x14ac:dyDescent="0.3">
      <c r="A5764" s="1405">
        <v>2014</v>
      </c>
      <c r="B5764" s="1406" t="s">
        <v>864</v>
      </c>
      <c r="C5764" s="1406" t="s">
        <v>782</v>
      </c>
      <c r="D5764" s="1407">
        <v>500</v>
      </c>
      <c r="E5764" s="1406" t="s">
        <v>623</v>
      </c>
      <c r="F5764" s="1408" t="s">
        <v>622</v>
      </c>
      <c r="O5764" s="1383" t="s">
        <v>623</v>
      </c>
      <c r="Q5764" s="1383" t="s">
        <v>75</v>
      </c>
    </row>
    <row r="5765" spans="1:17" x14ac:dyDescent="0.3">
      <c r="A5765" s="1405">
        <v>2014</v>
      </c>
      <c r="B5765" s="1406" t="s">
        <v>864</v>
      </c>
      <c r="C5765" s="1406" t="s">
        <v>783</v>
      </c>
      <c r="D5765" s="1407">
        <v>1443</v>
      </c>
      <c r="E5765" s="1406" t="s">
        <v>623</v>
      </c>
      <c r="F5765" s="1408" t="s">
        <v>622</v>
      </c>
      <c r="O5765" s="1383" t="s">
        <v>623</v>
      </c>
      <c r="Q5765" s="1383" t="s">
        <v>75</v>
      </c>
    </row>
    <row r="5766" spans="1:17" x14ac:dyDescent="0.3">
      <c r="A5766" s="1405">
        <v>2014</v>
      </c>
      <c r="B5766" s="1406" t="s">
        <v>864</v>
      </c>
      <c r="C5766" s="1406" t="s">
        <v>788</v>
      </c>
      <c r="D5766" s="1407">
        <v>7492</v>
      </c>
      <c r="E5766" s="1406" t="s">
        <v>623</v>
      </c>
      <c r="F5766" s="1408" t="s">
        <v>622</v>
      </c>
      <c r="O5766" s="1383" t="s">
        <v>623</v>
      </c>
      <c r="Q5766" s="1383" t="s">
        <v>75</v>
      </c>
    </row>
    <row r="5767" spans="1:17" x14ac:dyDescent="0.3">
      <c r="A5767" s="1405">
        <v>2014</v>
      </c>
      <c r="B5767" s="1406" t="s">
        <v>864</v>
      </c>
      <c r="C5767" s="1406" t="s">
        <v>789</v>
      </c>
      <c r="D5767" s="1407">
        <v>344</v>
      </c>
      <c r="E5767" s="1406" t="s">
        <v>623</v>
      </c>
      <c r="F5767" s="1408" t="s">
        <v>622</v>
      </c>
      <c r="O5767" s="1383" t="s">
        <v>623</v>
      </c>
      <c r="Q5767" s="1383" t="s">
        <v>75</v>
      </c>
    </row>
    <row r="5768" spans="1:17" x14ac:dyDescent="0.3">
      <c r="A5768" s="1405">
        <v>2014</v>
      </c>
      <c r="B5768" s="1406" t="s">
        <v>864</v>
      </c>
      <c r="C5768" s="1406" t="s">
        <v>790</v>
      </c>
      <c r="D5768" s="1407">
        <v>480</v>
      </c>
      <c r="E5768" s="1406" t="s">
        <v>623</v>
      </c>
      <c r="F5768" s="1408" t="s">
        <v>622</v>
      </c>
      <c r="O5768" s="1383" t="s">
        <v>623</v>
      </c>
      <c r="Q5768" s="1383" t="s">
        <v>75</v>
      </c>
    </row>
    <row r="5769" spans="1:17" x14ac:dyDescent="0.3">
      <c r="A5769" s="1405">
        <v>2014</v>
      </c>
      <c r="B5769" s="1406" t="s">
        <v>864</v>
      </c>
      <c r="C5769" s="1406" t="s">
        <v>791</v>
      </c>
      <c r="D5769" s="1407">
        <v>1033</v>
      </c>
      <c r="E5769" s="1406" t="s">
        <v>623</v>
      </c>
      <c r="F5769" s="1408" t="s">
        <v>622</v>
      </c>
      <c r="O5769" s="1383" t="s">
        <v>623</v>
      </c>
      <c r="Q5769" s="1383" t="s">
        <v>75</v>
      </c>
    </row>
    <row r="5770" spans="1:17" x14ac:dyDescent="0.3">
      <c r="A5770" s="1405">
        <v>2014</v>
      </c>
      <c r="B5770" s="1406" t="s">
        <v>864</v>
      </c>
      <c r="C5770" s="1406" t="s">
        <v>792</v>
      </c>
      <c r="D5770" s="1407">
        <v>1486</v>
      </c>
      <c r="E5770" s="1406" t="s">
        <v>623</v>
      </c>
      <c r="F5770" s="1408" t="s">
        <v>622</v>
      </c>
      <c r="O5770" s="1383" t="s">
        <v>623</v>
      </c>
      <c r="Q5770" s="1383" t="s">
        <v>75</v>
      </c>
    </row>
    <row r="5771" spans="1:17" x14ac:dyDescent="0.3">
      <c r="A5771" s="1405">
        <v>2014</v>
      </c>
      <c r="B5771" s="1406" t="s">
        <v>864</v>
      </c>
      <c r="C5771" s="1406" t="s">
        <v>784</v>
      </c>
      <c r="D5771" s="1407">
        <v>3602</v>
      </c>
      <c r="E5771" s="1406" t="s">
        <v>623</v>
      </c>
      <c r="F5771" s="1408" t="s">
        <v>622</v>
      </c>
      <c r="O5771" s="1383" t="s">
        <v>623</v>
      </c>
      <c r="Q5771" s="1383" t="s">
        <v>75</v>
      </c>
    </row>
    <row r="5772" spans="1:17" x14ac:dyDescent="0.3">
      <c r="A5772" s="1405">
        <v>2014</v>
      </c>
      <c r="B5772" s="1406" t="s">
        <v>864</v>
      </c>
      <c r="C5772" s="1406" t="s">
        <v>793</v>
      </c>
      <c r="D5772" s="1407">
        <v>1398</v>
      </c>
      <c r="E5772" s="1406" t="s">
        <v>623</v>
      </c>
      <c r="F5772" s="1408" t="s">
        <v>622</v>
      </c>
      <c r="O5772" s="1383" t="s">
        <v>623</v>
      </c>
      <c r="Q5772" s="1383" t="s">
        <v>75</v>
      </c>
    </row>
    <row r="5773" spans="1:17" x14ac:dyDescent="0.3">
      <c r="A5773" s="1405">
        <v>2014</v>
      </c>
      <c r="B5773" s="1406" t="s">
        <v>864</v>
      </c>
      <c r="C5773" s="1406" t="s">
        <v>531</v>
      </c>
      <c r="D5773" s="1407">
        <v>30403</v>
      </c>
      <c r="E5773" s="1406" t="s">
        <v>519</v>
      </c>
      <c r="F5773" s="1408" t="s">
        <v>628</v>
      </c>
      <c r="O5773" s="1383" t="s">
        <v>519</v>
      </c>
      <c r="Q5773" s="1383" t="s">
        <v>58</v>
      </c>
    </row>
    <row r="5774" spans="1:17" x14ac:dyDescent="0.3">
      <c r="A5774" s="1405">
        <v>2014</v>
      </c>
      <c r="B5774" s="1406" t="s">
        <v>864</v>
      </c>
      <c r="C5774" s="1406" t="s">
        <v>532</v>
      </c>
      <c r="D5774" s="1407">
        <v>264571</v>
      </c>
      <c r="E5774" s="1406" t="s">
        <v>519</v>
      </c>
      <c r="F5774" s="1408" t="s">
        <v>628</v>
      </c>
      <c r="O5774" s="1383" t="s">
        <v>519</v>
      </c>
      <c r="Q5774" s="1383" t="s">
        <v>58</v>
      </c>
    </row>
    <row r="5775" spans="1:17" x14ac:dyDescent="0.3">
      <c r="A5775" s="1405">
        <v>2014</v>
      </c>
      <c r="B5775" s="1406" t="s">
        <v>864</v>
      </c>
      <c r="C5775" s="1406" t="s">
        <v>533</v>
      </c>
      <c r="D5775" s="1407">
        <v>37542</v>
      </c>
      <c r="E5775" s="1406" t="s">
        <v>519</v>
      </c>
      <c r="F5775" s="1408" t="s">
        <v>628</v>
      </c>
      <c r="O5775" s="1383" t="s">
        <v>519</v>
      </c>
      <c r="Q5775" s="1383" t="s">
        <v>58</v>
      </c>
    </row>
    <row r="5776" spans="1:17" x14ac:dyDescent="0.3">
      <c r="A5776" s="1405">
        <v>2014</v>
      </c>
      <c r="B5776" s="1406" t="s">
        <v>864</v>
      </c>
      <c r="C5776" s="1406" t="s">
        <v>535</v>
      </c>
      <c r="D5776" s="1407">
        <v>13850</v>
      </c>
      <c r="E5776" s="1406" t="s">
        <v>519</v>
      </c>
      <c r="F5776" s="1408" t="s">
        <v>628</v>
      </c>
      <c r="O5776" s="1383" t="s">
        <v>519</v>
      </c>
      <c r="Q5776" s="1383" t="s">
        <v>58</v>
      </c>
    </row>
    <row r="5777" spans="1:17" x14ac:dyDescent="0.3">
      <c r="A5777" s="1405">
        <v>2014</v>
      </c>
      <c r="B5777" s="1406" t="s">
        <v>864</v>
      </c>
      <c r="C5777" s="1406" t="s">
        <v>536</v>
      </c>
      <c r="D5777" s="1407">
        <v>67729</v>
      </c>
      <c r="E5777" s="1406" t="s">
        <v>519</v>
      </c>
      <c r="F5777" s="1408" t="s">
        <v>628</v>
      </c>
      <c r="O5777" s="1383" t="s">
        <v>519</v>
      </c>
      <c r="Q5777" s="1383" t="s">
        <v>58</v>
      </c>
    </row>
    <row r="5778" spans="1:17" x14ac:dyDescent="0.3">
      <c r="A5778" s="1405">
        <v>2014</v>
      </c>
      <c r="B5778" s="1406" t="s">
        <v>864</v>
      </c>
      <c r="C5778" s="1406" t="s">
        <v>537</v>
      </c>
      <c r="D5778" s="1407">
        <v>45417</v>
      </c>
      <c r="E5778" s="1406" t="s">
        <v>519</v>
      </c>
      <c r="F5778" s="1408" t="s">
        <v>628</v>
      </c>
      <c r="O5778" s="1383" t="s">
        <v>519</v>
      </c>
      <c r="Q5778" s="1383" t="s">
        <v>58</v>
      </c>
    </row>
    <row r="5779" spans="1:17" x14ac:dyDescent="0.3">
      <c r="A5779" s="1405">
        <v>2014</v>
      </c>
      <c r="B5779" s="1406" t="s">
        <v>864</v>
      </c>
      <c r="C5779" s="1406" t="s">
        <v>540</v>
      </c>
      <c r="D5779" s="1407">
        <v>23023</v>
      </c>
      <c r="E5779" s="1406" t="s">
        <v>519</v>
      </c>
      <c r="F5779" s="1408" t="s">
        <v>628</v>
      </c>
      <c r="O5779" s="1383" t="s">
        <v>519</v>
      </c>
      <c r="Q5779" s="1383" t="s">
        <v>58</v>
      </c>
    </row>
    <row r="5780" spans="1:17" x14ac:dyDescent="0.3">
      <c r="A5780" s="1405">
        <v>2014</v>
      </c>
      <c r="B5780" s="1406" t="s">
        <v>864</v>
      </c>
      <c r="C5780" s="1406" t="s">
        <v>541</v>
      </c>
      <c r="D5780" s="1407">
        <v>28033</v>
      </c>
      <c r="E5780" s="1406" t="s">
        <v>519</v>
      </c>
      <c r="F5780" s="1408" t="s">
        <v>628</v>
      </c>
      <c r="O5780" s="1383" t="s">
        <v>519</v>
      </c>
      <c r="Q5780" s="1383" t="s">
        <v>58</v>
      </c>
    </row>
    <row r="5781" spans="1:17" x14ac:dyDescent="0.3">
      <c r="A5781" s="1405">
        <v>2014</v>
      </c>
      <c r="B5781" s="1406" t="s">
        <v>864</v>
      </c>
      <c r="C5781" s="1406" t="s">
        <v>542</v>
      </c>
      <c r="D5781" s="1407">
        <v>12450</v>
      </c>
      <c r="E5781" s="1406" t="s">
        <v>519</v>
      </c>
      <c r="F5781" s="1408" t="s">
        <v>628</v>
      </c>
      <c r="O5781" s="1383" t="s">
        <v>519</v>
      </c>
      <c r="Q5781" s="1383" t="s">
        <v>58</v>
      </c>
    </row>
    <row r="5782" spans="1:17" x14ac:dyDescent="0.3">
      <c r="A5782" s="1405">
        <v>2014</v>
      </c>
      <c r="B5782" s="1406" t="s">
        <v>864</v>
      </c>
      <c r="C5782" s="1406" t="s">
        <v>798</v>
      </c>
      <c r="D5782" s="1407">
        <v>3273</v>
      </c>
      <c r="E5782" s="1406" t="s">
        <v>638</v>
      </c>
      <c r="F5782" s="1408" t="s">
        <v>637</v>
      </c>
      <c r="O5782" s="1383" t="s">
        <v>638</v>
      </c>
      <c r="Q5782" s="1383" t="s">
        <v>57</v>
      </c>
    </row>
    <row r="5783" spans="1:17" x14ac:dyDescent="0.3">
      <c r="A5783" s="1405">
        <v>2014</v>
      </c>
      <c r="B5783" s="1406" t="s">
        <v>864</v>
      </c>
      <c r="C5783" s="1406" t="s">
        <v>799</v>
      </c>
      <c r="D5783" s="1407">
        <v>17176</v>
      </c>
      <c r="E5783" s="1406" t="s">
        <v>638</v>
      </c>
      <c r="F5783" s="1408" t="s">
        <v>637</v>
      </c>
      <c r="O5783" s="1383" t="s">
        <v>638</v>
      </c>
      <c r="Q5783" s="1383" t="s">
        <v>57</v>
      </c>
    </row>
    <row r="5784" spans="1:17" x14ac:dyDescent="0.3">
      <c r="A5784" s="1405">
        <v>2014</v>
      </c>
      <c r="B5784" s="1406" t="s">
        <v>864</v>
      </c>
      <c r="C5784" s="1406" t="s">
        <v>800</v>
      </c>
      <c r="D5784" s="1407">
        <v>7774</v>
      </c>
      <c r="E5784" s="1406" t="s">
        <v>638</v>
      </c>
      <c r="F5784" s="1408" t="s">
        <v>637</v>
      </c>
      <c r="O5784" s="1383" t="s">
        <v>638</v>
      </c>
      <c r="Q5784" s="1383" t="s">
        <v>57</v>
      </c>
    </row>
    <row r="5785" spans="1:17" x14ac:dyDescent="0.3">
      <c r="A5785" s="1405">
        <v>2014</v>
      </c>
      <c r="B5785" s="1406" t="s">
        <v>864</v>
      </c>
      <c r="C5785" s="1406" t="s">
        <v>801</v>
      </c>
      <c r="D5785" s="1407">
        <v>4421</v>
      </c>
      <c r="E5785" s="1406" t="s">
        <v>638</v>
      </c>
      <c r="F5785" s="1408" t="s">
        <v>637</v>
      </c>
      <c r="O5785" s="1383" t="s">
        <v>638</v>
      </c>
      <c r="Q5785" s="1383" t="s">
        <v>57</v>
      </c>
    </row>
    <row r="5786" spans="1:17" x14ac:dyDescent="0.3">
      <c r="A5786" s="1405">
        <v>2014</v>
      </c>
      <c r="B5786" s="1406" t="s">
        <v>864</v>
      </c>
      <c r="C5786" s="1406" t="s">
        <v>802</v>
      </c>
      <c r="D5786" s="1407">
        <v>7654</v>
      </c>
      <c r="E5786" s="1406" t="s">
        <v>638</v>
      </c>
      <c r="F5786" s="1408" t="s">
        <v>637</v>
      </c>
      <c r="O5786" s="1383" t="s">
        <v>638</v>
      </c>
      <c r="Q5786" s="1383" t="s">
        <v>57</v>
      </c>
    </row>
    <row r="5787" spans="1:17" x14ac:dyDescent="0.3">
      <c r="A5787" s="1405">
        <v>2014</v>
      </c>
      <c r="B5787" s="1406" t="s">
        <v>864</v>
      </c>
      <c r="C5787" s="1406" t="s">
        <v>803</v>
      </c>
      <c r="D5787" s="1407">
        <v>15673</v>
      </c>
      <c r="E5787" s="1406" t="s">
        <v>638</v>
      </c>
      <c r="F5787" s="1408" t="s">
        <v>637</v>
      </c>
      <c r="O5787" s="1383" t="s">
        <v>638</v>
      </c>
      <c r="Q5787" s="1383" t="s">
        <v>57</v>
      </c>
    </row>
    <row r="5788" spans="1:17" x14ac:dyDescent="0.3">
      <c r="A5788" s="1405">
        <v>2014</v>
      </c>
      <c r="B5788" s="1406" t="s">
        <v>864</v>
      </c>
      <c r="C5788" s="1406" t="s">
        <v>804</v>
      </c>
      <c r="D5788" s="1407">
        <v>14272</v>
      </c>
      <c r="E5788" s="1406" t="s">
        <v>638</v>
      </c>
      <c r="F5788" s="1408" t="s">
        <v>637</v>
      </c>
      <c r="O5788" s="1383" t="s">
        <v>638</v>
      </c>
      <c r="Q5788" s="1383" t="s">
        <v>57</v>
      </c>
    </row>
    <row r="5789" spans="1:17" x14ac:dyDescent="0.3">
      <c r="A5789" s="1405">
        <v>2014</v>
      </c>
      <c r="B5789" s="1406" t="s">
        <v>864</v>
      </c>
      <c r="C5789" s="1406" t="s">
        <v>805</v>
      </c>
      <c r="D5789" s="1407">
        <v>3920</v>
      </c>
      <c r="E5789" s="1406" t="s">
        <v>638</v>
      </c>
      <c r="F5789" s="1408" t="s">
        <v>637</v>
      </c>
      <c r="O5789" s="1383" t="s">
        <v>638</v>
      </c>
      <c r="Q5789" s="1383" t="s">
        <v>57</v>
      </c>
    </row>
    <row r="5790" spans="1:17" x14ac:dyDescent="0.3">
      <c r="A5790" s="1405">
        <v>2014</v>
      </c>
      <c r="B5790" s="1406" t="s">
        <v>864</v>
      </c>
      <c r="C5790" s="1406" t="s">
        <v>806</v>
      </c>
      <c r="D5790" s="1407">
        <v>17249</v>
      </c>
      <c r="E5790" s="1406" t="s">
        <v>638</v>
      </c>
      <c r="F5790" s="1408" t="s">
        <v>637</v>
      </c>
      <c r="O5790" s="1383" t="s">
        <v>638</v>
      </c>
      <c r="Q5790" s="1383" t="s">
        <v>57</v>
      </c>
    </row>
    <row r="5791" spans="1:17" x14ac:dyDescent="0.3">
      <c r="A5791" s="1405">
        <v>2014</v>
      </c>
      <c r="B5791" s="1406" t="s">
        <v>864</v>
      </c>
      <c r="C5791" s="1406" t="s">
        <v>807</v>
      </c>
      <c r="D5791" s="1407">
        <v>4460</v>
      </c>
      <c r="E5791" s="1406" t="s">
        <v>604</v>
      </c>
      <c r="F5791" s="1408" t="s">
        <v>603</v>
      </c>
      <c r="O5791" s="1383" t="s">
        <v>604</v>
      </c>
      <c r="Q5791" s="1383" t="s">
        <v>54</v>
      </c>
    </row>
    <row r="5792" spans="1:17" x14ac:dyDescent="0.3">
      <c r="A5792" s="1405">
        <v>2014</v>
      </c>
      <c r="B5792" s="1406" t="s">
        <v>864</v>
      </c>
      <c r="C5792" s="1406" t="s">
        <v>808</v>
      </c>
      <c r="D5792" s="1407">
        <v>1654</v>
      </c>
      <c r="E5792" s="1406" t="s">
        <v>638</v>
      </c>
      <c r="F5792" s="1408" t="s">
        <v>637</v>
      </c>
      <c r="O5792" s="1383" t="s">
        <v>638</v>
      </c>
      <c r="Q5792" s="1383" t="s">
        <v>57</v>
      </c>
    </row>
    <row r="5793" spans="1:17" x14ac:dyDescent="0.3">
      <c r="A5793" s="1405">
        <v>2014</v>
      </c>
      <c r="B5793" s="1406" t="s">
        <v>864</v>
      </c>
      <c r="C5793" s="1406" t="s">
        <v>809</v>
      </c>
      <c r="D5793" s="1407">
        <v>1703</v>
      </c>
      <c r="E5793" s="1406" t="s">
        <v>638</v>
      </c>
      <c r="F5793" s="1408" t="s">
        <v>637</v>
      </c>
      <c r="O5793" s="1383" t="s">
        <v>638</v>
      </c>
      <c r="Q5793" s="1383" t="s">
        <v>57</v>
      </c>
    </row>
    <row r="5794" spans="1:17" x14ac:dyDescent="0.3">
      <c r="A5794" s="1405">
        <v>2014</v>
      </c>
      <c r="B5794" s="1406" t="s">
        <v>864</v>
      </c>
      <c r="C5794" s="1406" t="s">
        <v>810</v>
      </c>
      <c r="D5794" s="1407">
        <v>3885</v>
      </c>
      <c r="E5794" s="1406" t="s">
        <v>638</v>
      </c>
      <c r="F5794" s="1408" t="s">
        <v>637</v>
      </c>
      <c r="O5794" s="1383" t="s">
        <v>638</v>
      </c>
      <c r="Q5794" s="1383" t="s">
        <v>57</v>
      </c>
    </row>
    <row r="5795" spans="1:17" x14ac:dyDescent="0.3">
      <c r="A5795" s="1405">
        <v>2014</v>
      </c>
      <c r="B5795" s="1406" t="s">
        <v>864</v>
      </c>
      <c r="C5795" s="1406" t="s">
        <v>811</v>
      </c>
      <c r="D5795" s="1407">
        <v>5054</v>
      </c>
      <c r="E5795" s="1406" t="s">
        <v>638</v>
      </c>
      <c r="F5795" s="1408" t="s">
        <v>637</v>
      </c>
      <c r="O5795" s="1383" t="s">
        <v>638</v>
      </c>
      <c r="Q5795" s="1383" t="s">
        <v>57</v>
      </c>
    </row>
    <row r="5796" spans="1:17" x14ac:dyDescent="0.3">
      <c r="A5796" s="1405">
        <v>2014</v>
      </c>
      <c r="B5796" s="1406" t="s">
        <v>864</v>
      </c>
      <c r="C5796" s="1406" t="s">
        <v>841</v>
      </c>
      <c r="D5796" s="1407">
        <v>1653</v>
      </c>
      <c r="E5796" s="1406" t="s">
        <v>604</v>
      </c>
      <c r="F5796" s="1408" t="s">
        <v>603</v>
      </c>
      <c r="O5796" s="1383" t="s">
        <v>604</v>
      </c>
      <c r="Q5796" s="1383" t="s">
        <v>54</v>
      </c>
    </row>
    <row r="5797" spans="1:17" x14ac:dyDescent="0.3">
      <c r="A5797" s="1405">
        <v>2014</v>
      </c>
      <c r="B5797" s="1406" t="s">
        <v>864</v>
      </c>
      <c r="C5797" s="1406" t="s">
        <v>842</v>
      </c>
      <c r="D5797" s="1407">
        <v>767</v>
      </c>
      <c r="E5797" s="1406" t="s">
        <v>604</v>
      </c>
      <c r="F5797" s="1408" t="s">
        <v>603</v>
      </c>
      <c r="O5797" s="1383" t="s">
        <v>604</v>
      </c>
      <c r="Q5797" s="1383" t="s">
        <v>54</v>
      </c>
    </row>
    <row r="5798" spans="1:17" x14ac:dyDescent="0.3">
      <c r="A5798" s="1405">
        <v>2014</v>
      </c>
      <c r="B5798" s="1406" t="s">
        <v>864</v>
      </c>
      <c r="C5798" s="1406" t="s">
        <v>843</v>
      </c>
      <c r="D5798" s="1407">
        <v>245</v>
      </c>
      <c r="E5798" s="1406" t="s">
        <v>604</v>
      </c>
      <c r="F5798" s="1408" t="s">
        <v>603</v>
      </c>
      <c r="O5798" s="1383" t="s">
        <v>604</v>
      </c>
      <c r="Q5798" s="1383" t="s">
        <v>54</v>
      </c>
    </row>
    <row r="5799" spans="1:17" x14ac:dyDescent="0.3">
      <c r="A5799" s="1405">
        <v>2014</v>
      </c>
      <c r="B5799" s="1406" t="s">
        <v>864</v>
      </c>
      <c r="C5799" s="1406" t="s">
        <v>844</v>
      </c>
      <c r="D5799" s="1407">
        <v>245</v>
      </c>
      <c r="E5799" s="1406" t="s">
        <v>604</v>
      </c>
      <c r="F5799" s="1408" t="s">
        <v>603</v>
      </c>
      <c r="O5799" s="1383" t="s">
        <v>604</v>
      </c>
      <c r="Q5799" s="1383" t="s">
        <v>54</v>
      </c>
    </row>
    <row r="5800" spans="1:17" x14ac:dyDescent="0.3">
      <c r="A5800" s="1405">
        <v>2014</v>
      </c>
      <c r="B5800" s="1406" t="s">
        <v>864</v>
      </c>
      <c r="C5800" s="1406" t="s">
        <v>845</v>
      </c>
      <c r="D5800" s="1407">
        <v>5964</v>
      </c>
      <c r="E5800" s="1406" t="s">
        <v>604</v>
      </c>
      <c r="F5800" s="1408" t="s">
        <v>603</v>
      </c>
      <c r="O5800" s="1383" t="s">
        <v>604</v>
      </c>
      <c r="Q5800" s="1383" t="s">
        <v>54</v>
      </c>
    </row>
    <row r="5801" spans="1:17" x14ac:dyDescent="0.3">
      <c r="A5801" s="1405">
        <v>2014</v>
      </c>
      <c r="B5801" s="1406" t="s">
        <v>864</v>
      </c>
      <c r="C5801" s="1406" t="s">
        <v>846</v>
      </c>
      <c r="D5801" s="1407">
        <v>2626</v>
      </c>
      <c r="E5801" s="1406" t="s">
        <v>604</v>
      </c>
      <c r="F5801" s="1408" t="s">
        <v>603</v>
      </c>
      <c r="O5801" s="1383" t="s">
        <v>604</v>
      </c>
      <c r="Q5801" s="1383" t="s">
        <v>54</v>
      </c>
    </row>
    <row r="5802" spans="1:17" x14ac:dyDescent="0.3">
      <c r="A5802" s="1405">
        <v>2014</v>
      </c>
      <c r="B5802" s="1406" t="s">
        <v>864</v>
      </c>
      <c r="C5802" s="1406" t="s">
        <v>847</v>
      </c>
      <c r="D5802" s="1407">
        <v>352</v>
      </c>
      <c r="E5802" s="1406" t="s">
        <v>604</v>
      </c>
      <c r="F5802" s="1408" t="s">
        <v>603</v>
      </c>
      <c r="O5802" s="1383" t="s">
        <v>604</v>
      </c>
      <c r="Q5802" s="1383" t="s">
        <v>54</v>
      </c>
    </row>
    <row r="5803" spans="1:17" x14ac:dyDescent="0.3">
      <c r="A5803" s="1405">
        <v>2014</v>
      </c>
      <c r="B5803" s="1406" t="s">
        <v>864</v>
      </c>
      <c r="C5803" s="1406" t="s">
        <v>848</v>
      </c>
      <c r="D5803" s="1407">
        <v>1231</v>
      </c>
      <c r="E5803" s="1406" t="s">
        <v>604</v>
      </c>
      <c r="F5803" s="1408" t="s">
        <v>603</v>
      </c>
      <c r="O5803" s="1383" t="s">
        <v>604</v>
      </c>
      <c r="Q5803" s="1383" t="s">
        <v>54</v>
      </c>
    </row>
    <row r="5804" spans="1:17" x14ac:dyDescent="0.3">
      <c r="A5804" s="1405">
        <v>2014</v>
      </c>
      <c r="B5804" s="1406" t="s">
        <v>864</v>
      </c>
      <c r="C5804" s="1406" t="s">
        <v>849</v>
      </c>
      <c r="D5804" s="1407">
        <v>788</v>
      </c>
      <c r="E5804" s="1406" t="s">
        <v>604</v>
      </c>
      <c r="F5804" s="1408" t="s">
        <v>603</v>
      </c>
      <c r="O5804" s="1383" t="s">
        <v>604</v>
      </c>
      <c r="Q5804" s="1383" t="s">
        <v>54</v>
      </c>
    </row>
    <row r="5805" spans="1:17" x14ac:dyDescent="0.3">
      <c r="A5805" s="1405">
        <v>2014</v>
      </c>
      <c r="B5805" s="1406" t="s">
        <v>864</v>
      </c>
      <c r="C5805" s="1406" t="s">
        <v>850</v>
      </c>
      <c r="D5805" s="1407">
        <v>1611</v>
      </c>
      <c r="E5805" s="1406" t="s">
        <v>604</v>
      </c>
      <c r="F5805" s="1408" t="s">
        <v>603</v>
      </c>
      <c r="O5805" s="1383" t="s">
        <v>604</v>
      </c>
      <c r="Q5805" s="1383" t="s">
        <v>54</v>
      </c>
    </row>
    <row r="5806" spans="1:17" x14ac:dyDescent="0.3">
      <c r="A5806" s="1405">
        <v>2014</v>
      </c>
      <c r="B5806" s="1406" t="s">
        <v>864</v>
      </c>
      <c r="C5806" s="1406" t="s">
        <v>851</v>
      </c>
      <c r="D5806" s="1407">
        <v>732</v>
      </c>
      <c r="E5806" s="1406" t="s">
        <v>604</v>
      </c>
      <c r="F5806" s="1408" t="s">
        <v>603</v>
      </c>
      <c r="O5806" s="1383" t="s">
        <v>604</v>
      </c>
      <c r="Q5806" s="1383" t="s">
        <v>54</v>
      </c>
    </row>
    <row r="5807" spans="1:17" x14ac:dyDescent="0.3">
      <c r="A5807" s="1405">
        <v>2014</v>
      </c>
      <c r="B5807" s="1406" t="s">
        <v>864</v>
      </c>
      <c r="C5807" s="1406" t="s">
        <v>852</v>
      </c>
      <c r="D5807" s="1407">
        <v>1490</v>
      </c>
      <c r="E5807" s="1406" t="s">
        <v>604</v>
      </c>
      <c r="F5807" s="1408" t="s">
        <v>603</v>
      </c>
      <c r="O5807" s="1383" t="s">
        <v>604</v>
      </c>
      <c r="Q5807" s="1383" t="s">
        <v>54</v>
      </c>
    </row>
    <row r="5808" spans="1:17" x14ac:dyDescent="0.3">
      <c r="A5808" s="1405">
        <v>2014</v>
      </c>
      <c r="B5808" s="1406" t="s">
        <v>864</v>
      </c>
      <c r="C5808" s="1406" t="s">
        <v>853</v>
      </c>
      <c r="D5808" s="1407">
        <v>592</v>
      </c>
      <c r="E5808" s="1406" t="s">
        <v>604</v>
      </c>
      <c r="F5808" s="1408" t="s">
        <v>603</v>
      </c>
      <c r="O5808" s="1383" t="s">
        <v>604</v>
      </c>
      <c r="Q5808" s="1383" t="s">
        <v>54</v>
      </c>
    </row>
    <row r="5809" spans="1:17" x14ac:dyDescent="0.3">
      <c r="A5809" s="1405">
        <v>2014</v>
      </c>
      <c r="B5809" s="1406" t="s">
        <v>864</v>
      </c>
      <c r="C5809" s="1406" t="s">
        <v>529</v>
      </c>
      <c r="D5809" s="1407">
        <v>5110</v>
      </c>
      <c r="E5809" s="1406" t="s">
        <v>519</v>
      </c>
      <c r="F5809" s="1408" t="s">
        <v>628</v>
      </c>
      <c r="O5809" s="1383" t="s">
        <v>519</v>
      </c>
      <c r="Q5809" s="1383" t="s">
        <v>58</v>
      </c>
    </row>
    <row r="5810" spans="1:17" x14ac:dyDescent="0.3">
      <c r="A5810" s="1405">
        <v>2014</v>
      </c>
      <c r="B5810" s="1406" t="s">
        <v>864</v>
      </c>
      <c r="C5810" s="1406" t="s">
        <v>854</v>
      </c>
      <c r="D5810" s="1407">
        <v>2844</v>
      </c>
      <c r="E5810" s="1406" t="s">
        <v>635</v>
      </c>
      <c r="F5810" s="1408" t="s">
        <v>634</v>
      </c>
      <c r="O5810" s="1383" t="s">
        <v>635</v>
      </c>
      <c r="Q5810" s="1383" t="s">
        <v>78</v>
      </c>
    </row>
    <row r="5811" spans="1:17" x14ac:dyDescent="0.3">
      <c r="A5811" s="1405">
        <v>2014</v>
      </c>
      <c r="B5811" s="1406" t="s">
        <v>864</v>
      </c>
      <c r="C5811" s="1406" t="s">
        <v>855</v>
      </c>
      <c r="D5811" s="1407">
        <v>912</v>
      </c>
      <c r="E5811" s="1406" t="s">
        <v>635</v>
      </c>
      <c r="F5811" s="1408" t="s">
        <v>634</v>
      </c>
      <c r="O5811" s="1383" t="s">
        <v>635</v>
      </c>
      <c r="Q5811" s="1383" t="s">
        <v>78</v>
      </c>
    </row>
    <row r="5812" spans="1:17" x14ac:dyDescent="0.3">
      <c r="A5812" s="1405">
        <v>2014</v>
      </c>
      <c r="B5812" s="1406" t="s">
        <v>864</v>
      </c>
      <c r="C5812" s="1406" t="s">
        <v>856</v>
      </c>
      <c r="D5812" s="1407">
        <v>5690</v>
      </c>
      <c r="E5812" s="1406" t="s">
        <v>635</v>
      </c>
      <c r="F5812" s="1408" t="s">
        <v>634</v>
      </c>
      <c r="O5812" s="1383" t="s">
        <v>635</v>
      </c>
      <c r="Q5812" s="1383" t="s">
        <v>78</v>
      </c>
    </row>
    <row r="5813" spans="1:17" x14ac:dyDescent="0.3">
      <c r="A5813" s="1405">
        <v>2014</v>
      </c>
      <c r="B5813" s="1406" t="s">
        <v>864</v>
      </c>
      <c r="C5813" s="1406" t="s">
        <v>857</v>
      </c>
      <c r="D5813" s="1407">
        <v>2671</v>
      </c>
      <c r="E5813" s="1406" t="s">
        <v>635</v>
      </c>
      <c r="F5813" s="1408" t="s">
        <v>634</v>
      </c>
      <c r="O5813" s="1383" t="s">
        <v>635</v>
      </c>
      <c r="Q5813" s="1383" t="s">
        <v>78</v>
      </c>
    </row>
    <row r="5814" spans="1:17" x14ac:dyDescent="0.3">
      <c r="A5814" s="1405">
        <v>2014</v>
      </c>
      <c r="B5814" s="1406" t="s">
        <v>864</v>
      </c>
      <c r="C5814" s="1406" t="s">
        <v>858</v>
      </c>
      <c r="D5814" s="1407">
        <v>1394</v>
      </c>
      <c r="E5814" s="1406" t="s">
        <v>635</v>
      </c>
      <c r="F5814" s="1408" t="s">
        <v>634</v>
      </c>
      <c r="O5814" s="1383" t="s">
        <v>635</v>
      </c>
      <c r="Q5814" s="1383" t="s">
        <v>78</v>
      </c>
    </row>
    <row r="5815" spans="1:17" x14ac:dyDescent="0.3">
      <c r="A5815" s="1405">
        <v>2014</v>
      </c>
      <c r="B5815" s="1406" t="s">
        <v>864</v>
      </c>
      <c r="C5815" s="1406" t="s">
        <v>859</v>
      </c>
      <c r="D5815" s="1407">
        <v>2798</v>
      </c>
      <c r="E5815" s="1406" t="s">
        <v>635</v>
      </c>
      <c r="F5815" s="1408" t="s">
        <v>634</v>
      </c>
      <c r="O5815" s="1383" t="s">
        <v>635</v>
      </c>
      <c r="Q5815" s="1383" t="s">
        <v>78</v>
      </c>
    </row>
    <row r="5816" spans="1:17" x14ac:dyDescent="0.3">
      <c r="A5816" s="1405">
        <v>2014</v>
      </c>
      <c r="B5816" s="1406" t="s">
        <v>864</v>
      </c>
      <c r="C5816" s="1406" t="s">
        <v>860</v>
      </c>
      <c r="D5816" s="1407">
        <v>801</v>
      </c>
      <c r="E5816" s="1406" t="s">
        <v>635</v>
      </c>
      <c r="F5816" s="1408" t="s">
        <v>634</v>
      </c>
      <c r="O5816" s="1383" t="s">
        <v>635</v>
      </c>
      <c r="Q5816" s="1383" t="s">
        <v>78</v>
      </c>
    </row>
    <row r="5817" spans="1:17" x14ac:dyDescent="0.3">
      <c r="A5817" s="1405">
        <v>2014</v>
      </c>
      <c r="B5817" s="1406" t="s">
        <v>864</v>
      </c>
      <c r="C5817" s="1406" t="s">
        <v>861</v>
      </c>
      <c r="D5817" s="1407">
        <v>3988</v>
      </c>
      <c r="E5817" s="1406" t="s">
        <v>635</v>
      </c>
      <c r="F5817" s="1408" t="s">
        <v>634</v>
      </c>
      <c r="O5817" s="1383" t="s">
        <v>635</v>
      </c>
      <c r="Q5817" s="1383" t="s">
        <v>78</v>
      </c>
    </row>
    <row r="5818" spans="1:17" x14ac:dyDescent="0.3">
      <c r="A5818" s="1405">
        <v>2014</v>
      </c>
      <c r="B5818" s="1406" t="s">
        <v>864</v>
      </c>
      <c r="C5818" s="1406" t="s">
        <v>862</v>
      </c>
      <c r="D5818" s="1407">
        <v>2679</v>
      </c>
      <c r="E5818" s="1406" t="s">
        <v>635</v>
      </c>
      <c r="F5818" s="1408" t="s">
        <v>634</v>
      </c>
      <c r="O5818" s="1383" t="s">
        <v>635</v>
      </c>
      <c r="Q5818" s="1383" t="s">
        <v>78</v>
      </c>
    </row>
    <row r="5819" spans="1:17" x14ac:dyDescent="0.3">
      <c r="A5819" s="1405">
        <v>2014</v>
      </c>
      <c r="B5819" s="1406" t="s">
        <v>864</v>
      </c>
      <c r="C5819" s="1406" t="s">
        <v>863</v>
      </c>
      <c r="D5819" s="1407">
        <v>10348</v>
      </c>
      <c r="E5819" s="1406" t="s">
        <v>635</v>
      </c>
      <c r="F5819" s="1408" t="s">
        <v>634</v>
      </c>
      <c r="O5819" s="1383" t="s">
        <v>635</v>
      </c>
      <c r="Q5819" s="1383" t="s">
        <v>78</v>
      </c>
    </row>
    <row r="5820" spans="1:17" x14ac:dyDescent="0.3">
      <c r="A5820" s="1405">
        <v>2014</v>
      </c>
      <c r="B5820" s="1406" t="s">
        <v>864</v>
      </c>
      <c r="C5820" s="1406" t="s">
        <v>813</v>
      </c>
      <c r="D5820" s="1407">
        <v>393</v>
      </c>
      <c r="E5820" s="1406" t="s">
        <v>631</v>
      </c>
      <c r="F5820" s="1408" t="s">
        <v>630</v>
      </c>
      <c r="O5820" s="1383" t="s">
        <v>631</v>
      </c>
      <c r="Q5820" s="1383" t="s">
        <v>56</v>
      </c>
    </row>
    <row r="5821" spans="1:17" x14ac:dyDescent="0.3">
      <c r="A5821" s="1405">
        <v>2014</v>
      </c>
      <c r="B5821" s="1406" t="s">
        <v>864</v>
      </c>
      <c r="C5821" s="1406" t="s">
        <v>814</v>
      </c>
      <c r="D5821" s="1407">
        <v>403</v>
      </c>
      <c r="E5821" s="1406" t="s">
        <v>631</v>
      </c>
      <c r="F5821" s="1408" t="s">
        <v>630</v>
      </c>
      <c r="O5821" s="1383" t="s">
        <v>631</v>
      </c>
      <c r="Q5821" s="1383" t="s">
        <v>56</v>
      </c>
    </row>
    <row r="5822" spans="1:17" x14ac:dyDescent="0.3">
      <c r="A5822" s="1405">
        <v>2014</v>
      </c>
      <c r="B5822" s="1406" t="s">
        <v>864</v>
      </c>
      <c r="C5822" s="1406" t="s">
        <v>815</v>
      </c>
      <c r="D5822" s="1407">
        <v>770</v>
      </c>
      <c r="E5822" s="1406" t="s">
        <v>631</v>
      </c>
      <c r="F5822" s="1408" t="s">
        <v>630</v>
      </c>
      <c r="O5822" s="1383" t="s">
        <v>631</v>
      </c>
      <c r="Q5822" s="1383" t="s">
        <v>56</v>
      </c>
    </row>
    <row r="5823" spans="1:17" x14ac:dyDescent="0.3">
      <c r="A5823" s="1405">
        <v>2014</v>
      </c>
      <c r="B5823" s="1406" t="s">
        <v>864</v>
      </c>
      <c r="C5823" s="1406" t="s">
        <v>816</v>
      </c>
      <c r="D5823" s="1407">
        <v>1989</v>
      </c>
      <c r="E5823" s="1406" t="s">
        <v>631</v>
      </c>
      <c r="F5823" s="1408" t="s">
        <v>630</v>
      </c>
      <c r="O5823" s="1383" t="s">
        <v>631</v>
      </c>
      <c r="Q5823" s="1383" t="s">
        <v>56</v>
      </c>
    </row>
    <row r="5824" spans="1:17" x14ac:dyDescent="0.3">
      <c r="A5824" s="1405">
        <v>2014</v>
      </c>
      <c r="B5824" s="1406" t="s">
        <v>864</v>
      </c>
      <c r="C5824" s="1406" t="s">
        <v>817</v>
      </c>
      <c r="D5824" s="1407">
        <v>460</v>
      </c>
      <c r="E5824" s="1406" t="s">
        <v>631</v>
      </c>
      <c r="F5824" s="1408" t="s">
        <v>630</v>
      </c>
      <c r="O5824" s="1383" t="s">
        <v>631</v>
      </c>
      <c r="Q5824" s="1383" t="s">
        <v>56</v>
      </c>
    </row>
    <row r="5825" spans="1:17" x14ac:dyDescent="0.3">
      <c r="A5825" s="1405">
        <v>2014</v>
      </c>
      <c r="B5825" s="1406" t="s">
        <v>864</v>
      </c>
      <c r="C5825" s="1406" t="s">
        <v>818</v>
      </c>
      <c r="D5825" s="1407">
        <v>395</v>
      </c>
      <c r="E5825" s="1406" t="s">
        <v>631</v>
      </c>
      <c r="F5825" s="1408" t="s">
        <v>630</v>
      </c>
      <c r="O5825" s="1383" t="s">
        <v>631</v>
      </c>
      <c r="Q5825" s="1383" t="s">
        <v>56</v>
      </c>
    </row>
    <row r="5826" spans="1:17" x14ac:dyDescent="0.3">
      <c r="A5826" s="1405">
        <v>2014</v>
      </c>
      <c r="B5826" s="1406" t="s">
        <v>864</v>
      </c>
      <c r="C5826" s="1406" t="s">
        <v>819</v>
      </c>
      <c r="D5826" s="1407">
        <v>2634</v>
      </c>
      <c r="E5826" s="1406" t="s">
        <v>631</v>
      </c>
      <c r="F5826" s="1408" t="s">
        <v>630</v>
      </c>
      <c r="O5826" s="1383" t="s">
        <v>631</v>
      </c>
      <c r="Q5826" s="1383" t="s">
        <v>56</v>
      </c>
    </row>
    <row r="5827" spans="1:17" x14ac:dyDescent="0.3">
      <c r="A5827" s="1405">
        <v>2014</v>
      </c>
      <c r="B5827" s="1406" t="s">
        <v>864</v>
      </c>
      <c r="C5827" s="1406" t="s">
        <v>820</v>
      </c>
      <c r="D5827" s="1407">
        <v>404</v>
      </c>
      <c r="E5827" s="1406" t="s">
        <v>631</v>
      </c>
      <c r="F5827" s="1408" t="s">
        <v>630</v>
      </c>
      <c r="O5827" s="1383" t="s">
        <v>631</v>
      </c>
      <c r="Q5827" s="1383" t="s">
        <v>56</v>
      </c>
    </row>
    <row r="5828" spans="1:17" x14ac:dyDescent="0.3">
      <c r="A5828" s="1405">
        <v>2014</v>
      </c>
      <c r="B5828" s="1406" t="s">
        <v>864</v>
      </c>
      <c r="C5828" s="1406" t="s">
        <v>821</v>
      </c>
      <c r="D5828" s="1407">
        <v>310</v>
      </c>
      <c r="E5828" s="1406" t="s">
        <v>631</v>
      </c>
      <c r="F5828" s="1408" t="s">
        <v>630</v>
      </c>
      <c r="O5828" s="1383" t="s">
        <v>631</v>
      </c>
      <c r="Q5828" s="1383" t="s">
        <v>56</v>
      </c>
    </row>
    <row r="5829" spans="1:17" x14ac:dyDescent="0.3">
      <c r="A5829" s="1405">
        <v>2014</v>
      </c>
      <c r="B5829" s="1406" t="s">
        <v>864</v>
      </c>
      <c r="C5829" s="1406" t="s">
        <v>822</v>
      </c>
      <c r="D5829" s="1407">
        <v>309</v>
      </c>
      <c r="E5829" s="1406" t="s">
        <v>631</v>
      </c>
      <c r="F5829" s="1408" t="s">
        <v>630</v>
      </c>
      <c r="O5829" s="1383" t="s">
        <v>631</v>
      </c>
      <c r="Q5829" s="1383" t="s">
        <v>56</v>
      </c>
    </row>
    <row r="5830" spans="1:17" x14ac:dyDescent="0.3">
      <c r="A5830" s="1405">
        <v>2014</v>
      </c>
      <c r="B5830" s="1406" t="s">
        <v>864</v>
      </c>
      <c r="C5830" s="1406" t="s">
        <v>823</v>
      </c>
      <c r="D5830" s="1407">
        <v>466</v>
      </c>
      <c r="E5830" s="1406" t="s">
        <v>631</v>
      </c>
      <c r="F5830" s="1408" t="s">
        <v>630</v>
      </c>
      <c r="O5830" s="1383" t="s">
        <v>631</v>
      </c>
      <c r="Q5830" s="1383" t="s">
        <v>56</v>
      </c>
    </row>
    <row r="5831" spans="1:17" x14ac:dyDescent="0.3">
      <c r="A5831" s="1405">
        <v>2014</v>
      </c>
      <c r="B5831" s="1406" t="s">
        <v>864</v>
      </c>
      <c r="C5831" s="1406" t="s">
        <v>824</v>
      </c>
      <c r="D5831" s="1407">
        <v>693</v>
      </c>
      <c r="E5831" s="1406" t="s">
        <v>631</v>
      </c>
      <c r="F5831" s="1408" t="s">
        <v>630</v>
      </c>
      <c r="O5831" s="1383" t="s">
        <v>631</v>
      </c>
      <c r="Q5831" s="1383" t="s">
        <v>56</v>
      </c>
    </row>
    <row r="5832" spans="1:17" x14ac:dyDescent="0.3">
      <c r="A5832" s="1405">
        <v>2014</v>
      </c>
      <c r="B5832" s="1406" t="s">
        <v>864</v>
      </c>
      <c r="C5832" s="1406" t="s">
        <v>825</v>
      </c>
      <c r="D5832" s="1407">
        <v>2084</v>
      </c>
      <c r="E5832" s="1406" t="s">
        <v>631</v>
      </c>
      <c r="F5832" s="1408" t="s">
        <v>630</v>
      </c>
      <c r="O5832" s="1383" t="s">
        <v>631</v>
      </c>
      <c r="Q5832" s="1383" t="s">
        <v>56</v>
      </c>
    </row>
    <row r="5833" spans="1:17" x14ac:dyDescent="0.3">
      <c r="A5833" s="1405">
        <v>2014</v>
      </c>
      <c r="B5833" s="1406" t="s">
        <v>864</v>
      </c>
      <c r="C5833" s="1406" t="s">
        <v>826</v>
      </c>
      <c r="D5833" s="1407">
        <v>3398</v>
      </c>
      <c r="E5833" s="1406" t="s">
        <v>631</v>
      </c>
      <c r="F5833" s="1408" t="s">
        <v>630</v>
      </c>
      <c r="O5833" s="1383" t="s">
        <v>631</v>
      </c>
      <c r="Q5833" s="1383" t="s">
        <v>56</v>
      </c>
    </row>
    <row r="5834" spans="1:17" x14ac:dyDescent="0.3">
      <c r="A5834" s="1405">
        <v>2014</v>
      </c>
      <c r="B5834" s="1406" t="s">
        <v>864</v>
      </c>
      <c r="C5834" s="1406" t="s">
        <v>840</v>
      </c>
      <c r="D5834" s="1407">
        <v>660</v>
      </c>
      <c r="E5834" s="1406" t="s">
        <v>631</v>
      </c>
      <c r="F5834" s="1408" t="s">
        <v>630</v>
      </c>
      <c r="O5834" s="1383" t="s">
        <v>631</v>
      </c>
      <c r="Q5834" s="1383" t="s">
        <v>56</v>
      </c>
    </row>
    <row r="5835" spans="1:17" x14ac:dyDescent="0.3">
      <c r="A5835" s="1405">
        <v>2014</v>
      </c>
      <c r="B5835" s="1406" t="s">
        <v>864</v>
      </c>
      <c r="C5835" s="1406" t="s">
        <v>827</v>
      </c>
      <c r="D5835" s="1407">
        <v>523</v>
      </c>
      <c r="E5835" s="1406" t="s">
        <v>617</v>
      </c>
      <c r="F5835" s="1408" t="s">
        <v>616</v>
      </c>
      <c r="O5835" s="1383" t="s">
        <v>617</v>
      </c>
      <c r="Q5835" s="1383" t="s">
        <v>55</v>
      </c>
    </row>
    <row r="5836" spans="1:17" x14ac:dyDescent="0.3">
      <c r="A5836" s="1405">
        <v>2014</v>
      </c>
      <c r="B5836" s="1406" t="s">
        <v>864</v>
      </c>
      <c r="C5836" s="1406" t="s">
        <v>828</v>
      </c>
      <c r="D5836" s="1407">
        <v>1008</v>
      </c>
      <c r="E5836" s="1406" t="s">
        <v>617</v>
      </c>
      <c r="F5836" s="1408" t="s">
        <v>616</v>
      </c>
      <c r="O5836" s="1383" t="s">
        <v>617</v>
      </c>
      <c r="Q5836" s="1383" t="s">
        <v>55</v>
      </c>
    </row>
    <row r="5837" spans="1:17" x14ac:dyDescent="0.3">
      <c r="A5837" s="1405">
        <v>2014</v>
      </c>
      <c r="B5837" s="1406" t="s">
        <v>864</v>
      </c>
      <c r="C5837" s="1406" t="s">
        <v>829</v>
      </c>
      <c r="D5837" s="1407">
        <v>913</v>
      </c>
      <c r="E5837" s="1406" t="s">
        <v>617</v>
      </c>
      <c r="F5837" s="1408" t="s">
        <v>616</v>
      </c>
      <c r="O5837" s="1383" t="s">
        <v>617</v>
      </c>
      <c r="Q5837" s="1383" t="s">
        <v>55</v>
      </c>
    </row>
    <row r="5838" spans="1:17" x14ac:dyDescent="0.3">
      <c r="A5838" s="1405">
        <v>2014</v>
      </c>
      <c r="B5838" s="1406" t="s">
        <v>864</v>
      </c>
      <c r="C5838" s="1406" t="s">
        <v>830</v>
      </c>
      <c r="D5838" s="1407">
        <v>2202</v>
      </c>
      <c r="E5838" s="1406" t="s">
        <v>617</v>
      </c>
      <c r="F5838" s="1408" t="s">
        <v>616</v>
      </c>
      <c r="O5838" s="1383" t="s">
        <v>617</v>
      </c>
      <c r="Q5838" s="1383" t="s">
        <v>55</v>
      </c>
    </row>
    <row r="5839" spans="1:17" x14ac:dyDescent="0.3">
      <c r="A5839" s="1405">
        <v>2014</v>
      </c>
      <c r="B5839" s="1406" t="s">
        <v>864</v>
      </c>
      <c r="C5839" s="1406" t="s">
        <v>831</v>
      </c>
      <c r="D5839" s="1407">
        <v>10959</v>
      </c>
      <c r="E5839" s="1406" t="s">
        <v>617</v>
      </c>
      <c r="F5839" s="1408" t="s">
        <v>616</v>
      </c>
      <c r="O5839" s="1383" t="s">
        <v>617</v>
      </c>
      <c r="Q5839" s="1383" t="s">
        <v>55</v>
      </c>
    </row>
    <row r="5840" spans="1:17" x14ac:dyDescent="0.3">
      <c r="A5840" s="1405">
        <v>2014</v>
      </c>
      <c r="B5840" s="1406" t="s">
        <v>864</v>
      </c>
      <c r="C5840" s="1406" t="s">
        <v>832</v>
      </c>
      <c r="D5840" s="1407">
        <v>2643</v>
      </c>
      <c r="E5840" s="1406" t="s">
        <v>617</v>
      </c>
      <c r="F5840" s="1408" t="s">
        <v>616</v>
      </c>
      <c r="O5840" s="1383" t="s">
        <v>617</v>
      </c>
      <c r="Q5840" s="1383" t="s">
        <v>55</v>
      </c>
    </row>
    <row r="5841" spans="1:17" x14ac:dyDescent="0.3">
      <c r="A5841" s="1405">
        <v>2014</v>
      </c>
      <c r="B5841" s="1406" t="s">
        <v>864</v>
      </c>
      <c r="C5841" s="1406" t="s">
        <v>812</v>
      </c>
      <c r="D5841" s="1407">
        <v>699</v>
      </c>
      <c r="E5841" s="1406" t="s">
        <v>617</v>
      </c>
      <c r="F5841" s="1408" t="s">
        <v>616</v>
      </c>
      <c r="O5841" s="1383" t="s">
        <v>617</v>
      </c>
      <c r="Q5841" s="1383" t="s">
        <v>55</v>
      </c>
    </row>
    <row r="5842" spans="1:17" x14ac:dyDescent="0.3">
      <c r="A5842" s="1405">
        <v>2014</v>
      </c>
      <c r="B5842" s="1406" t="s">
        <v>864</v>
      </c>
      <c r="C5842" s="1406" t="s">
        <v>833</v>
      </c>
      <c r="D5842" s="1407">
        <v>192</v>
      </c>
      <c r="E5842" s="1406" t="s">
        <v>617</v>
      </c>
      <c r="F5842" s="1408" t="s">
        <v>616</v>
      </c>
      <c r="O5842" s="1383" t="s">
        <v>617</v>
      </c>
      <c r="Q5842" s="1383" t="s">
        <v>55</v>
      </c>
    </row>
    <row r="5843" spans="1:17" x14ac:dyDescent="0.3">
      <c r="A5843" s="1405">
        <v>2014</v>
      </c>
      <c r="B5843" s="1406" t="s">
        <v>864</v>
      </c>
      <c r="C5843" s="1406" t="s">
        <v>834</v>
      </c>
      <c r="D5843" s="1407">
        <v>596</v>
      </c>
      <c r="E5843" s="1406" t="s">
        <v>617</v>
      </c>
      <c r="F5843" s="1408" t="s">
        <v>616</v>
      </c>
      <c r="O5843" s="1383" t="s">
        <v>617</v>
      </c>
      <c r="Q5843" s="1383" t="s">
        <v>55</v>
      </c>
    </row>
    <row r="5844" spans="1:17" x14ac:dyDescent="0.3">
      <c r="A5844" s="1405">
        <v>2014</v>
      </c>
      <c r="B5844" s="1406" t="s">
        <v>864</v>
      </c>
      <c r="C5844" s="1406" t="s">
        <v>835</v>
      </c>
      <c r="D5844" s="1407">
        <v>730</v>
      </c>
      <c r="E5844" s="1406" t="s">
        <v>617</v>
      </c>
      <c r="F5844" s="1408" t="s">
        <v>616</v>
      </c>
      <c r="O5844" s="1383" t="s">
        <v>617</v>
      </c>
      <c r="Q5844" s="1383" t="s">
        <v>55</v>
      </c>
    </row>
    <row r="5845" spans="1:17" x14ac:dyDescent="0.3">
      <c r="A5845" s="1405">
        <v>2014</v>
      </c>
      <c r="B5845" s="1406" t="s">
        <v>864</v>
      </c>
      <c r="C5845" s="1406" t="s">
        <v>836</v>
      </c>
      <c r="D5845" s="1407">
        <v>1399</v>
      </c>
      <c r="E5845" s="1406" t="s">
        <v>617</v>
      </c>
      <c r="F5845" s="1408" t="s">
        <v>616</v>
      </c>
      <c r="O5845" s="1383" t="s">
        <v>617</v>
      </c>
      <c r="Q5845" s="1383" t="s">
        <v>55</v>
      </c>
    </row>
    <row r="5846" spans="1:17" x14ac:dyDescent="0.3">
      <c r="A5846" s="1405">
        <v>2014</v>
      </c>
      <c r="B5846" s="1406" t="s">
        <v>864</v>
      </c>
      <c r="C5846" s="1406" t="s">
        <v>837</v>
      </c>
      <c r="D5846" s="1407">
        <v>1950</v>
      </c>
      <c r="E5846" s="1406" t="s">
        <v>617</v>
      </c>
      <c r="F5846" s="1408" t="s">
        <v>616</v>
      </c>
      <c r="O5846" s="1383" t="s">
        <v>617</v>
      </c>
      <c r="Q5846" s="1383" t="s">
        <v>55</v>
      </c>
    </row>
    <row r="5847" spans="1:17" x14ac:dyDescent="0.3">
      <c r="A5847" s="1405">
        <v>2014</v>
      </c>
      <c r="B5847" s="1406" t="s">
        <v>864</v>
      </c>
      <c r="C5847" s="1406" t="s">
        <v>838</v>
      </c>
      <c r="D5847" s="1407">
        <v>525</v>
      </c>
      <c r="E5847" s="1406" t="s">
        <v>617</v>
      </c>
      <c r="F5847" s="1408" t="s">
        <v>616</v>
      </c>
      <c r="O5847" s="1383" t="s">
        <v>617</v>
      </c>
      <c r="Q5847" s="1383" t="s">
        <v>55</v>
      </c>
    </row>
    <row r="5848" spans="1:17" x14ac:dyDescent="0.3">
      <c r="A5848" s="1405">
        <v>2014</v>
      </c>
      <c r="B5848" s="1406" t="s">
        <v>864</v>
      </c>
      <c r="C5848" s="1406" t="s">
        <v>839</v>
      </c>
      <c r="D5848" s="1407">
        <v>1488</v>
      </c>
      <c r="E5848" s="1406" t="s">
        <v>617</v>
      </c>
      <c r="F5848" s="1408" t="s">
        <v>616</v>
      </c>
      <c r="O5848" s="1383" t="s">
        <v>617</v>
      </c>
      <c r="Q5848" s="1383" t="s">
        <v>55</v>
      </c>
    </row>
    <row r="5849" spans="1:17" x14ac:dyDescent="0.3">
      <c r="A5849" s="1405">
        <v>2015</v>
      </c>
      <c r="B5849" s="1406" t="s">
        <v>864</v>
      </c>
      <c r="C5849" s="1406" t="s">
        <v>650</v>
      </c>
      <c r="D5849" s="1407">
        <v>3743</v>
      </c>
      <c r="E5849" s="1406" t="s">
        <v>598</v>
      </c>
      <c r="F5849" s="1408" t="s">
        <v>599</v>
      </c>
      <c r="O5849" s="1383" t="s">
        <v>598</v>
      </c>
      <c r="Q5849" s="1383" t="s">
        <v>61</v>
      </c>
    </row>
    <row r="5850" spans="1:17" x14ac:dyDescent="0.3">
      <c r="A5850" s="1405">
        <v>2015</v>
      </c>
      <c r="B5850" s="1406" t="s">
        <v>864</v>
      </c>
      <c r="C5850" s="1406" t="s">
        <v>597</v>
      </c>
      <c r="D5850" s="1407">
        <v>3855</v>
      </c>
      <c r="E5850" s="1406" t="s">
        <v>598</v>
      </c>
      <c r="F5850" s="1408" t="s">
        <v>599</v>
      </c>
      <c r="O5850" s="1383" t="s">
        <v>598</v>
      </c>
      <c r="Q5850" s="1383" t="s">
        <v>61</v>
      </c>
    </row>
    <row r="5851" spans="1:17" x14ac:dyDescent="0.3">
      <c r="A5851" s="1405">
        <v>2015</v>
      </c>
      <c r="B5851" s="1406" t="s">
        <v>864</v>
      </c>
      <c r="C5851" s="1406" t="s">
        <v>651</v>
      </c>
      <c r="D5851" s="1407">
        <v>26736</v>
      </c>
      <c r="E5851" s="1406" t="s">
        <v>598</v>
      </c>
      <c r="F5851" s="1408" t="s">
        <v>599</v>
      </c>
      <c r="O5851" s="1383" t="s">
        <v>598</v>
      </c>
      <c r="Q5851" s="1383" t="s">
        <v>61</v>
      </c>
    </row>
    <row r="5852" spans="1:17" x14ac:dyDescent="0.3">
      <c r="A5852" s="1405">
        <v>2015</v>
      </c>
      <c r="B5852" s="1406" t="s">
        <v>864</v>
      </c>
      <c r="C5852" s="1406" t="s">
        <v>652</v>
      </c>
      <c r="D5852" s="1407">
        <v>18113</v>
      </c>
      <c r="E5852" s="1406" t="s">
        <v>598</v>
      </c>
      <c r="F5852" s="1408" t="s">
        <v>599</v>
      </c>
      <c r="O5852" s="1383" t="s">
        <v>598</v>
      </c>
      <c r="Q5852" s="1383" t="s">
        <v>61</v>
      </c>
    </row>
    <row r="5853" spans="1:17" x14ac:dyDescent="0.3">
      <c r="A5853" s="1405">
        <v>2015</v>
      </c>
      <c r="B5853" s="1406" t="s">
        <v>864</v>
      </c>
      <c r="C5853" s="1406" t="s">
        <v>653</v>
      </c>
      <c r="D5853" s="1407">
        <v>9820</v>
      </c>
      <c r="E5853" s="1406" t="s">
        <v>598</v>
      </c>
      <c r="F5853" s="1408" t="s">
        <v>599</v>
      </c>
      <c r="O5853" s="1383" t="s">
        <v>598</v>
      </c>
      <c r="Q5853" s="1383" t="s">
        <v>61</v>
      </c>
    </row>
    <row r="5854" spans="1:17" x14ac:dyDescent="0.3">
      <c r="A5854" s="1405">
        <v>2015</v>
      </c>
      <c r="B5854" s="1406" t="s">
        <v>864</v>
      </c>
      <c r="C5854" s="1406" t="s">
        <v>654</v>
      </c>
      <c r="D5854" s="1407">
        <v>5875</v>
      </c>
      <c r="E5854" s="1406" t="s">
        <v>598</v>
      </c>
      <c r="F5854" s="1408" t="s">
        <v>599</v>
      </c>
      <c r="O5854" s="1383" t="s">
        <v>598</v>
      </c>
      <c r="Q5854" s="1383" t="s">
        <v>61</v>
      </c>
    </row>
    <row r="5855" spans="1:17" x14ac:dyDescent="0.3">
      <c r="A5855" s="1405">
        <v>2015</v>
      </c>
      <c r="B5855" s="1406" t="s">
        <v>864</v>
      </c>
      <c r="C5855" s="1406" t="s">
        <v>600</v>
      </c>
      <c r="D5855" s="1407">
        <v>15539</v>
      </c>
      <c r="E5855" s="1406" t="s">
        <v>594</v>
      </c>
      <c r="F5855" s="1408" t="s">
        <v>595</v>
      </c>
      <c r="O5855" s="1383" t="s">
        <v>594</v>
      </c>
      <c r="Q5855" s="1383" t="s">
        <v>62</v>
      </c>
    </row>
    <row r="5856" spans="1:17" x14ac:dyDescent="0.3">
      <c r="A5856" s="1405">
        <v>2015</v>
      </c>
      <c r="B5856" s="1406" t="s">
        <v>864</v>
      </c>
      <c r="C5856" s="1406" t="s">
        <v>601</v>
      </c>
      <c r="D5856" s="1407">
        <v>37315</v>
      </c>
      <c r="E5856" s="1406" t="s">
        <v>594</v>
      </c>
      <c r="F5856" s="1408" t="s">
        <v>595</v>
      </c>
      <c r="O5856" s="1383" t="s">
        <v>594</v>
      </c>
      <c r="Q5856" s="1383" t="s">
        <v>62</v>
      </c>
    </row>
    <row r="5857" spans="1:17" x14ac:dyDescent="0.3">
      <c r="A5857" s="1405">
        <v>2015</v>
      </c>
      <c r="B5857" s="1406" t="s">
        <v>864</v>
      </c>
      <c r="C5857" s="1406" t="s">
        <v>602</v>
      </c>
      <c r="D5857" s="1407">
        <v>43887</v>
      </c>
      <c r="E5857" s="1406" t="s">
        <v>594</v>
      </c>
      <c r="F5857" s="1408" t="s">
        <v>595</v>
      </c>
      <c r="O5857" s="1383" t="s">
        <v>594</v>
      </c>
      <c r="Q5857" s="1383" t="s">
        <v>62</v>
      </c>
    </row>
    <row r="5858" spans="1:17" x14ac:dyDescent="0.3">
      <c r="A5858" s="1405">
        <v>2015</v>
      </c>
      <c r="B5858" s="1406" t="s">
        <v>864</v>
      </c>
      <c r="C5858" s="1406" t="s">
        <v>640</v>
      </c>
      <c r="D5858" s="1407">
        <v>14110</v>
      </c>
      <c r="E5858" s="1406" t="s">
        <v>594</v>
      </c>
      <c r="F5858" s="1408" t="s">
        <v>595</v>
      </c>
      <c r="O5858" s="1383" t="s">
        <v>594</v>
      </c>
      <c r="Q5858" s="1383" t="s">
        <v>62</v>
      </c>
    </row>
    <row r="5859" spans="1:17" x14ac:dyDescent="0.3">
      <c r="A5859" s="1405">
        <v>2015</v>
      </c>
      <c r="B5859" s="1406" t="s">
        <v>864</v>
      </c>
      <c r="C5859" s="1406" t="s">
        <v>605</v>
      </c>
      <c r="D5859" s="1407">
        <v>85308</v>
      </c>
      <c r="E5859" s="1406" t="s">
        <v>594</v>
      </c>
      <c r="F5859" s="1408" t="s">
        <v>595</v>
      </c>
      <c r="O5859" s="1383" t="s">
        <v>594</v>
      </c>
      <c r="Q5859" s="1383" t="s">
        <v>62</v>
      </c>
    </row>
    <row r="5860" spans="1:17" x14ac:dyDescent="0.3">
      <c r="A5860" s="1405">
        <v>2015</v>
      </c>
      <c r="B5860" s="1406" t="s">
        <v>864</v>
      </c>
      <c r="C5860" s="1406" t="s">
        <v>606</v>
      </c>
      <c r="D5860" s="1407">
        <v>10578</v>
      </c>
      <c r="E5860" s="1406" t="s">
        <v>594</v>
      </c>
      <c r="F5860" s="1408" t="s">
        <v>595</v>
      </c>
      <c r="O5860" s="1383" t="s">
        <v>594</v>
      </c>
      <c r="Q5860" s="1383" t="s">
        <v>62</v>
      </c>
    </row>
    <row r="5861" spans="1:17" x14ac:dyDescent="0.3">
      <c r="A5861" s="1405">
        <v>2015</v>
      </c>
      <c r="B5861" s="1406" t="s">
        <v>864</v>
      </c>
      <c r="C5861" s="1406" t="s">
        <v>593</v>
      </c>
      <c r="D5861" s="1407">
        <v>14570</v>
      </c>
      <c r="E5861" s="1406" t="s">
        <v>594</v>
      </c>
      <c r="F5861" s="1408" t="s">
        <v>595</v>
      </c>
      <c r="O5861" s="1383" t="s">
        <v>594</v>
      </c>
      <c r="Q5861" s="1383" t="s">
        <v>62</v>
      </c>
    </row>
    <row r="5862" spans="1:17" x14ac:dyDescent="0.3">
      <c r="A5862" s="1405">
        <v>2015</v>
      </c>
      <c r="B5862" s="1406" t="s">
        <v>864</v>
      </c>
      <c r="C5862" s="1406" t="s">
        <v>609</v>
      </c>
      <c r="D5862" s="1407">
        <v>11009</v>
      </c>
      <c r="E5862" s="1406" t="s">
        <v>594</v>
      </c>
      <c r="F5862" s="1408" t="s">
        <v>595</v>
      </c>
      <c r="O5862" s="1383" t="s">
        <v>594</v>
      </c>
      <c r="Q5862" s="1383" t="s">
        <v>62</v>
      </c>
    </row>
    <row r="5863" spans="1:17" x14ac:dyDescent="0.3">
      <c r="A5863" s="1405">
        <v>2015</v>
      </c>
      <c r="B5863" s="1406" t="s">
        <v>864</v>
      </c>
      <c r="C5863" s="1406" t="s">
        <v>612</v>
      </c>
      <c r="D5863" s="1407">
        <v>17487</v>
      </c>
      <c r="E5863" s="1406" t="s">
        <v>594</v>
      </c>
      <c r="F5863" s="1408" t="s">
        <v>595</v>
      </c>
      <c r="O5863" s="1383" t="s">
        <v>594</v>
      </c>
      <c r="Q5863" s="1383" t="s">
        <v>62</v>
      </c>
    </row>
    <row r="5864" spans="1:17" x14ac:dyDescent="0.3">
      <c r="A5864" s="1405">
        <v>2015</v>
      </c>
      <c r="B5864" s="1406" t="s">
        <v>864</v>
      </c>
      <c r="C5864" s="1406" t="s">
        <v>615</v>
      </c>
      <c r="D5864" s="1407">
        <v>47416</v>
      </c>
      <c r="E5864" s="1406" t="s">
        <v>594</v>
      </c>
      <c r="F5864" s="1408" t="s">
        <v>595</v>
      </c>
      <c r="O5864" s="1383" t="s">
        <v>594</v>
      </c>
      <c r="Q5864" s="1383" t="s">
        <v>62</v>
      </c>
    </row>
    <row r="5865" spans="1:17" x14ac:dyDescent="0.3">
      <c r="A5865" s="1405">
        <v>2015</v>
      </c>
      <c r="B5865" s="1406" t="s">
        <v>864</v>
      </c>
      <c r="C5865" s="1406" t="s">
        <v>596</v>
      </c>
      <c r="D5865" s="1407">
        <v>10936</v>
      </c>
      <c r="E5865" s="1406" t="s">
        <v>594</v>
      </c>
      <c r="F5865" s="1408" t="s">
        <v>595</v>
      </c>
      <c r="O5865" s="1383" t="s">
        <v>594</v>
      </c>
      <c r="Q5865" s="1383" t="s">
        <v>62</v>
      </c>
    </row>
    <row r="5866" spans="1:17" x14ac:dyDescent="0.3">
      <c r="A5866" s="1405">
        <v>2015</v>
      </c>
      <c r="B5866" s="1406" t="s">
        <v>864</v>
      </c>
      <c r="C5866" s="1406" t="s">
        <v>682</v>
      </c>
      <c r="D5866" s="1407">
        <v>719</v>
      </c>
      <c r="E5866" s="1406" t="s">
        <v>642</v>
      </c>
      <c r="F5866" s="1408" t="s">
        <v>641</v>
      </c>
      <c r="O5866" s="1383" t="s">
        <v>642</v>
      </c>
      <c r="Q5866" s="1383" t="s">
        <v>66</v>
      </c>
    </row>
    <row r="5867" spans="1:17" x14ac:dyDescent="0.3">
      <c r="A5867" s="1405">
        <v>2015</v>
      </c>
      <c r="B5867" s="1406" t="s">
        <v>864</v>
      </c>
      <c r="C5867" s="1406" t="s">
        <v>683</v>
      </c>
      <c r="D5867" s="1407">
        <v>5038</v>
      </c>
      <c r="E5867" s="1406" t="s">
        <v>642</v>
      </c>
      <c r="F5867" s="1408" t="s">
        <v>641</v>
      </c>
      <c r="O5867" s="1383" t="s">
        <v>642</v>
      </c>
      <c r="Q5867" s="1383" t="s">
        <v>66</v>
      </c>
    </row>
    <row r="5868" spans="1:17" x14ac:dyDescent="0.3">
      <c r="A5868" s="1405">
        <v>2015</v>
      </c>
      <c r="B5868" s="1406" t="s">
        <v>864</v>
      </c>
      <c r="C5868" s="1406" t="s">
        <v>684</v>
      </c>
      <c r="D5868" s="1407">
        <v>793</v>
      </c>
      <c r="E5868" s="1406" t="s">
        <v>642</v>
      </c>
      <c r="F5868" s="1408" t="s">
        <v>641</v>
      </c>
      <c r="O5868" s="1383" t="s">
        <v>642</v>
      </c>
      <c r="Q5868" s="1383" t="s">
        <v>66</v>
      </c>
    </row>
    <row r="5869" spans="1:17" x14ac:dyDescent="0.3">
      <c r="A5869" s="1405">
        <v>2015</v>
      </c>
      <c r="B5869" s="1406" t="s">
        <v>864</v>
      </c>
      <c r="C5869" s="1406" t="s">
        <v>647</v>
      </c>
      <c r="D5869" s="1407">
        <v>622</v>
      </c>
      <c r="E5869" s="1406" t="s">
        <v>642</v>
      </c>
      <c r="F5869" s="1408" t="s">
        <v>641</v>
      </c>
      <c r="O5869" s="1383" t="s">
        <v>642</v>
      </c>
      <c r="Q5869" s="1383" t="s">
        <v>66</v>
      </c>
    </row>
    <row r="5870" spans="1:17" x14ac:dyDescent="0.3">
      <c r="A5870" s="1405">
        <v>2015</v>
      </c>
      <c r="B5870" s="1406" t="s">
        <v>864</v>
      </c>
      <c r="C5870" s="1406" t="s">
        <v>686</v>
      </c>
      <c r="D5870" s="1407">
        <v>1260</v>
      </c>
      <c r="E5870" s="1406" t="s">
        <v>642</v>
      </c>
      <c r="F5870" s="1408" t="s">
        <v>641</v>
      </c>
      <c r="O5870" s="1383" t="s">
        <v>642</v>
      </c>
      <c r="Q5870" s="1383" t="s">
        <v>66</v>
      </c>
    </row>
    <row r="5871" spans="1:17" x14ac:dyDescent="0.3">
      <c r="A5871" s="1405">
        <v>2015</v>
      </c>
      <c r="B5871" s="1406" t="s">
        <v>864</v>
      </c>
      <c r="C5871" s="1406" t="s">
        <v>687</v>
      </c>
      <c r="D5871" s="1407">
        <v>1234</v>
      </c>
      <c r="E5871" s="1406" t="s">
        <v>642</v>
      </c>
      <c r="F5871" s="1408" t="s">
        <v>641</v>
      </c>
      <c r="O5871" s="1383" t="s">
        <v>642</v>
      </c>
      <c r="Q5871" s="1383" t="s">
        <v>66</v>
      </c>
    </row>
    <row r="5872" spans="1:17" x14ac:dyDescent="0.3">
      <c r="A5872" s="1405">
        <v>2015</v>
      </c>
      <c r="B5872" s="1406" t="s">
        <v>864</v>
      </c>
      <c r="C5872" s="1406" t="s">
        <v>618</v>
      </c>
      <c r="D5872" s="1407">
        <v>2297</v>
      </c>
      <c r="E5872" s="1406" t="s">
        <v>598</v>
      </c>
      <c r="F5872" s="1408" t="s">
        <v>599</v>
      </c>
      <c r="O5872" s="1383" t="s">
        <v>598</v>
      </c>
      <c r="Q5872" s="1383" t="s">
        <v>61</v>
      </c>
    </row>
    <row r="5873" spans="1:17" x14ac:dyDescent="0.3">
      <c r="A5873" s="1405">
        <v>2015</v>
      </c>
      <c r="B5873" s="1406" t="s">
        <v>864</v>
      </c>
      <c r="C5873" s="1406" t="s">
        <v>624</v>
      </c>
      <c r="D5873" s="1407">
        <v>1777</v>
      </c>
      <c r="E5873" s="1406" t="s">
        <v>578</v>
      </c>
      <c r="F5873" s="1408" t="s">
        <v>579</v>
      </c>
      <c r="O5873" s="1383" t="s">
        <v>578</v>
      </c>
      <c r="Q5873" s="1383" t="s">
        <v>63</v>
      </c>
    </row>
    <row r="5874" spans="1:17" x14ac:dyDescent="0.3">
      <c r="A5874" s="1405">
        <v>2015</v>
      </c>
      <c r="B5874" s="1406" t="s">
        <v>864</v>
      </c>
      <c r="C5874" s="1406" t="s">
        <v>627</v>
      </c>
      <c r="D5874" s="1407">
        <v>7816</v>
      </c>
      <c r="E5874" s="1406" t="s">
        <v>594</v>
      </c>
      <c r="F5874" s="1408" t="s">
        <v>595</v>
      </c>
      <c r="O5874" s="1383" t="s">
        <v>594</v>
      </c>
      <c r="Q5874" s="1383" t="s">
        <v>62</v>
      </c>
    </row>
    <row r="5875" spans="1:17" x14ac:dyDescent="0.3">
      <c r="A5875" s="1405">
        <v>2015</v>
      </c>
      <c r="B5875" s="1406" t="s">
        <v>864</v>
      </c>
      <c r="C5875" s="1406" t="s">
        <v>629</v>
      </c>
      <c r="D5875" s="1407">
        <v>1754</v>
      </c>
      <c r="E5875" s="1406" t="s">
        <v>594</v>
      </c>
      <c r="F5875" s="1408" t="s">
        <v>595</v>
      </c>
      <c r="O5875" s="1383" t="s">
        <v>594</v>
      </c>
      <c r="Q5875" s="1383" t="s">
        <v>62</v>
      </c>
    </row>
    <row r="5876" spans="1:17" x14ac:dyDescent="0.3">
      <c r="A5876" s="1405">
        <v>2015</v>
      </c>
      <c r="B5876" s="1406" t="s">
        <v>864</v>
      </c>
      <c r="C5876" s="1406" t="s">
        <v>632</v>
      </c>
      <c r="D5876" s="1407">
        <v>18781</v>
      </c>
      <c r="E5876" s="1406" t="s">
        <v>594</v>
      </c>
      <c r="F5876" s="1408" t="s">
        <v>595</v>
      </c>
      <c r="O5876" s="1383" t="s">
        <v>594</v>
      </c>
      <c r="Q5876" s="1383" t="s">
        <v>62</v>
      </c>
    </row>
    <row r="5877" spans="1:17" x14ac:dyDescent="0.3">
      <c r="A5877" s="1405">
        <v>2015</v>
      </c>
      <c r="B5877" s="1406" t="s">
        <v>864</v>
      </c>
      <c r="C5877" s="1406" t="s">
        <v>633</v>
      </c>
      <c r="D5877" s="1407">
        <v>9484</v>
      </c>
      <c r="E5877" s="1406" t="s">
        <v>594</v>
      </c>
      <c r="F5877" s="1408" t="s">
        <v>595</v>
      </c>
      <c r="O5877" s="1383" t="s">
        <v>594</v>
      </c>
      <c r="Q5877" s="1383" t="s">
        <v>62</v>
      </c>
    </row>
    <row r="5878" spans="1:17" x14ac:dyDescent="0.3">
      <c r="A5878" s="1405">
        <v>2015</v>
      </c>
      <c r="B5878" s="1406" t="s">
        <v>864</v>
      </c>
      <c r="C5878" s="1406" t="s">
        <v>636</v>
      </c>
      <c r="D5878" s="1407">
        <v>8374</v>
      </c>
      <c r="E5878" s="1406" t="s">
        <v>594</v>
      </c>
      <c r="F5878" s="1408" t="s">
        <v>595</v>
      </c>
      <c r="O5878" s="1383" t="s">
        <v>594</v>
      </c>
      <c r="Q5878" s="1383" t="s">
        <v>62</v>
      </c>
    </row>
    <row r="5879" spans="1:17" x14ac:dyDescent="0.3">
      <c r="A5879" s="1405">
        <v>2015</v>
      </c>
      <c r="B5879" s="1406" t="s">
        <v>864</v>
      </c>
      <c r="C5879" s="1406" t="s">
        <v>639</v>
      </c>
      <c r="D5879" s="1407">
        <v>13682</v>
      </c>
      <c r="E5879" s="1406" t="s">
        <v>594</v>
      </c>
      <c r="F5879" s="1408" t="s">
        <v>595</v>
      </c>
      <c r="O5879" s="1383" t="s">
        <v>594</v>
      </c>
      <c r="Q5879" s="1383" t="s">
        <v>62</v>
      </c>
    </row>
    <row r="5880" spans="1:17" x14ac:dyDescent="0.3">
      <c r="A5880" s="1405">
        <v>2015</v>
      </c>
      <c r="B5880" s="1406" t="s">
        <v>864</v>
      </c>
      <c r="C5880" s="1406" t="s">
        <v>643</v>
      </c>
      <c r="D5880" s="1407">
        <v>12825</v>
      </c>
      <c r="E5880" s="1406" t="s">
        <v>594</v>
      </c>
      <c r="F5880" s="1408" t="s">
        <v>595</v>
      </c>
      <c r="O5880" s="1383" t="s">
        <v>594</v>
      </c>
      <c r="Q5880" s="1383" t="s">
        <v>62</v>
      </c>
    </row>
    <row r="5881" spans="1:17" x14ac:dyDescent="0.3">
      <c r="A5881" s="1405">
        <v>2015</v>
      </c>
      <c r="B5881" s="1406" t="s">
        <v>864</v>
      </c>
      <c r="C5881" s="1406" t="s">
        <v>648</v>
      </c>
      <c r="D5881" s="1407">
        <v>1382</v>
      </c>
      <c r="E5881" s="1406" t="s">
        <v>645</v>
      </c>
      <c r="F5881" s="1408" t="s">
        <v>644</v>
      </c>
      <c r="O5881" s="1383" t="s">
        <v>645</v>
      </c>
      <c r="Q5881" s="1383" t="s">
        <v>76</v>
      </c>
    </row>
    <row r="5882" spans="1:17" x14ac:dyDescent="0.3">
      <c r="A5882" s="1405">
        <v>2015</v>
      </c>
      <c r="B5882" s="1406" t="s">
        <v>864</v>
      </c>
      <c r="C5882" s="1406" t="s">
        <v>649</v>
      </c>
      <c r="D5882" s="1407">
        <v>645</v>
      </c>
      <c r="E5882" s="1406" t="s">
        <v>645</v>
      </c>
      <c r="F5882" s="1408" t="s">
        <v>644</v>
      </c>
      <c r="O5882" s="1383" t="s">
        <v>645</v>
      </c>
      <c r="Q5882" s="1383" t="s">
        <v>76</v>
      </c>
    </row>
    <row r="5883" spans="1:17" x14ac:dyDescent="0.3">
      <c r="A5883" s="1405">
        <v>2015</v>
      </c>
      <c r="B5883" s="1406" t="s">
        <v>864</v>
      </c>
      <c r="C5883" s="1406" t="s">
        <v>655</v>
      </c>
      <c r="D5883" s="1407">
        <v>532</v>
      </c>
      <c r="E5883" s="1406" t="s">
        <v>608</v>
      </c>
      <c r="F5883" s="1408" t="s">
        <v>607</v>
      </c>
      <c r="O5883" s="1383" t="s">
        <v>608</v>
      </c>
      <c r="Q5883" s="1383" t="s">
        <v>65</v>
      </c>
    </row>
    <row r="5884" spans="1:17" x14ac:dyDescent="0.3">
      <c r="A5884" s="1405">
        <v>2015</v>
      </c>
      <c r="B5884" s="1406" t="s">
        <v>864</v>
      </c>
      <c r="C5884" s="1406" t="s">
        <v>656</v>
      </c>
      <c r="D5884" s="1407">
        <v>392</v>
      </c>
      <c r="E5884" s="1406" t="s">
        <v>608</v>
      </c>
      <c r="F5884" s="1408" t="s">
        <v>607</v>
      </c>
      <c r="O5884" s="1383" t="s">
        <v>608</v>
      </c>
      <c r="Q5884" s="1383" t="s">
        <v>65</v>
      </c>
    </row>
    <row r="5885" spans="1:17" x14ac:dyDescent="0.3">
      <c r="A5885" s="1405">
        <v>2015</v>
      </c>
      <c r="B5885" s="1406" t="s">
        <v>864</v>
      </c>
      <c r="C5885" s="1406" t="s">
        <v>657</v>
      </c>
      <c r="D5885" s="1407">
        <v>797</v>
      </c>
      <c r="E5885" s="1406" t="s">
        <v>608</v>
      </c>
      <c r="F5885" s="1408" t="s">
        <v>607</v>
      </c>
      <c r="O5885" s="1383" t="s">
        <v>608</v>
      </c>
      <c r="Q5885" s="1383" t="s">
        <v>65</v>
      </c>
    </row>
    <row r="5886" spans="1:17" x14ac:dyDescent="0.3">
      <c r="A5886" s="1405">
        <v>2015</v>
      </c>
      <c r="B5886" s="1406" t="s">
        <v>864</v>
      </c>
      <c r="C5886" s="1406" t="s">
        <v>659</v>
      </c>
      <c r="D5886" s="1407">
        <v>647</v>
      </c>
      <c r="E5886" s="1406" t="s">
        <v>623</v>
      </c>
      <c r="F5886" s="1408" t="s">
        <v>622</v>
      </c>
      <c r="O5886" s="1383" t="s">
        <v>623</v>
      </c>
      <c r="Q5886" s="1383" t="s">
        <v>75</v>
      </c>
    </row>
    <row r="5887" spans="1:17" x14ac:dyDescent="0.3">
      <c r="A5887" s="1405">
        <v>2015</v>
      </c>
      <c r="B5887" s="1406" t="s">
        <v>864</v>
      </c>
      <c r="C5887" s="1406" t="s">
        <v>660</v>
      </c>
      <c r="D5887" s="1407">
        <v>1546</v>
      </c>
      <c r="E5887" s="1406" t="s">
        <v>642</v>
      </c>
      <c r="F5887" s="1408" t="s">
        <v>641</v>
      </c>
      <c r="O5887" s="1383" t="s">
        <v>642</v>
      </c>
      <c r="Q5887" s="1383" t="s">
        <v>66</v>
      </c>
    </row>
    <row r="5888" spans="1:17" x14ac:dyDescent="0.3">
      <c r="A5888" s="1405">
        <v>2015</v>
      </c>
      <c r="B5888" s="1406" t="s">
        <v>864</v>
      </c>
      <c r="C5888" s="1406" t="s">
        <v>661</v>
      </c>
      <c r="D5888" s="1407">
        <v>264</v>
      </c>
      <c r="E5888" s="1406" t="s">
        <v>642</v>
      </c>
      <c r="F5888" s="1408" t="s">
        <v>641</v>
      </c>
      <c r="O5888" s="1383" t="s">
        <v>642</v>
      </c>
      <c r="Q5888" s="1383" t="s">
        <v>66</v>
      </c>
    </row>
    <row r="5889" spans="1:17" x14ac:dyDescent="0.3">
      <c r="A5889" s="1405">
        <v>2015</v>
      </c>
      <c r="B5889" s="1406" t="s">
        <v>864</v>
      </c>
      <c r="C5889" s="1406" t="s">
        <v>685</v>
      </c>
      <c r="D5889" s="1407">
        <v>452</v>
      </c>
      <c r="E5889" s="1406" t="s">
        <v>642</v>
      </c>
      <c r="F5889" s="1408" t="s">
        <v>641</v>
      </c>
      <c r="O5889" s="1383" t="s">
        <v>642</v>
      </c>
      <c r="Q5889" s="1383" t="s">
        <v>66</v>
      </c>
    </row>
    <row r="5890" spans="1:17" x14ac:dyDescent="0.3">
      <c r="A5890" s="1405">
        <v>2015</v>
      </c>
      <c r="B5890" s="1406" t="s">
        <v>864</v>
      </c>
      <c r="C5890" s="1406" t="s">
        <v>662</v>
      </c>
      <c r="D5890" s="1407">
        <v>2177</v>
      </c>
      <c r="E5890" s="1406" t="s">
        <v>642</v>
      </c>
      <c r="F5890" s="1408" t="s">
        <v>641</v>
      </c>
      <c r="O5890" s="1383" t="s">
        <v>642</v>
      </c>
      <c r="Q5890" s="1383" t="s">
        <v>66</v>
      </c>
    </row>
    <row r="5891" spans="1:17" x14ac:dyDescent="0.3">
      <c r="A5891" s="1405">
        <v>2015</v>
      </c>
      <c r="B5891" s="1406" t="s">
        <v>864</v>
      </c>
      <c r="C5891" s="1406" t="s">
        <v>663</v>
      </c>
      <c r="D5891" s="1407">
        <v>825</v>
      </c>
      <c r="E5891" s="1406" t="s">
        <v>642</v>
      </c>
      <c r="F5891" s="1408" t="s">
        <v>641</v>
      </c>
      <c r="O5891" s="1383" t="s">
        <v>642</v>
      </c>
      <c r="Q5891" s="1383" t="s">
        <v>66</v>
      </c>
    </row>
    <row r="5892" spans="1:17" x14ac:dyDescent="0.3">
      <c r="A5892" s="1405">
        <v>2015</v>
      </c>
      <c r="B5892" s="1406" t="s">
        <v>864</v>
      </c>
      <c r="C5892" s="1406" t="s">
        <v>664</v>
      </c>
      <c r="D5892" s="1407">
        <v>421</v>
      </c>
      <c r="E5892" s="1406" t="s">
        <v>642</v>
      </c>
      <c r="F5892" s="1408" t="s">
        <v>641</v>
      </c>
      <c r="O5892" s="1383" t="s">
        <v>642</v>
      </c>
      <c r="Q5892" s="1383" t="s">
        <v>66</v>
      </c>
    </row>
    <row r="5893" spans="1:17" x14ac:dyDescent="0.3">
      <c r="A5893" s="1405">
        <v>2015</v>
      </c>
      <c r="B5893" s="1406" t="s">
        <v>864</v>
      </c>
      <c r="C5893" s="1406" t="s">
        <v>665</v>
      </c>
      <c r="D5893" s="1407">
        <v>7906</v>
      </c>
      <c r="E5893" s="1406" t="s">
        <v>642</v>
      </c>
      <c r="F5893" s="1408" t="s">
        <v>641</v>
      </c>
      <c r="O5893" s="1383" t="s">
        <v>642</v>
      </c>
      <c r="Q5893" s="1383" t="s">
        <v>66</v>
      </c>
    </row>
    <row r="5894" spans="1:17" x14ac:dyDescent="0.3">
      <c r="A5894" s="1405">
        <v>2015</v>
      </c>
      <c r="B5894" s="1406" t="s">
        <v>864</v>
      </c>
      <c r="C5894" s="1406" t="s">
        <v>666</v>
      </c>
      <c r="D5894" s="1407">
        <v>616</v>
      </c>
      <c r="E5894" s="1406" t="s">
        <v>645</v>
      </c>
      <c r="F5894" s="1408" t="s">
        <v>644</v>
      </c>
      <c r="O5894" s="1383" t="s">
        <v>645</v>
      </c>
      <c r="Q5894" s="1383" t="s">
        <v>76</v>
      </c>
    </row>
    <row r="5895" spans="1:17" x14ac:dyDescent="0.3">
      <c r="A5895" s="1405">
        <v>2015</v>
      </c>
      <c r="B5895" s="1406" t="s">
        <v>864</v>
      </c>
      <c r="C5895" s="1406" t="s">
        <v>667</v>
      </c>
      <c r="D5895" s="1407">
        <v>3240</v>
      </c>
      <c r="E5895" s="1406" t="s">
        <v>645</v>
      </c>
      <c r="F5895" s="1408" t="s">
        <v>644</v>
      </c>
      <c r="O5895" s="1383" t="s">
        <v>645</v>
      </c>
      <c r="Q5895" s="1383" t="s">
        <v>76</v>
      </c>
    </row>
    <row r="5896" spans="1:17" x14ac:dyDescent="0.3">
      <c r="A5896" s="1405">
        <v>2015</v>
      </c>
      <c r="B5896" s="1406" t="s">
        <v>864</v>
      </c>
      <c r="C5896" s="1406" t="s">
        <v>668</v>
      </c>
      <c r="D5896" s="1407">
        <v>1317</v>
      </c>
      <c r="E5896" s="1406" t="s">
        <v>645</v>
      </c>
      <c r="F5896" s="1408" t="s">
        <v>644</v>
      </c>
      <c r="O5896" s="1383" t="s">
        <v>645</v>
      </c>
      <c r="Q5896" s="1383" t="s">
        <v>76</v>
      </c>
    </row>
    <row r="5897" spans="1:17" x14ac:dyDescent="0.3">
      <c r="A5897" s="1405">
        <v>2015</v>
      </c>
      <c r="B5897" s="1406" t="s">
        <v>864</v>
      </c>
      <c r="C5897" s="1406" t="s">
        <v>669</v>
      </c>
      <c r="D5897" s="1407">
        <v>261</v>
      </c>
      <c r="E5897" s="1406" t="s">
        <v>645</v>
      </c>
      <c r="F5897" s="1408" t="s">
        <v>644</v>
      </c>
      <c r="O5897" s="1383" t="s">
        <v>645</v>
      </c>
      <c r="Q5897" s="1383" t="s">
        <v>76</v>
      </c>
    </row>
    <row r="5898" spans="1:17" x14ac:dyDescent="0.3">
      <c r="A5898" s="1405">
        <v>2015</v>
      </c>
      <c r="B5898" s="1406" t="s">
        <v>864</v>
      </c>
      <c r="C5898" s="1406" t="s">
        <v>670</v>
      </c>
      <c r="D5898" s="1407">
        <v>827</v>
      </c>
      <c r="E5898" s="1406" t="s">
        <v>645</v>
      </c>
      <c r="F5898" s="1408" t="s">
        <v>644</v>
      </c>
      <c r="O5898" s="1383" t="s">
        <v>645</v>
      </c>
      <c r="Q5898" s="1383" t="s">
        <v>76</v>
      </c>
    </row>
    <row r="5899" spans="1:17" x14ac:dyDescent="0.3">
      <c r="A5899" s="1405">
        <v>2015</v>
      </c>
      <c r="B5899" s="1406" t="s">
        <v>864</v>
      </c>
      <c r="C5899" s="1406" t="s">
        <v>671</v>
      </c>
      <c r="D5899" s="1407">
        <v>674</v>
      </c>
      <c r="E5899" s="1406" t="s">
        <v>645</v>
      </c>
      <c r="F5899" s="1408" t="s">
        <v>644</v>
      </c>
      <c r="O5899" s="1383" t="s">
        <v>645</v>
      </c>
      <c r="Q5899" s="1383" t="s">
        <v>76</v>
      </c>
    </row>
    <row r="5900" spans="1:17" x14ac:dyDescent="0.3">
      <c r="A5900" s="1405">
        <v>2015</v>
      </c>
      <c r="B5900" s="1406" t="s">
        <v>864</v>
      </c>
      <c r="C5900" s="1406" t="s">
        <v>672</v>
      </c>
      <c r="D5900" s="1407">
        <v>436</v>
      </c>
      <c r="E5900" s="1406" t="s">
        <v>645</v>
      </c>
      <c r="F5900" s="1408" t="s">
        <v>644</v>
      </c>
      <c r="O5900" s="1383" t="s">
        <v>645</v>
      </c>
      <c r="Q5900" s="1383" t="s">
        <v>76</v>
      </c>
    </row>
    <row r="5901" spans="1:17" x14ac:dyDescent="0.3">
      <c r="A5901" s="1405">
        <v>2015</v>
      </c>
      <c r="B5901" s="1406" t="s">
        <v>864</v>
      </c>
      <c r="C5901" s="1406" t="s">
        <v>673</v>
      </c>
      <c r="D5901" s="1407">
        <v>796</v>
      </c>
      <c r="E5901" s="1406" t="s">
        <v>645</v>
      </c>
      <c r="F5901" s="1408" t="s">
        <v>644</v>
      </c>
      <c r="O5901" s="1383" t="s">
        <v>645</v>
      </c>
      <c r="Q5901" s="1383" t="s">
        <v>76</v>
      </c>
    </row>
    <row r="5902" spans="1:17" x14ac:dyDescent="0.3">
      <c r="A5902" s="1405">
        <v>2015</v>
      </c>
      <c r="B5902" s="1406" t="s">
        <v>864</v>
      </c>
      <c r="C5902" s="1406" t="s">
        <v>674</v>
      </c>
      <c r="D5902" s="1407">
        <v>391</v>
      </c>
      <c r="E5902" s="1406" t="s">
        <v>608</v>
      </c>
      <c r="F5902" s="1408" t="s">
        <v>607</v>
      </c>
      <c r="O5902" s="1383" t="s">
        <v>608</v>
      </c>
      <c r="Q5902" s="1383" t="s">
        <v>65</v>
      </c>
    </row>
    <row r="5903" spans="1:17" x14ac:dyDescent="0.3">
      <c r="A5903" s="1405">
        <v>2015</v>
      </c>
      <c r="B5903" s="1406" t="s">
        <v>864</v>
      </c>
      <c r="C5903" s="1406" t="s">
        <v>675</v>
      </c>
      <c r="D5903" s="1407">
        <v>5054</v>
      </c>
      <c r="E5903" s="1406" t="s">
        <v>608</v>
      </c>
      <c r="F5903" s="1408" t="s">
        <v>607</v>
      </c>
      <c r="O5903" s="1383" t="s">
        <v>608</v>
      </c>
      <c r="Q5903" s="1383" t="s">
        <v>65</v>
      </c>
    </row>
    <row r="5904" spans="1:17" x14ac:dyDescent="0.3">
      <c r="A5904" s="1405">
        <v>2015</v>
      </c>
      <c r="B5904" s="1406" t="s">
        <v>864</v>
      </c>
      <c r="C5904" s="1406" t="s">
        <v>676</v>
      </c>
      <c r="D5904" s="1407">
        <v>1662</v>
      </c>
      <c r="E5904" s="1406" t="s">
        <v>608</v>
      </c>
      <c r="F5904" s="1408" t="s">
        <v>607</v>
      </c>
      <c r="O5904" s="1383" t="s">
        <v>608</v>
      </c>
      <c r="Q5904" s="1383" t="s">
        <v>65</v>
      </c>
    </row>
    <row r="5905" spans="1:17" x14ac:dyDescent="0.3">
      <c r="A5905" s="1405">
        <v>2015</v>
      </c>
      <c r="B5905" s="1406" t="s">
        <v>864</v>
      </c>
      <c r="C5905" s="1406" t="s">
        <v>677</v>
      </c>
      <c r="D5905" s="1407">
        <v>897</v>
      </c>
      <c r="E5905" s="1406" t="s">
        <v>608</v>
      </c>
      <c r="F5905" s="1408" t="s">
        <v>607</v>
      </c>
      <c r="O5905" s="1383" t="s">
        <v>608</v>
      </c>
      <c r="Q5905" s="1383" t="s">
        <v>65</v>
      </c>
    </row>
    <row r="5906" spans="1:17" x14ac:dyDescent="0.3">
      <c r="A5906" s="1405">
        <v>2015</v>
      </c>
      <c r="B5906" s="1406" t="s">
        <v>864</v>
      </c>
      <c r="C5906" s="1406" t="s">
        <v>678</v>
      </c>
      <c r="D5906" s="1407">
        <v>3091</v>
      </c>
      <c r="E5906" s="1406" t="s">
        <v>608</v>
      </c>
      <c r="F5906" s="1408" t="s">
        <v>607</v>
      </c>
      <c r="O5906" s="1383" t="s">
        <v>608</v>
      </c>
      <c r="Q5906" s="1383" t="s">
        <v>65</v>
      </c>
    </row>
    <row r="5907" spans="1:17" x14ac:dyDescent="0.3">
      <c r="A5907" s="1405">
        <v>2015</v>
      </c>
      <c r="B5907" s="1406" t="s">
        <v>864</v>
      </c>
      <c r="C5907" s="1406" t="s">
        <v>679</v>
      </c>
      <c r="D5907" s="1407">
        <v>835</v>
      </c>
      <c r="E5907" s="1406" t="s">
        <v>608</v>
      </c>
      <c r="F5907" s="1408" t="s">
        <v>607</v>
      </c>
      <c r="O5907" s="1383" t="s">
        <v>608</v>
      </c>
      <c r="Q5907" s="1383" t="s">
        <v>65</v>
      </c>
    </row>
    <row r="5908" spans="1:17" x14ac:dyDescent="0.3">
      <c r="A5908" s="1405">
        <v>2015</v>
      </c>
      <c r="B5908" s="1406" t="s">
        <v>864</v>
      </c>
      <c r="C5908" s="1406" t="s">
        <v>658</v>
      </c>
      <c r="D5908" s="1407">
        <v>741</v>
      </c>
      <c r="E5908" s="1406" t="s">
        <v>608</v>
      </c>
      <c r="F5908" s="1408" t="s">
        <v>607</v>
      </c>
      <c r="O5908" s="1383" t="s">
        <v>608</v>
      </c>
      <c r="Q5908" s="1383" t="s">
        <v>65</v>
      </c>
    </row>
    <row r="5909" spans="1:17" x14ac:dyDescent="0.3">
      <c r="A5909" s="1405">
        <v>2015</v>
      </c>
      <c r="B5909" s="1406" t="s">
        <v>864</v>
      </c>
      <c r="C5909" s="1406" t="s">
        <v>680</v>
      </c>
      <c r="D5909" s="1407">
        <v>381</v>
      </c>
      <c r="E5909" s="1406" t="s">
        <v>608</v>
      </c>
      <c r="F5909" s="1408" t="s">
        <v>607</v>
      </c>
      <c r="O5909" s="1383" t="s">
        <v>608</v>
      </c>
      <c r="Q5909" s="1383" t="s">
        <v>65</v>
      </c>
    </row>
    <row r="5910" spans="1:17" x14ac:dyDescent="0.3">
      <c r="A5910" s="1405">
        <v>2015</v>
      </c>
      <c r="B5910" s="1406" t="s">
        <v>864</v>
      </c>
      <c r="C5910" s="1406" t="s">
        <v>681</v>
      </c>
      <c r="D5910" s="1407">
        <v>571</v>
      </c>
      <c r="E5910" s="1406" t="s">
        <v>608</v>
      </c>
      <c r="F5910" s="1408" t="s">
        <v>607</v>
      </c>
      <c r="O5910" s="1383" t="s">
        <v>608</v>
      </c>
      <c r="Q5910" s="1383" t="s">
        <v>65</v>
      </c>
    </row>
    <row r="5911" spans="1:17" x14ac:dyDescent="0.3">
      <c r="A5911" s="1405">
        <v>2015</v>
      </c>
      <c r="B5911" s="1406" t="s">
        <v>864</v>
      </c>
      <c r="C5911" s="1406" t="s">
        <v>560</v>
      </c>
      <c r="D5911" s="1407">
        <v>3768</v>
      </c>
      <c r="E5911" s="1406" t="s">
        <v>561</v>
      </c>
      <c r="F5911" s="1408" t="s">
        <v>562</v>
      </c>
      <c r="O5911" s="1383" t="s">
        <v>561</v>
      </c>
      <c r="Q5911" s="1383" t="s">
        <v>64</v>
      </c>
    </row>
    <row r="5912" spans="1:17" x14ac:dyDescent="0.3">
      <c r="A5912" s="1405">
        <v>2015</v>
      </c>
      <c r="B5912" s="1406" t="s">
        <v>864</v>
      </c>
      <c r="C5912" s="1406" t="s">
        <v>567</v>
      </c>
      <c r="D5912" s="1407">
        <v>1809</v>
      </c>
      <c r="E5912" s="1406" t="s">
        <v>561</v>
      </c>
      <c r="F5912" s="1408" t="s">
        <v>562</v>
      </c>
      <c r="O5912" s="1383" t="s">
        <v>561</v>
      </c>
      <c r="Q5912" s="1383" t="s">
        <v>64</v>
      </c>
    </row>
    <row r="5913" spans="1:17" x14ac:dyDescent="0.3">
      <c r="A5913" s="1405">
        <v>2015</v>
      </c>
      <c r="B5913" s="1406" t="s">
        <v>864</v>
      </c>
      <c r="C5913" s="1406" t="s">
        <v>568</v>
      </c>
      <c r="D5913" s="1407">
        <v>743</v>
      </c>
      <c r="E5913" s="1406" t="s">
        <v>561</v>
      </c>
      <c r="F5913" s="1408" t="s">
        <v>562</v>
      </c>
      <c r="O5913" s="1383" t="s">
        <v>561</v>
      </c>
      <c r="Q5913" s="1383" t="s">
        <v>64</v>
      </c>
    </row>
    <row r="5914" spans="1:17" x14ac:dyDescent="0.3">
      <c r="A5914" s="1405">
        <v>2015</v>
      </c>
      <c r="B5914" s="1406" t="s">
        <v>864</v>
      </c>
      <c r="C5914" s="1406" t="s">
        <v>569</v>
      </c>
      <c r="D5914" s="1407">
        <v>2289</v>
      </c>
      <c r="E5914" s="1406" t="s">
        <v>561</v>
      </c>
      <c r="F5914" s="1408" t="s">
        <v>562</v>
      </c>
      <c r="O5914" s="1383" t="s">
        <v>561</v>
      </c>
      <c r="Q5914" s="1383" t="s">
        <v>64</v>
      </c>
    </row>
    <row r="5915" spans="1:17" x14ac:dyDescent="0.3">
      <c r="A5915" s="1405">
        <v>2015</v>
      </c>
      <c r="B5915" s="1406" t="s">
        <v>864</v>
      </c>
      <c r="C5915" s="1406" t="s">
        <v>570</v>
      </c>
      <c r="D5915" s="1407">
        <v>1019</v>
      </c>
      <c r="E5915" s="1406" t="s">
        <v>561</v>
      </c>
      <c r="F5915" s="1408" t="s">
        <v>562</v>
      </c>
      <c r="O5915" s="1383" t="s">
        <v>561</v>
      </c>
      <c r="Q5915" s="1383" t="s">
        <v>64</v>
      </c>
    </row>
    <row r="5916" spans="1:17" x14ac:dyDescent="0.3">
      <c r="A5916" s="1405">
        <v>2015</v>
      </c>
      <c r="B5916" s="1406" t="s">
        <v>864</v>
      </c>
      <c r="C5916" s="1406" t="s">
        <v>571</v>
      </c>
      <c r="D5916" s="1407">
        <v>1184</v>
      </c>
      <c r="E5916" s="1406" t="s">
        <v>561</v>
      </c>
      <c r="F5916" s="1408" t="s">
        <v>562</v>
      </c>
      <c r="O5916" s="1383" t="s">
        <v>561</v>
      </c>
      <c r="Q5916" s="1383" t="s">
        <v>64</v>
      </c>
    </row>
    <row r="5917" spans="1:17" x14ac:dyDescent="0.3">
      <c r="A5917" s="1405">
        <v>2015</v>
      </c>
      <c r="B5917" s="1406" t="s">
        <v>864</v>
      </c>
      <c r="C5917" s="1406" t="s">
        <v>572</v>
      </c>
      <c r="D5917" s="1407">
        <v>6255</v>
      </c>
      <c r="E5917" s="1406" t="s">
        <v>561</v>
      </c>
      <c r="F5917" s="1408" t="s">
        <v>562</v>
      </c>
      <c r="O5917" s="1383" t="s">
        <v>561</v>
      </c>
      <c r="Q5917" s="1383" t="s">
        <v>64</v>
      </c>
    </row>
    <row r="5918" spans="1:17" x14ac:dyDescent="0.3">
      <c r="A5918" s="1405">
        <v>2015</v>
      </c>
      <c r="B5918" s="1406" t="s">
        <v>864</v>
      </c>
      <c r="C5918" s="1406" t="s">
        <v>574</v>
      </c>
      <c r="D5918" s="1407">
        <v>3010</v>
      </c>
      <c r="E5918" s="1406" t="s">
        <v>561</v>
      </c>
      <c r="F5918" s="1408" t="s">
        <v>562</v>
      </c>
      <c r="O5918" s="1383" t="s">
        <v>561</v>
      </c>
      <c r="Q5918" s="1383" t="s">
        <v>64</v>
      </c>
    </row>
    <row r="5919" spans="1:17" x14ac:dyDescent="0.3">
      <c r="A5919" s="1405">
        <v>2015</v>
      </c>
      <c r="B5919" s="1406" t="s">
        <v>864</v>
      </c>
      <c r="C5919" s="1406" t="s">
        <v>575</v>
      </c>
      <c r="D5919" s="1407">
        <v>17142</v>
      </c>
      <c r="E5919" s="1406" t="s">
        <v>561</v>
      </c>
      <c r="F5919" s="1408" t="s">
        <v>562</v>
      </c>
      <c r="O5919" s="1383" t="s">
        <v>561</v>
      </c>
      <c r="Q5919" s="1383" t="s">
        <v>64</v>
      </c>
    </row>
    <row r="5920" spans="1:17" x14ac:dyDescent="0.3">
      <c r="A5920" s="1405">
        <v>2015</v>
      </c>
      <c r="B5920" s="1406" t="s">
        <v>864</v>
      </c>
      <c r="C5920" s="1406" t="s">
        <v>576</v>
      </c>
      <c r="D5920" s="1407">
        <v>2725</v>
      </c>
      <c r="E5920" s="1406" t="s">
        <v>561</v>
      </c>
      <c r="F5920" s="1408" t="s">
        <v>562</v>
      </c>
      <c r="O5920" s="1383" t="s">
        <v>561</v>
      </c>
      <c r="Q5920" s="1383" t="s">
        <v>64</v>
      </c>
    </row>
    <row r="5921" spans="1:17" x14ac:dyDescent="0.3">
      <c r="A5921" s="1405">
        <v>2015</v>
      </c>
      <c r="B5921" s="1406" t="s">
        <v>864</v>
      </c>
      <c r="C5921" s="1406" t="s">
        <v>577</v>
      </c>
      <c r="D5921" s="1407">
        <v>2385</v>
      </c>
      <c r="E5921" s="1406" t="s">
        <v>578</v>
      </c>
      <c r="F5921" s="1408" t="s">
        <v>579</v>
      </c>
      <c r="O5921" s="1383" t="s">
        <v>578</v>
      </c>
      <c r="Q5921" s="1383" t="s">
        <v>63</v>
      </c>
    </row>
    <row r="5922" spans="1:17" x14ac:dyDescent="0.3">
      <c r="A5922" s="1405">
        <v>2015</v>
      </c>
      <c r="B5922" s="1406" t="s">
        <v>864</v>
      </c>
      <c r="C5922" s="1406" t="s">
        <v>580</v>
      </c>
      <c r="D5922" s="1407">
        <v>28467</v>
      </c>
      <c r="E5922" s="1406" t="s">
        <v>578</v>
      </c>
      <c r="F5922" s="1408" t="s">
        <v>579</v>
      </c>
      <c r="O5922" s="1383" t="s">
        <v>578</v>
      </c>
      <c r="Q5922" s="1383" t="s">
        <v>63</v>
      </c>
    </row>
    <row r="5923" spans="1:17" x14ac:dyDescent="0.3">
      <c r="A5923" s="1405">
        <v>2015</v>
      </c>
      <c r="B5923" s="1406" t="s">
        <v>864</v>
      </c>
      <c r="C5923" s="1406" t="s">
        <v>581</v>
      </c>
      <c r="D5923" s="1407">
        <v>41615</v>
      </c>
      <c r="E5923" s="1406" t="s">
        <v>578</v>
      </c>
      <c r="F5923" s="1408" t="s">
        <v>579</v>
      </c>
      <c r="O5923" s="1383" t="s">
        <v>578</v>
      </c>
      <c r="Q5923" s="1383" t="s">
        <v>63</v>
      </c>
    </row>
    <row r="5924" spans="1:17" x14ac:dyDescent="0.3">
      <c r="A5924" s="1405">
        <v>2015</v>
      </c>
      <c r="B5924" s="1406" t="s">
        <v>864</v>
      </c>
      <c r="C5924" s="1406" t="s">
        <v>582</v>
      </c>
      <c r="D5924" s="1407">
        <v>6132</v>
      </c>
      <c r="E5924" s="1406" t="s">
        <v>578</v>
      </c>
      <c r="F5924" s="1408" t="s">
        <v>579</v>
      </c>
      <c r="O5924" s="1383" t="s">
        <v>578</v>
      </c>
      <c r="Q5924" s="1383" t="s">
        <v>63</v>
      </c>
    </row>
    <row r="5925" spans="1:17" x14ac:dyDescent="0.3">
      <c r="A5925" s="1405">
        <v>2015</v>
      </c>
      <c r="B5925" s="1406" t="s">
        <v>864</v>
      </c>
      <c r="C5925" s="1406" t="s">
        <v>584</v>
      </c>
      <c r="D5925" s="1407">
        <v>809</v>
      </c>
      <c r="E5925" s="1406" t="s">
        <v>578</v>
      </c>
      <c r="F5925" s="1408" t="s">
        <v>579</v>
      </c>
      <c r="O5925" s="1383" t="s">
        <v>578</v>
      </c>
      <c r="Q5925" s="1383" t="s">
        <v>63</v>
      </c>
    </row>
    <row r="5926" spans="1:17" x14ac:dyDescent="0.3">
      <c r="A5926" s="1405">
        <v>2015</v>
      </c>
      <c r="B5926" s="1406" t="s">
        <v>864</v>
      </c>
      <c r="C5926" s="1406" t="s">
        <v>585</v>
      </c>
      <c r="D5926" s="1407">
        <v>6517</v>
      </c>
      <c r="E5926" s="1406" t="s">
        <v>578</v>
      </c>
      <c r="F5926" s="1408" t="s">
        <v>579</v>
      </c>
      <c r="O5926" s="1383" t="s">
        <v>578</v>
      </c>
      <c r="Q5926" s="1383" t="s">
        <v>63</v>
      </c>
    </row>
    <row r="5927" spans="1:17" x14ac:dyDescent="0.3">
      <c r="A5927" s="1405">
        <v>2015</v>
      </c>
      <c r="B5927" s="1406" t="s">
        <v>864</v>
      </c>
      <c r="C5927" s="1406" t="s">
        <v>621</v>
      </c>
      <c r="D5927" s="1407">
        <v>1914</v>
      </c>
      <c r="E5927" s="1406" t="s">
        <v>578</v>
      </c>
      <c r="F5927" s="1408" t="s">
        <v>579</v>
      </c>
      <c r="O5927" s="1383" t="s">
        <v>578</v>
      </c>
      <c r="Q5927" s="1383" t="s">
        <v>63</v>
      </c>
    </row>
    <row r="5928" spans="1:17" x14ac:dyDescent="0.3">
      <c r="A5928" s="1405">
        <v>2015</v>
      </c>
      <c r="B5928" s="1406" t="s">
        <v>864</v>
      </c>
      <c r="C5928" s="1406" t="s">
        <v>586</v>
      </c>
      <c r="D5928" s="1407">
        <v>8959</v>
      </c>
      <c r="E5928" s="1406" t="s">
        <v>578</v>
      </c>
      <c r="F5928" s="1408" t="s">
        <v>579</v>
      </c>
      <c r="O5928" s="1383" t="s">
        <v>578</v>
      </c>
      <c r="Q5928" s="1383" t="s">
        <v>63</v>
      </c>
    </row>
    <row r="5929" spans="1:17" x14ac:dyDescent="0.3">
      <c r="A5929" s="1405">
        <v>2015</v>
      </c>
      <c r="B5929" s="1406" t="s">
        <v>864</v>
      </c>
      <c r="C5929" s="1406" t="s">
        <v>587</v>
      </c>
      <c r="D5929" s="1407">
        <v>43474</v>
      </c>
      <c r="E5929" s="1406" t="s">
        <v>578</v>
      </c>
      <c r="F5929" s="1408" t="s">
        <v>579</v>
      </c>
      <c r="O5929" s="1383" t="s">
        <v>578</v>
      </c>
      <c r="Q5929" s="1383" t="s">
        <v>63</v>
      </c>
    </row>
    <row r="5930" spans="1:17" x14ac:dyDescent="0.3">
      <c r="A5930" s="1405">
        <v>2015</v>
      </c>
      <c r="B5930" s="1406" t="s">
        <v>864</v>
      </c>
      <c r="C5930" s="1406" t="s">
        <v>588</v>
      </c>
      <c r="D5930" s="1407">
        <v>3201</v>
      </c>
      <c r="E5930" s="1406" t="s">
        <v>578</v>
      </c>
      <c r="F5930" s="1408" t="s">
        <v>579</v>
      </c>
      <c r="O5930" s="1383" t="s">
        <v>578</v>
      </c>
      <c r="Q5930" s="1383" t="s">
        <v>63</v>
      </c>
    </row>
    <row r="5931" spans="1:17" x14ac:dyDescent="0.3">
      <c r="A5931" s="1405">
        <v>2015</v>
      </c>
      <c r="B5931" s="1406" t="s">
        <v>864</v>
      </c>
      <c r="C5931" s="1406" t="s">
        <v>589</v>
      </c>
      <c r="D5931" s="1407">
        <v>1244</v>
      </c>
      <c r="E5931" s="1406" t="s">
        <v>578</v>
      </c>
      <c r="F5931" s="1408" t="s">
        <v>579</v>
      </c>
      <c r="O5931" s="1383" t="s">
        <v>578</v>
      </c>
      <c r="Q5931" s="1383" t="s">
        <v>63</v>
      </c>
    </row>
    <row r="5932" spans="1:17" x14ac:dyDescent="0.3">
      <c r="A5932" s="1405">
        <v>2015</v>
      </c>
      <c r="B5932" s="1406" t="s">
        <v>864</v>
      </c>
      <c r="C5932" s="1406" t="s">
        <v>591</v>
      </c>
      <c r="D5932" s="1407">
        <v>35508</v>
      </c>
      <c r="E5932" s="1406" t="s">
        <v>578</v>
      </c>
      <c r="F5932" s="1408" t="s">
        <v>579</v>
      </c>
      <c r="O5932" s="1383" t="s">
        <v>578</v>
      </c>
      <c r="Q5932" s="1383" t="s">
        <v>63</v>
      </c>
    </row>
    <row r="5933" spans="1:17" x14ac:dyDescent="0.3">
      <c r="A5933" s="1405">
        <v>2015</v>
      </c>
      <c r="B5933" s="1406" t="s">
        <v>864</v>
      </c>
      <c r="C5933" s="1406" t="s">
        <v>592</v>
      </c>
      <c r="D5933" s="1407">
        <v>5896</v>
      </c>
      <c r="E5933" s="1406" t="s">
        <v>578</v>
      </c>
      <c r="F5933" s="1408" t="s">
        <v>579</v>
      </c>
      <c r="O5933" s="1383" t="s">
        <v>578</v>
      </c>
      <c r="Q5933" s="1383" t="s">
        <v>63</v>
      </c>
    </row>
    <row r="5934" spans="1:17" x14ac:dyDescent="0.3">
      <c r="A5934" s="1405">
        <v>2015</v>
      </c>
      <c r="B5934" s="1406" t="s">
        <v>864</v>
      </c>
      <c r="C5934" s="1406" t="s">
        <v>646</v>
      </c>
      <c r="D5934" s="1407">
        <v>551</v>
      </c>
      <c r="E5934" s="1406" t="s">
        <v>642</v>
      </c>
      <c r="F5934" s="1408" t="s">
        <v>641</v>
      </c>
      <c r="O5934" s="1383" t="s">
        <v>642</v>
      </c>
      <c r="Q5934" s="1383" t="s">
        <v>66</v>
      </c>
    </row>
    <row r="5935" spans="1:17" x14ac:dyDescent="0.3">
      <c r="A5935" s="1405">
        <v>2015</v>
      </c>
      <c r="B5935" s="1406" t="s">
        <v>864</v>
      </c>
      <c r="C5935" s="1406" t="s">
        <v>688</v>
      </c>
      <c r="D5935" s="1407">
        <v>15123</v>
      </c>
      <c r="E5935" s="1406" t="s">
        <v>620</v>
      </c>
      <c r="F5935" s="1408" t="s">
        <v>619</v>
      </c>
      <c r="O5935" s="1383" t="s">
        <v>620</v>
      </c>
      <c r="Q5935" s="1383" t="s">
        <v>73</v>
      </c>
    </row>
    <row r="5936" spans="1:17" x14ac:dyDescent="0.3">
      <c r="A5936" s="1405">
        <v>2015</v>
      </c>
      <c r="B5936" s="1406" t="s">
        <v>864</v>
      </c>
      <c r="C5936" s="1406" t="s">
        <v>689</v>
      </c>
      <c r="D5936" s="1407">
        <v>304</v>
      </c>
      <c r="E5936" s="1406" t="s">
        <v>620</v>
      </c>
      <c r="F5936" s="1408" t="s">
        <v>619</v>
      </c>
      <c r="O5936" s="1383" t="s">
        <v>620</v>
      </c>
      <c r="Q5936" s="1383" t="s">
        <v>73</v>
      </c>
    </row>
    <row r="5937" spans="1:17" x14ac:dyDescent="0.3">
      <c r="A5937" s="1405">
        <v>2015</v>
      </c>
      <c r="B5937" s="1406" t="s">
        <v>864</v>
      </c>
      <c r="C5937" s="1406" t="s">
        <v>690</v>
      </c>
      <c r="D5937" s="1407">
        <v>640</v>
      </c>
      <c r="E5937" s="1406" t="s">
        <v>620</v>
      </c>
      <c r="F5937" s="1408" t="s">
        <v>619</v>
      </c>
      <c r="O5937" s="1383" t="s">
        <v>620</v>
      </c>
      <c r="Q5937" s="1383" t="s">
        <v>73</v>
      </c>
    </row>
    <row r="5938" spans="1:17" x14ac:dyDescent="0.3">
      <c r="A5938" s="1405">
        <v>2015</v>
      </c>
      <c r="B5938" s="1406" t="s">
        <v>864</v>
      </c>
      <c r="C5938" s="1406" t="s">
        <v>691</v>
      </c>
      <c r="D5938" s="1407">
        <v>797</v>
      </c>
      <c r="E5938" s="1406" t="s">
        <v>620</v>
      </c>
      <c r="F5938" s="1408" t="s">
        <v>619</v>
      </c>
      <c r="O5938" s="1383" t="s">
        <v>620</v>
      </c>
      <c r="Q5938" s="1383" t="s">
        <v>73</v>
      </c>
    </row>
    <row r="5939" spans="1:17" x14ac:dyDescent="0.3">
      <c r="A5939" s="1405">
        <v>2015</v>
      </c>
      <c r="B5939" s="1406" t="s">
        <v>864</v>
      </c>
      <c r="C5939" s="1406" t="s">
        <v>692</v>
      </c>
      <c r="D5939" s="1407">
        <v>14693</v>
      </c>
      <c r="E5939" s="1406" t="s">
        <v>620</v>
      </c>
      <c r="F5939" s="1408" t="s">
        <v>619</v>
      </c>
      <c r="O5939" s="1383" t="s">
        <v>620</v>
      </c>
      <c r="Q5939" s="1383" t="s">
        <v>73</v>
      </c>
    </row>
    <row r="5940" spans="1:17" x14ac:dyDescent="0.3">
      <c r="A5940" s="1405">
        <v>2015</v>
      </c>
      <c r="B5940" s="1406" t="s">
        <v>864</v>
      </c>
      <c r="C5940" s="1406" t="s">
        <v>693</v>
      </c>
      <c r="D5940" s="1407">
        <v>5433</v>
      </c>
      <c r="E5940" s="1406" t="s">
        <v>620</v>
      </c>
      <c r="F5940" s="1408" t="s">
        <v>619</v>
      </c>
      <c r="O5940" s="1383" t="s">
        <v>620</v>
      </c>
      <c r="Q5940" s="1383" t="s">
        <v>73</v>
      </c>
    </row>
    <row r="5941" spans="1:17" x14ac:dyDescent="0.3">
      <c r="A5941" s="1405">
        <v>2015</v>
      </c>
      <c r="B5941" s="1406" t="s">
        <v>864</v>
      </c>
      <c r="C5941" s="1406" t="s">
        <v>694</v>
      </c>
      <c r="D5941" s="1407">
        <v>6119</v>
      </c>
      <c r="E5941" s="1406" t="s">
        <v>620</v>
      </c>
      <c r="F5941" s="1408" t="s">
        <v>619</v>
      </c>
      <c r="O5941" s="1383" t="s">
        <v>620</v>
      </c>
      <c r="Q5941" s="1383" t="s">
        <v>73</v>
      </c>
    </row>
    <row r="5942" spans="1:17" x14ac:dyDescent="0.3">
      <c r="A5942" s="1405">
        <v>2015</v>
      </c>
      <c r="B5942" s="1406" t="s">
        <v>864</v>
      </c>
      <c r="C5942" s="1406" t="s">
        <v>695</v>
      </c>
      <c r="D5942" s="1407">
        <v>18562</v>
      </c>
      <c r="E5942" s="1406" t="s">
        <v>620</v>
      </c>
      <c r="F5942" s="1408" t="s">
        <v>619</v>
      </c>
      <c r="O5942" s="1383" t="s">
        <v>620</v>
      </c>
      <c r="Q5942" s="1383" t="s">
        <v>73</v>
      </c>
    </row>
    <row r="5943" spans="1:17" x14ac:dyDescent="0.3">
      <c r="A5943" s="1405">
        <v>2015</v>
      </c>
      <c r="B5943" s="1406" t="s">
        <v>864</v>
      </c>
      <c r="C5943" s="1406" t="s">
        <v>696</v>
      </c>
      <c r="D5943" s="1407">
        <v>616</v>
      </c>
      <c r="E5943" s="1406" t="s">
        <v>620</v>
      </c>
      <c r="F5943" s="1408" t="s">
        <v>619</v>
      </c>
      <c r="O5943" s="1383" t="s">
        <v>620</v>
      </c>
      <c r="Q5943" s="1383" t="s">
        <v>73</v>
      </c>
    </row>
    <row r="5944" spans="1:17" x14ac:dyDescent="0.3">
      <c r="A5944" s="1405">
        <v>2015</v>
      </c>
      <c r="B5944" s="1406" t="s">
        <v>864</v>
      </c>
      <c r="C5944" s="1406" t="s">
        <v>697</v>
      </c>
      <c r="D5944" s="1407">
        <v>4904</v>
      </c>
      <c r="E5944" s="1406" t="s">
        <v>620</v>
      </c>
      <c r="F5944" s="1408" t="s">
        <v>619</v>
      </c>
      <c r="O5944" s="1383" t="s">
        <v>620</v>
      </c>
      <c r="Q5944" s="1383" t="s">
        <v>73</v>
      </c>
    </row>
    <row r="5945" spans="1:17" x14ac:dyDescent="0.3">
      <c r="A5945" s="1405">
        <v>2015</v>
      </c>
      <c r="B5945" s="1406" t="s">
        <v>864</v>
      </c>
      <c r="C5945" s="1406" t="s">
        <v>698</v>
      </c>
      <c r="D5945" s="1407">
        <v>11559</v>
      </c>
      <c r="E5945" s="1406" t="s">
        <v>620</v>
      </c>
      <c r="F5945" s="1408" t="s">
        <v>619</v>
      </c>
      <c r="O5945" s="1383" t="s">
        <v>620</v>
      </c>
      <c r="Q5945" s="1383" t="s">
        <v>73</v>
      </c>
    </row>
    <row r="5946" spans="1:17" x14ac:dyDescent="0.3">
      <c r="A5946" s="1405">
        <v>2015</v>
      </c>
      <c r="B5946" s="1406" t="s">
        <v>864</v>
      </c>
      <c r="C5946" s="1406" t="s">
        <v>699</v>
      </c>
      <c r="D5946" s="1407">
        <v>1188</v>
      </c>
      <c r="E5946" s="1406" t="s">
        <v>620</v>
      </c>
      <c r="F5946" s="1408" t="s">
        <v>619</v>
      </c>
      <c r="O5946" s="1383" t="s">
        <v>620</v>
      </c>
      <c r="Q5946" s="1383" t="s">
        <v>73</v>
      </c>
    </row>
    <row r="5947" spans="1:17" x14ac:dyDescent="0.3">
      <c r="A5947" s="1405">
        <v>2015</v>
      </c>
      <c r="B5947" s="1406" t="s">
        <v>864</v>
      </c>
      <c r="C5947" s="1406" t="s">
        <v>700</v>
      </c>
      <c r="D5947" s="1407">
        <v>4490</v>
      </c>
      <c r="E5947" s="1406" t="s">
        <v>620</v>
      </c>
      <c r="F5947" s="1408" t="s">
        <v>619</v>
      </c>
      <c r="O5947" s="1383" t="s">
        <v>620</v>
      </c>
      <c r="Q5947" s="1383" t="s">
        <v>73</v>
      </c>
    </row>
    <row r="5948" spans="1:17" x14ac:dyDescent="0.3">
      <c r="A5948" s="1405">
        <v>2015</v>
      </c>
      <c r="B5948" s="1406" t="s">
        <v>864</v>
      </c>
      <c r="C5948" s="1406" t="s">
        <v>701</v>
      </c>
      <c r="D5948" s="1407">
        <v>3976</v>
      </c>
      <c r="E5948" s="1406" t="s">
        <v>620</v>
      </c>
      <c r="F5948" s="1408" t="s">
        <v>619</v>
      </c>
      <c r="O5948" s="1383" t="s">
        <v>620</v>
      </c>
      <c r="Q5948" s="1383" t="s">
        <v>73</v>
      </c>
    </row>
    <row r="5949" spans="1:17" x14ac:dyDescent="0.3">
      <c r="A5949" s="1405">
        <v>2015</v>
      </c>
      <c r="B5949" s="1406" t="s">
        <v>864</v>
      </c>
      <c r="C5949" s="1406" t="s">
        <v>702</v>
      </c>
      <c r="D5949" s="1407">
        <v>1094</v>
      </c>
      <c r="E5949" s="1406" t="s">
        <v>620</v>
      </c>
      <c r="F5949" s="1408" t="s">
        <v>619</v>
      </c>
      <c r="O5949" s="1383" t="s">
        <v>620</v>
      </c>
      <c r="Q5949" s="1383" t="s">
        <v>73</v>
      </c>
    </row>
    <row r="5950" spans="1:17" x14ac:dyDescent="0.3">
      <c r="A5950" s="1405">
        <v>2015</v>
      </c>
      <c r="B5950" s="1406" t="s">
        <v>864</v>
      </c>
      <c r="C5950" s="1406" t="s">
        <v>703</v>
      </c>
      <c r="D5950" s="1407">
        <v>3313</v>
      </c>
      <c r="E5950" s="1406" t="s">
        <v>620</v>
      </c>
      <c r="F5950" s="1408" t="s">
        <v>619</v>
      </c>
      <c r="O5950" s="1383" t="s">
        <v>620</v>
      </c>
      <c r="Q5950" s="1383" t="s">
        <v>73</v>
      </c>
    </row>
    <row r="5951" spans="1:17" x14ac:dyDescent="0.3">
      <c r="A5951" s="1405">
        <v>2015</v>
      </c>
      <c r="B5951" s="1406" t="s">
        <v>864</v>
      </c>
      <c r="C5951" s="1406" t="s">
        <v>707</v>
      </c>
      <c r="D5951" s="1407">
        <v>11574</v>
      </c>
      <c r="E5951" s="1406" t="s">
        <v>626</v>
      </c>
      <c r="F5951" s="1408" t="s">
        <v>625</v>
      </c>
      <c r="O5951" s="1383" t="s">
        <v>626</v>
      </c>
      <c r="Q5951" s="1383" t="s">
        <v>59</v>
      </c>
    </row>
    <row r="5952" spans="1:17" x14ac:dyDescent="0.3">
      <c r="A5952" s="1405">
        <v>2015</v>
      </c>
      <c r="B5952" s="1406" t="s">
        <v>864</v>
      </c>
      <c r="C5952" s="1406" t="s">
        <v>708</v>
      </c>
      <c r="D5952" s="1407">
        <v>1682</v>
      </c>
      <c r="E5952" s="1406" t="s">
        <v>626</v>
      </c>
      <c r="F5952" s="1408" t="s">
        <v>625</v>
      </c>
      <c r="O5952" s="1383" t="s">
        <v>626</v>
      </c>
      <c r="Q5952" s="1383" t="s">
        <v>59</v>
      </c>
    </row>
    <row r="5953" spans="1:17" x14ac:dyDescent="0.3">
      <c r="A5953" s="1405">
        <v>2015</v>
      </c>
      <c r="B5953" s="1406" t="s">
        <v>864</v>
      </c>
      <c r="C5953" s="1406" t="s">
        <v>709</v>
      </c>
      <c r="D5953" s="1407">
        <v>8735</v>
      </c>
      <c r="E5953" s="1406" t="s">
        <v>626</v>
      </c>
      <c r="F5953" s="1408" t="s">
        <v>625</v>
      </c>
      <c r="O5953" s="1383" t="s">
        <v>626</v>
      </c>
      <c r="Q5953" s="1383" t="s">
        <v>59</v>
      </c>
    </row>
    <row r="5954" spans="1:17" x14ac:dyDescent="0.3">
      <c r="A5954" s="1405">
        <v>2015</v>
      </c>
      <c r="B5954" s="1406" t="s">
        <v>864</v>
      </c>
      <c r="C5954" s="1406" t="s">
        <v>710</v>
      </c>
      <c r="D5954" s="1407">
        <v>2109</v>
      </c>
      <c r="E5954" s="1406" t="s">
        <v>626</v>
      </c>
      <c r="F5954" s="1408" t="s">
        <v>625</v>
      </c>
      <c r="O5954" s="1383" t="s">
        <v>626</v>
      </c>
      <c r="Q5954" s="1383" t="s">
        <v>59</v>
      </c>
    </row>
    <row r="5955" spans="1:17" x14ac:dyDescent="0.3">
      <c r="A5955" s="1405">
        <v>2015</v>
      </c>
      <c r="B5955" s="1406" t="s">
        <v>864</v>
      </c>
      <c r="C5955" s="1406" t="s">
        <v>711</v>
      </c>
      <c r="D5955" s="1407">
        <v>2454</v>
      </c>
      <c r="E5955" s="1406" t="s">
        <v>626</v>
      </c>
      <c r="F5955" s="1408" t="s">
        <v>625</v>
      </c>
      <c r="O5955" s="1383" t="s">
        <v>626</v>
      </c>
      <c r="Q5955" s="1383" t="s">
        <v>59</v>
      </c>
    </row>
    <row r="5956" spans="1:17" x14ac:dyDescent="0.3">
      <c r="A5956" s="1405">
        <v>2015</v>
      </c>
      <c r="B5956" s="1406" t="s">
        <v>864</v>
      </c>
      <c r="C5956" s="1406" t="s">
        <v>712</v>
      </c>
      <c r="D5956" s="1407">
        <v>3869</v>
      </c>
      <c r="E5956" s="1406" t="s">
        <v>626</v>
      </c>
      <c r="F5956" s="1408" t="s">
        <v>625</v>
      </c>
      <c r="O5956" s="1383" t="s">
        <v>626</v>
      </c>
      <c r="Q5956" s="1383" t="s">
        <v>59</v>
      </c>
    </row>
    <row r="5957" spans="1:17" x14ac:dyDescent="0.3">
      <c r="A5957" s="1405">
        <v>2015</v>
      </c>
      <c r="B5957" s="1406" t="s">
        <v>864</v>
      </c>
      <c r="C5957" s="1406" t="s">
        <v>527</v>
      </c>
      <c r="D5957" s="1407">
        <v>8789</v>
      </c>
      <c r="E5957" s="1406" t="s">
        <v>519</v>
      </c>
      <c r="F5957" s="1408" t="s">
        <v>628</v>
      </c>
      <c r="O5957" s="1383" t="s">
        <v>519</v>
      </c>
      <c r="Q5957" s="1383" t="s">
        <v>58</v>
      </c>
    </row>
    <row r="5958" spans="1:17" x14ac:dyDescent="0.3">
      <c r="A5958" s="1405">
        <v>2015</v>
      </c>
      <c r="B5958" s="1406" t="s">
        <v>864</v>
      </c>
      <c r="C5958" s="1406" t="s">
        <v>528</v>
      </c>
      <c r="D5958" s="1407">
        <v>2194</v>
      </c>
      <c r="E5958" s="1406" t="s">
        <v>519</v>
      </c>
      <c r="F5958" s="1408" t="s">
        <v>628</v>
      </c>
      <c r="O5958" s="1383" t="s">
        <v>519</v>
      </c>
      <c r="Q5958" s="1383" t="s">
        <v>58</v>
      </c>
    </row>
    <row r="5959" spans="1:17" x14ac:dyDescent="0.3">
      <c r="A5959" s="1405">
        <v>2015</v>
      </c>
      <c r="B5959" s="1406" t="s">
        <v>864</v>
      </c>
      <c r="C5959" s="1406" t="s">
        <v>530</v>
      </c>
      <c r="D5959" s="1407">
        <v>1650</v>
      </c>
      <c r="E5959" s="1406" t="s">
        <v>519</v>
      </c>
      <c r="F5959" s="1408" t="s">
        <v>628</v>
      </c>
      <c r="O5959" s="1383" t="s">
        <v>519</v>
      </c>
      <c r="Q5959" s="1383" t="s">
        <v>58</v>
      </c>
    </row>
    <row r="5960" spans="1:17" x14ac:dyDescent="0.3">
      <c r="A5960" s="1405">
        <v>2015</v>
      </c>
      <c r="B5960" s="1406" t="s">
        <v>864</v>
      </c>
      <c r="C5960" s="1406" t="s">
        <v>534</v>
      </c>
      <c r="D5960" s="1407">
        <v>3297</v>
      </c>
      <c r="E5960" s="1406" t="s">
        <v>519</v>
      </c>
      <c r="F5960" s="1408" t="s">
        <v>628</v>
      </c>
      <c r="O5960" s="1383" t="s">
        <v>519</v>
      </c>
      <c r="Q5960" s="1383" t="s">
        <v>58</v>
      </c>
    </row>
    <row r="5961" spans="1:17" x14ac:dyDescent="0.3">
      <c r="A5961" s="1405">
        <v>2015</v>
      </c>
      <c r="B5961" s="1406" t="s">
        <v>864</v>
      </c>
      <c r="C5961" s="1406" t="s">
        <v>538</v>
      </c>
      <c r="D5961" s="1407">
        <v>1284</v>
      </c>
      <c r="E5961" s="1406" t="s">
        <v>519</v>
      </c>
      <c r="F5961" s="1408" t="s">
        <v>628</v>
      </c>
      <c r="O5961" s="1383" t="s">
        <v>519</v>
      </c>
      <c r="Q5961" s="1383" t="s">
        <v>58</v>
      </c>
    </row>
    <row r="5962" spans="1:17" x14ac:dyDescent="0.3">
      <c r="A5962" s="1405">
        <v>2015</v>
      </c>
      <c r="B5962" s="1406" t="s">
        <v>864</v>
      </c>
      <c r="C5962" s="1406" t="s">
        <v>539</v>
      </c>
      <c r="D5962" s="1407">
        <v>15232</v>
      </c>
      <c r="E5962" s="1406" t="s">
        <v>519</v>
      </c>
      <c r="F5962" s="1408" t="s">
        <v>628</v>
      </c>
      <c r="O5962" s="1383" t="s">
        <v>519</v>
      </c>
      <c r="Q5962" s="1383" t="s">
        <v>58</v>
      </c>
    </row>
    <row r="5963" spans="1:17" x14ac:dyDescent="0.3">
      <c r="A5963" s="1405">
        <v>2015</v>
      </c>
      <c r="B5963" s="1406" t="s">
        <v>864</v>
      </c>
      <c r="C5963" s="1406" t="s">
        <v>723</v>
      </c>
      <c r="D5963" s="1407">
        <v>11832</v>
      </c>
      <c r="E5963" s="1406" t="s">
        <v>598</v>
      </c>
      <c r="F5963" s="1408" t="s">
        <v>599</v>
      </c>
      <c r="O5963" s="1383" t="s">
        <v>598</v>
      </c>
      <c r="Q5963" s="1383" t="s">
        <v>61</v>
      </c>
    </row>
    <row r="5964" spans="1:17" x14ac:dyDescent="0.3">
      <c r="A5964" s="1405">
        <v>2015</v>
      </c>
      <c r="B5964" s="1406" t="s">
        <v>864</v>
      </c>
      <c r="C5964" s="1406" t="s">
        <v>724</v>
      </c>
      <c r="D5964" s="1407">
        <v>5865</v>
      </c>
      <c r="E5964" s="1406" t="s">
        <v>598</v>
      </c>
      <c r="F5964" s="1408" t="s">
        <v>599</v>
      </c>
      <c r="O5964" s="1383" t="s">
        <v>598</v>
      </c>
      <c r="Q5964" s="1383" t="s">
        <v>61</v>
      </c>
    </row>
    <row r="5965" spans="1:17" x14ac:dyDescent="0.3">
      <c r="A5965" s="1405">
        <v>2015</v>
      </c>
      <c r="B5965" s="1406" t="s">
        <v>864</v>
      </c>
      <c r="C5965" s="1406" t="s">
        <v>725</v>
      </c>
      <c r="D5965" s="1407">
        <v>5237</v>
      </c>
      <c r="E5965" s="1406" t="s">
        <v>598</v>
      </c>
      <c r="F5965" s="1408" t="s">
        <v>599</v>
      </c>
      <c r="O5965" s="1383" t="s">
        <v>598</v>
      </c>
      <c r="Q5965" s="1383" t="s">
        <v>61</v>
      </c>
    </row>
    <row r="5966" spans="1:17" x14ac:dyDescent="0.3">
      <c r="A5966" s="1405">
        <v>2015</v>
      </c>
      <c r="B5966" s="1406" t="s">
        <v>864</v>
      </c>
      <c r="C5966" s="1406" t="s">
        <v>726</v>
      </c>
      <c r="D5966" s="1407">
        <v>22902</v>
      </c>
      <c r="E5966" s="1406" t="s">
        <v>598</v>
      </c>
      <c r="F5966" s="1408" t="s">
        <v>599</v>
      </c>
      <c r="O5966" s="1383" t="s">
        <v>598</v>
      </c>
      <c r="Q5966" s="1383" t="s">
        <v>61</v>
      </c>
    </row>
    <row r="5967" spans="1:17" x14ac:dyDescent="0.3">
      <c r="A5967" s="1405">
        <v>2015</v>
      </c>
      <c r="B5967" s="1406" t="s">
        <v>864</v>
      </c>
      <c r="C5967" s="1406" t="s">
        <v>727</v>
      </c>
      <c r="D5967" s="1407">
        <v>5039</v>
      </c>
      <c r="E5967" s="1406" t="s">
        <v>598</v>
      </c>
      <c r="F5967" s="1408" t="s">
        <v>599</v>
      </c>
      <c r="O5967" s="1383" t="s">
        <v>598</v>
      </c>
      <c r="Q5967" s="1383" t="s">
        <v>61</v>
      </c>
    </row>
    <row r="5968" spans="1:17" x14ac:dyDescent="0.3">
      <c r="A5968" s="1405">
        <v>2015</v>
      </c>
      <c r="B5968" s="1406" t="s">
        <v>864</v>
      </c>
      <c r="C5968" s="1406" t="s">
        <v>728</v>
      </c>
      <c r="D5968" s="1407">
        <v>6010</v>
      </c>
      <c r="E5968" s="1406" t="s">
        <v>598</v>
      </c>
      <c r="F5968" s="1408" t="s">
        <v>599</v>
      </c>
      <c r="O5968" s="1383" t="s">
        <v>598</v>
      </c>
      <c r="Q5968" s="1383" t="s">
        <v>61</v>
      </c>
    </row>
    <row r="5969" spans="1:17" x14ac:dyDescent="0.3">
      <c r="A5969" s="1405">
        <v>2015</v>
      </c>
      <c r="B5969" s="1406" t="s">
        <v>864</v>
      </c>
      <c r="C5969" s="1406" t="s">
        <v>730</v>
      </c>
      <c r="D5969" s="1407">
        <v>1269</v>
      </c>
      <c r="E5969" s="1406" t="s">
        <v>598</v>
      </c>
      <c r="F5969" s="1408" t="s">
        <v>599</v>
      </c>
      <c r="O5969" s="1383" t="s">
        <v>598</v>
      </c>
      <c r="Q5969" s="1383" t="s">
        <v>61</v>
      </c>
    </row>
    <row r="5970" spans="1:17" x14ac:dyDescent="0.3">
      <c r="A5970" s="1405">
        <v>2015</v>
      </c>
      <c r="B5970" s="1406" t="s">
        <v>864</v>
      </c>
      <c r="C5970" s="1406" t="s">
        <v>731</v>
      </c>
      <c r="D5970" s="1407">
        <v>5216</v>
      </c>
      <c r="E5970" s="1406" t="s">
        <v>598</v>
      </c>
      <c r="F5970" s="1408" t="s">
        <v>599</v>
      </c>
      <c r="O5970" s="1383" t="s">
        <v>598</v>
      </c>
      <c r="Q5970" s="1383" t="s">
        <v>61</v>
      </c>
    </row>
    <row r="5971" spans="1:17" x14ac:dyDescent="0.3">
      <c r="A5971" s="1405">
        <v>2015</v>
      </c>
      <c r="B5971" s="1406" t="s">
        <v>864</v>
      </c>
      <c r="C5971" s="1406" t="s">
        <v>732</v>
      </c>
      <c r="D5971" s="1407">
        <v>12336</v>
      </c>
      <c r="E5971" s="1406" t="s">
        <v>598</v>
      </c>
      <c r="F5971" s="1408" t="s">
        <v>599</v>
      </c>
      <c r="O5971" s="1383" t="s">
        <v>598</v>
      </c>
      <c r="Q5971" s="1383" t="s">
        <v>61</v>
      </c>
    </row>
    <row r="5972" spans="1:17" x14ac:dyDescent="0.3">
      <c r="A5972" s="1405">
        <v>2015</v>
      </c>
      <c r="B5972" s="1406" t="s">
        <v>864</v>
      </c>
      <c r="C5972" s="1406" t="s">
        <v>733</v>
      </c>
      <c r="D5972" s="1407">
        <v>1899</v>
      </c>
      <c r="E5972" s="1406" t="s">
        <v>598</v>
      </c>
      <c r="F5972" s="1408" t="s">
        <v>599</v>
      </c>
      <c r="O5972" s="1383" t="s">
        <v>598</v>
      </c>
      <c r="Q5972" s="1383" t="s">
        <v>61</v>
      </c>
    </row>
    <row r="5973" spans="1:17" x14ac:dyDescent="0.3">
      <c r="A5973" s="1405">
        <v>2015</v>
      </c>
      <c r="B5973" s="1406" t="s">
        <v>864</v>
      </c>
      <c r="C5973" s="1406" t="s">
        <v>734</v>
      </c>
      <c r="D5973" s="1407">
        <v>3709</v>
      </c>
      <c r="E5973" s="1406" t="s">
        <v>598</v>
      </c>
      <c r="F5973" s="1408" t="s">
        <v>599</v>
      </c>
      <c r="O5973" s="1383" t="s">
        <v>598</v>
      </c>
      <c r="Q5973" s="1383" t="s">
        <v>61</v>
      </c>
    </row>
    <row r="5974" spans="1:17" x14ac:dyDescent="0.3">
      <c r="A5974" s="1405">
        <v>2015</v>
      </c>
      <c r="B5974" s="1406" t="s">
        <v>864</v>
      </c>
      <c r="C5974" s="1406" t="s">
        <v>729</v>
      </c>
      <c r="D5974" s="1407">
        <v>3976</v>
      </c>
      <c r="E5974" s="1406" t="s">
        <v>598</v>
      </c>
      <c r="F5974" s="1408" t="s">
        <v>599</v>
      </c>
      <c r="O5974" s="1383" t="s">
        <v>598</v>
      </c>
      <c r="Q5974" s="1383" t="s">
        <v>61</v>
      </c>
    </row>
    <row r="5975" spans="1:17" x14ac:dyDescent="0.3">
      <c r="A5975" s="1405">
        <v>2015</v>
      </c>
      <c r="B5975" s="1406" t="s">
        <v>864</v>
      </c>
      <c r="C5975" s="1406" t="s">
        <v>748</v>
      </c>
      <c r="D5975" s="1407">
        <v>1822</v>
      </c>
      <c r="E5975" s="1406" t="s">
        <v>614</v>
      </c>
      <c r="F5975" s="1408" t="s">
        <v>613</v>
      </c>
      <c r="O5975" s="1383" t="s">
        <v>614</v>
      </c>
      <c r="Q5975" s="1383" t="s">
        <v>60</v>
      </c>
    </row>
    <row r="5976" spans="1:17" x14ac:dyDescent="0.3">
      <c r="A5976" s="1405">
        <v>2015</v>
      </c>
      <c r="B5976" s="1406" t="s">
        <v>864</v>
      </c>
      <c r="C5976" s="1406" t="s">
        <v>735</v>
      </c>
      <c r="D5976" s="1407">
        <v>6341</v>
      </c>
      <c r="E5976" s="1406" t="s">
        <v>614</v>
      </c>
      <c r="F5976" s="1408" t="s">
        <v>613</v>
      </c>
      <c r="O5976" s="1383" t="s">
        <v>614</v>
      </c>
      <c r="Q5976" s="1383" t="s">
        <v>60</v>
      </c>
    </row>
    <row r="5977" spans="1:17" x14ac:dyDescent="0.3">
      <c r="A5977" s="1405">
        <v>2015</v>
      </c>
      <c r="B5977" s="1406" t="s">
        <v>864</v>
      </c>
      <c r="C5977" s="1406" t="s">
        <v>736</v>
      </c>
      <c r="D5977" s="1407">
        <v>27594</v>
      </c>
      <c r="E5977" s="1406" t="s">
        <v>614</v>
      </c>
      <c r="F5977" s="1408" t="s">
        <v>613</v>
      </c>
      <c r="O5977" s="1383" t="s">
        <v>614</v>
      </c>
      <c r="Q5977" s="1383" t="s">
        <v>60</v>
      </c>
    </row>
    <row r="5978" spans="1:17" x14ac:dyDescent="0.3">
      <c r="A5978" s="1405">
        <v>2015</v>
      </c>
      <c r="B5978" s="1406" t="s">
        <v>864</v>
      </c>
      <c r="C5978" s="1406" t="s">
        <v>737</v>
      </c>
      <c r="D5978" s="1407">
        <v>1830</v>
      </c>
      <c r="E5978" s="1406" t="s">
        <v>614</v>
      </c>
      <c r="F5978" s="1408" t="s">
        <v>613</v>
      </c>
      <c r="O5978" s="1383" t="s">
        <v>614</v>
      </c>
      <c r="Q5978" s="1383" t="s">
        <v>60</v>
      </c>
    </row>
    <row r="5979" spans="1:17" x14ac:dyDescent="0.3">
      <c r="A5979" s="1405">
        <v>2015</v>
      </c>
      <c r="B5979" s="1406" t="s">
        <v>864</v>
      </c>
      <c r="C5979" s="1406" t="s">
        <v>738</v>
      </c>
      <c r="D5979" s="1407">
        <v>11878</v>
      </c>
      <c r="E5979" s="1406" t="s">
        <v>614</v>
      </c>
      <c r="F5979" s="1408" t="s">
        <v>613</v>
      </c>
      <c r="O5979" s="1383" t="s">
        <v>614</v>
      </c>
      <c r="Q5979" s="1383" t="s">
        <v>60</v>
      </c>
    </row>
    <row r="5980" spans="1:17" x14ac:dyDescent="0.3">
      <c r="A5980" s="1405">
        <v>2015</v>
      </c>
      <c r="B5980" s="1406" t="s">
        <v>864</v>
      </c>
      <c r="C5980" s="1406" t="s">
        <v>749</v>
      </c>
      <c r="D5980" s="1407">
        <v>534</v>
      </c>
      <c r="E5980" s="1406" t="s">
        <v>614</v>
      </c>
      <c r="F5980" s="1408" t="s">
        <v>613</v>
      </c>
      <c r="O5980" s="1383" t="s">
        <v>614</v>
      </c>
      <c r="Q5980" s="1383" t="s">
        <v>60</v>
      </c>
    </row>
    <row r="5981" spans="1:17" x14ac:dyDescent="0.3">
      <c r="A5981" s="1405">
        <v>2015</v>
      </c>
      <c r="B5981" s="1406" t="s">
        <v>864</v>
      </c>
      <c r="C5981" s="1406" t="s">
        <v>750</v>
      </c>
      <c r="D5981" s="1407">
        <v>2258</v>
      </c>
      <c r="E5981" s="1406" t="s">
        <v>614</v>
      </c>
      <c r="F5981" s="1408" t="s">
        <v>613</v>
      </c>
      <c r="O5981" s="1383" t="s">
        <v>614</v>
      </c>
      <c r="Q5981" s="1383" t="s">
        <v>60</v>
      </c>
    </row>
    <row r="5982" spans="1:17" x14ac:dyDescent="0.3">
      <c r="A5982" s="1405">
        <v>2015</v>
      </c>
      <c r="B5982" s="1406" t="s">
        <v>864</v>
      </c>
      <c r="C5982" s="1406" t="s">
        <v>739</v>
      </c>
      <c r="D5982" s="1407">
        <v>1613</v>
      </c>
      <c r="E5982" s="1406" t="s">
        <v>614</v>
      </c>
      <c r="F5982" s="1408" t="s">
        <v>613</v>
      </c>
      <c r="O5982" s="1383" t="s">
        <v>614</v>
      </c>
      <c r="Q5982" s="1383" t="s">
        <v>60</v>
      </c>
    </row>
    <row r="5983" spans="1:17" x14ac:dyDescent="0.3">
      <c r="A5983" s="1405">
        <v>2015</v>
      </c>
      <c r="B5983" s="1406" t="s">
        <v>864</v>
      </c>
      <c r="C5983" s="1406" t="s">
        <v>751</v>
      </c>
      <c r="D5983" s="1407">
        <v>949</v>
      </c>
      <c r="E5983" s="1406" t="s">
        <v>614</v>
      </c>
      <c r="F5983" s="1408" t="s">
        <v>613</v>
      </c>
      <c r="O5983" s="1383" t="s">
        <v>614</v>
      </c>
      <c r="Q5983" s="1383" t="s">
        <v>60</v>
      </c>
    </row>
    <row r="5984" spans="1:17" x14ac:dyDescent="0.3">
      <c r="A5984" s="1405">
        <v>2015</v>
      </c>
      <c r="B5984" s="1406" t="s">
        <v>864</v>
      </c>
      <c r="C5984" s="1406" t="s">
        <v>740</v>
      </c>
      <c r="D5984" s="1407">
        <v>2436</v>
      </c>
      <c r="E5984" s="1406" t="s">
        <v>614</v>
      </c>
      <c r="F5984" s="1408" t="s">
        <v>613</v>
      </c>
      <c r="O5984" s="1383" t="s">
        <v>614</v>
      </c>
      <c r="Q5984" s="1383" t="s">
        <v>60</v>
      </c>
    </row>
    <row r="5985" spans="1:17" x14ac:dyDescent="0.3">
      <c r="A5985" s="1405">
        <v>2015</v>
      </c>
      <c r="B5985" s="1406" t="s">
        <v>864</v>
      </c>
      <c r="C5985" s="1406" t="s">
        <v>752</v>
      </c>
      <c r="D5985" s="1407">
        <v>3886</v>
      </c>
      <c r="E5985" s="1406" t="s">
        <v>614</v>
      </c>
      <c r="F5985" s="1408" t="s">
        <v>613</v>
      </c>
      <c r="O5985" s="1383" t="s">
        <v>614</v>
      </c>
      <c r="Q5985" s="1383" t="s">
        <v>60</v>
      </c>
    </row>
    <row r="5986" spans="1:17" x14ac:dyDescent="0.3">
      <c r="A5986" s="1405">
        <v>2015</v>
      </c>
      <c r="B5986" s="1406" t="s">
        <v>864</v>
      </c>
      <c r="C5986" s="1406" t="s">
        <v>753</v>
      </c>
      <c r="D5986" s="1407">
        <v>520</v>
      </c>
      <c r="E5986" s="1406" t="s">
        <v>614</v>
      </c>
      <c r="F5986" s="1408" t="s">
        <v>613</v>
      </c>
      <c r="O5986" s="1383" t="s">
        <v>614</v>
      </c>
      <c r="Q5986" s="1383" t="s">
        <v>60</v>
      </c>
    </row>
    <row r="5987" spans="1:17" x14ac:dyDescent="0.3">
      <c r="A5987" s="1405">
        <v>2015</v>
      </c>
      <c r="B5987" s="1406" t="s">
        <v>864</v>
      </c>
      <c r="C5987" s="1406" t="s">
        <v>741</v>
      </c>
      <c r="D5987" s="1407">
        <v>1521</v>
      </c>
      <c r="E5987" s="1406" t="s">
        <v>614</v>
      </c>
      <c r="F5987" s="1408" t="s">
        <v>613</v>
      </c>
      <c r="O5987" s="1383" t="s">
        <v>614</v>
      </c>
      <c r="Q5987" s="1383" t="s">
        <v>60</v>
      </c>
    </row>
    <row r="5988" spans="1:17" x14ac:dyDescent="0.3">
      <c r="A5988" s="1405">
        <v>2015</v>
      </c>
      <c r="B5988" s="1406" t="s">
        <v>864</v>
      </c>
      <c r="C5988" s="1406" t="s">
        <v>754</v>
      </c>
      <c r="D5988" s="1407">
        <v>1092</v>
      </c>
      <c r="E5988" s="1406" t="s">
        <v>614</v>
      </c>
      <c r="F5988" s="1408" t="s">
        <v>613</v>
      </c>
      <c r="O5988" s="1383" t="s">
        <v>614</v>
      </c>
      <c r="Q5988" s="1383" t="s">
        <v>60</v>
      </c>
    </row>
    <row r="5989" spans="1:17" x14ac:dyDescent="0.3">
      <c r="A5989" s="1405">
        <v>2015</v>
      </c>
      <c r="B5989" s="1406" t="s">
        <v>864</v>
      </c>
      <c r="C5989" s="1406" t="s">
        <v>742</v>
      </c>
      <c r="D5989" s="1407">
        <v>1848</v>
      </c>
      <c r="E5989" s="1406" t="s">
        <v>614</v>
      </c>
      <c r="F5989" s="1408" t="s">
        <v>613</v>
      </c>
      <c r="O5989" s="1383" t="s">
        <v>614</v>
      </c>
      <c r="Q5989" s="1383" t="s">
        <v>60</v>
      </c>
    </row>
    <row r="5990" spans="1:17" x14ac:dyDescent="0.3">
      <c r="A5990" s="1405">
        <v>2015</v>
      </c>
      <c r="B5990" s="1406" t="s">
        <v>864</v>
      </c>
      <c r="C5990" s="1406" t="s">
        <v>755</v>
      </c>
      <c r="D5990" s="1407">
        <v>2503</v>
      </c>
      <c r="E5990" s="1406" t="s">
        <v>614</v>
      </c>
      <c r="F5990" s="1408" t="s">
        <v>613</v>
      </c>
      <c r="O5990" s="1383" t="s">
        <v>614</v>
      </c>
      <c r="Q5990" s="1383" t="s">
        <v>60</v>
      </c>
    </row>
    <row r="5991" spans="1:17" x14ac:dyDescent="0.3">
      <c r="A5991" s="1405">
        <v>2015</v>
      </c>
      <c r="B5991" s="1406" t="s">
        <v>864</v>
      </c>
      <c r="C5991" s="1406" t="s">
        <v>756</v>
      </c>
      <c r="D5991" s="1407">
        <v>1199</v>
      </c>
      <c r="E5991" s="1406" t="s">
        <v>614</v>
      </c>
      <c r="F5991" s="1408" t="s">
        <v>613</v>
      </c>
      <c r="O5991" s="1383" t="s">
        <v>614</v>
      </c>
      <c r="Q5991" s="1383" t="s">
        <v>60</v>
      </c>
    </row>
    <row r="5992" spans="1:17" x14ac:dyDescent="0.3">
      <c r="A5992" s="1405">
        <v>2015</v>
      </c>
      <c r="B5992" s="1406" t="s">
        <v>864</v>
      </c>
      <c r="C5992" s="1406" t="s">
        <v>766</v>
      </c>
      <c r="D5992" s="1407">
        <v>1824</v>
      </c>
      <c r="E5992" s="1406" t="s">
        <v>645</v>
      </c>
      <c r="F5992" s="1408" t="s">
        <v>644</v>
      </c>
      <c r="O5992" s="1383" t="s">
        <v>645</v>
      </c>
      <c r="Q5992" s="1383" t="s">
        <v>76</v>
      </c>
    </row>
    <row r="5993" spans="1:17" x14ac:dyDescent="0.3">
      <c r="A5993" s="1405">
        <v>2015</v>
      </c>
      <c r="B5993" s="1406" t="s">
        <v>864</v>
      </c>
      <c r="C5993" s="1406" t="s">
        <v>757</v>
      </c>
      <c r="D5993" s="1407">
        <v>964</v>
      </c>
      <c r="E5993" s="1406" t="s">
        <v>626</v>
      </c>
      <c r="F5993" s="1408" t="s">
        <v>625</v>
      </c>
      <c r="O5993" s="1383" t="s">
        <v>626</v>
      </c>
      <c r="Q5993" s="1383" t="s">
        <v>59</v>
      </c>
    </row>
    <row r="5994" spans="1:17" x14ac:dyDescent="0.3">
      <c r="A5994" s="1405">
        <v>2015</v>
      </c>
      <c r="B5994" s="1406" t="s">
        <v>864</v>
      </c>
      <c r="C5994" s="1406" t="s">
        <v>758</v>
      </c>
      <c r="D5994" s="1407">
        <v>2175</v>
      </c>
      <c r="E5994" s="1406" t="s">
        <v>626</v>
      </c>
      <c r="F5994" s="1408" t="s">
        <v>625</v>
      </c>
      <c r="O5994" s="1383" t="s">
        <v>626</v>
      </c>
      <c r="Q5994" s="1383" t="s">
        <v>59</v>
      </c>
    </row>
    <row r="5995" spans="1:17" x14ac:dyDescent="0.3">
      <c r="A5995" s="1405">
        <v>2015</v>
      </c>
      <c r="B5995" s="1406" t="s">
        <v>864</v>
      </c>
      <c r="C5995" s="1406" t="s">
        <v>743</v>
      </c>
      <c r="D5995" s="1407">
        <v>4398</v>
      </c>
      <c r="E5995" s="1406" t="s">
        <v>626</v>
      </c>
      <c r="F5995" s="1408" t="s">
        <v>625</v>
      </c>
      <c r="O5995" s="1383" t="s">
        <v>626</v>
      </c>
      <c r="Q5995" s="1383" t="s">
        <v>59</v>
      </c>
    </row>
    <row r="5996" spans="1:17" x14ac:dyDescent="0.3">
      <c r="A5996" s="1405">
        <v>2015</v>
      </c>
      <c r="B5996" s="1406" t="s">
        <v>864</v>
      </c>
      <c r="C5996" s="1406" t="s">
        <v>759</v>
      </c>
      <c r="D5996" s="1407">
        <v>398</v>
      </c>
      <c r="E5996" s="1406" t="s">
        <v>626</v>
      </c>
      <c r="F5996" s="1408" t="s">
        <v>625</v>
      </c>
      <c r="O5996" s="1383" t="s">
        <v>626</v>
      </c>
      <c r="Q5996" s="1383" t="s">
        <v>59</v>
      </c>
    </row>
    <row r="5997" spans="1:17" x14ac:dyDescent="0.3">
      <c r="A5997" s="1405">
        <v>2015</v>
      </c>
      <c r="B5997" s="1406" t="s">
        <v>864</v>
      </c>
      <c r="C5997" s="1406" t="s">
        <v>760</v>
      </c>
      <c r="D5997" s="1407">
        <v>627</v>
      </c>
      <c r="E5997" s="1406" t="s">
        <v>626</v>
      </c>
      <c r="F5997" s="1408" t="s">
        <v>625</v>
      </c>
      <c r="O5997" s="1383" t="s">
        <v>626</v>
      </c>
      <c r="Q5997" s="1383" t="s">
        <v>59</v>
      </c>
    </row>
    <row r="5998" spans="1:17" x14ac:dyDescent="0.3">
      <c r="A5998" s="1405">
        <v>2015</v>
      </c>
      <c r="B5998" s="1406" t="s">
        <v>864</v>
      </c>
      <c r="C5998" s="1406" t="s">
        <v>744</v>
      </c>
      <c r="D5998" s="1407">
        <v>33061</v>
      </c>
      <c r="E5998" s="1406" t="s">
        <v>626</v>
      </c>
      <c r="F5998" s="1408" t="s">
        <v>625</v>
      </c>
      <c r="O5998" s="1383" t="s">
        <v>626</v>
      </c>
      <c r="Q5998" s="1383" t="s">
        <v>59</v>
      </c>
    </row>
    <row r="5999" spans="1:17" x14ac:dyDescent="0.3">
      <c r="A5999" s="1405">
        <v>2015</v>
      </c>
      <c r="B5999" s="1406" t="s">
        <v>864</v>
      </c>
      <c r="C5999" s="1406" t="s">
        <v>745</v>
      </c>
      <c r="D5999" s="1407">
        <v>9936</v>
      </c>
      <c r="E5999" s="1406" t="s">
        <v>626</v>
      </c>
      <c r="F5999" s="1408" t="s">
        <v>625</v>
      </c>
      <c r="O5999" s="1383" t="s">
        <v>626</v>
      </c>
      <c r="Q5999" s="1383" t="s">
        <v>59</v>
      </c>
    </row>
    <row r="6000" spans="1:17" x14ac:dyDescent="0.3">
      <c r="A6000" s="1405">
        <v>2015</v>
      </c>
      <c r="B6000" s="1406" t="s">
        <v>864</v>
      </c>
      <c r="C6000" s="1406" t="s">
        <v>761</v>
      </c>
      <c r="D6000" s="1407">
        <v>556</v>
      </c>
      <c r="E6000" s="1406" t="s">
        <v>626</v>
      </c>
      <c r="F6000" s="1408" t="s">
        <v>625</v>
      </c>
      <c r="O6000" s="1383" t="s">
        <v>626</v>
      </c>
      <c r="Q6000" s="1383" t="s">
        <v>59</v>
      </c>
    </row>
    <row r="6001" spans="1:17" x14ac:dyDescent="0.3">
      <c r="A6001" s="1405">
        <v>2015</v>
      </c>
      <c r="B6001" s="1406" t="s">
        <v>864</v>
      </c>
      <c r="C6001" s="1406" t="s">
        <v>746</v>
      </c>
      <c r="D6001" s="1407">
        <v>11133</v>
      </c>
      <c r="E6001" s="1406" t="s">
        <v>626</v>
      </c>
      <c r="F6001" s="1408" t="s">
        <v>625</v>
      </c>
      <c r="O6001" s="1383" t="s">
        <v>626</v>
      </c>
      <c r="Q6001" s="1383" t="s">
        <v>59</v>
      </c>
    </row>
    <row r="6002" spans="1:17" x14ac:dyDescent="0.3">
      <c r="A6002" s="1405">
        <v>2015</v>
      </c>
      <c r="B6002" s="1406" t="s">
        <v>864</v>
      </c>
      <c r="C6002" s="1406" t="s">
        <v>747</v>
      </c>
      <c r="D6002" s="1407">
        <v>4674</v>
      </c>
      <c r="E6002" s="1406" t="s">
        <v>626</v>
      </c>
      <c r="F6002" s="1408" t="s">
        <v>625</v>
      </c>
      <c r="O6002" s="1383" t="s">
        <v>626</v>
      </c>
      <c r="Q6002" s="1383" t="s">
        <v>59</v>
      </c>
    </row>
    <row r="6003" spans="1:17" x14ac:dyDescent="0.3">
      <c r="A6003" s="1405">
        <v>2015</v>
      </c>
      <c r="B6003" s="1406" t="s">
        <v>864</v>
      </c>
      <c r="C6003" s="1406" t="s">
        <v>762</v>
      </c>
      <c r="D6003" s="1407">
        <v>781</v>
      </c>
      <c r="E6003" s="1406" t="s">
        <v>623</v>
      </c>
      <c r="F6003" s="1408" t="s">
        <v>622</v>
      </c>
      <c r="O6003" s="1383" t="s">
        <v>623</v>
      </c>
      <c r="Q6003" s="1383" t="s">
        <v>75</v>
      </c>
    </row>
    <row r="6004" spans="1:17" x14ac:dyDescent="0.3">
      <c r="A6004" s="1405">
        <v>2015</v>
      </c>
      <c r="B6004" s="1406" t="s">
        <v>864</v>
      </c>
      <c r="C6004" s="1406" t="s">
        <v>763</v>
      </c>
      <c r="D6004" s="1407">
        <v>1416</v>
      </c>
      <c r="E6004" s="1406" t="s">
        <v>645</v>
      </c>
      <c r="F6004" s="1408" t="s">
        <v>644</v>
      </c>
      <c r="O6004" s="1383" t="s">
        <v>645</v>
      </c>
      <c r="Q6004" s="1383" t="s">
        <v>76</v>
      </c>
    </row>
    <row r="6005" spans="1:17" x14ac:dyDescent="0.3">
      <c r="A6005" s="1405">
        <v>2015</v>
      </c>
      <c r="B6005" s="1406" t="s">
        <v>864</v>
      </c>
      <c r="C6005" s="1406" t="s">
        <v>764</v>
      </c>
      <c r="D6005" s="1407">
        <v>1628</v>
      </c>
      <c r="E6005" s="1406" t="s">
        <v>645</v>
      </c>
      <c r="F6005" s="1408" t="s">
        <v>644</v>
      </c>
      <c r="O6005" s="1383" t="s">
        <v>645</v>
      </c>
      <c r="Q6005" s="1383" t="s">
        <v>76</v>
      </c>
    </row>
    <row r="6006" spans="1:17" x14ac:dyDescent="0.3">
      <c r="A6006" s="1405">
        <v>2015</v>
      </c>
      <c r="B6006" s="1406" t="s">
        <v>864</v>
      </c>
      <c r="C6006" s="1406" t="s">
        <v>765</v>
      </c>
      <c r="D6006" s="1407">
        <v>4466</v>
      </c>
      <c r="E6006" s="1406" t="s">
        <v>645</v>
      </c>
      <c r="F6006" s="1408" t="s">
        <v>644</v>
      </c>
      <c r="O6006" s="1383" t="s">
        <v>645</v>
      </c>
      <c r="Q6006" s="1383" t="s">
        <v>76</v>
      </c>
    </row>
    <row r="6007" spans="1:17" x14ac:dyDescent="0.3">
      <c r="A6007" s="1405">
        <v>2015</v>
      </c>
      <c r="B6007" s="1406" t="s">
        <v>864</v>
      </c>
      <c r="C6007" s="1406" t="s">
        <v>767</v>
      </c>
      <c r="D6007" s="1407">
        <v>2418</v>
      </c>
      <c r="E6007" s="1406" t="s">
        <v>645</v>
      </c>
      <c r="F6007" s="1408" t="s">
        <v>644</v>
      </c>
      <c r="O6007" s="1383" t="s">
        <v>645</v>
      </c>
      <c r="Q6007" s="1383" t="s">
        <v>76</v>
      </c>
    </row>
    <row r="6008" spans="1:17" x14ac:dyDescent="0.3">
      <c r="A6008" s="1405">
        <v>2015</v>
      </c>
      <c r="B6008" s="1406" t="s">
        <v>864</v>
      </c>
      <c r="C6008" s="1406" t="s">
        <v>768</v>
      </c>
      <c r="D6008" s="1407">
        <v>2969</v>
      </c>
      <c r="E6008" s="1406" t="s">
        <v>645</v>
      </c>
      <c r="F6008" s="1408" t="s">
        <v>644</v>
      </c>
      <c r="O6008" s="1383" t="s">
        <v>645</v>
      </c>
      <c r="Q6008" s="1383" t="s">
        <v>76</v>
      </c>
    </row>
    <row r="6009" spans="1:17" x14ac:dyDescent="0.3">
      <c r="A6009" s="1405">
        <v>2015</v>
      </c>
      <c r="B6009" s="1406" t="s">
        <v>864</v>
      </c>
      <c r="C6009" s="1406" t="s">
        <v>769</v>
      </c>
      <c r="D6009" s="1407">
        <v>869</v>
      </c>
      <c r="E6009" s="1406" t="s">
        <v>645</v>
      </c>
      <c r="F6009" s="1408" t="s">
        <v>644</v>
      </c>
      <c r="O6009" s="1383" t="s">
        <v>645</v>
      </c>
      <c r="Q6009" s="1383" t="s">
        <v>76</v>
      </c>
    </row>
    <row r="6010" spans="1:17" x14ac:dyDescent="0.3">
      <c r="A6010" s="1405">
        <v>2015</v>
      </c>
      <c r="B6010" s="1406" t="s">
        <v>864</v>
      </c>
      <c r="C6010" s="1406" t="s">
        <v>770</v>
      </c>
      <c r="D6010" s="1407">
        <v>1311</v>
      </c>
      <c r="E6010" s="1406" t="s">
        <v>645</v>
      </c>
      <c r="F6010" s="1408" t="s">
        <v>644</v>
      </c>
      <c r="O6010" s="1383" t="s">
        <v>645</v>
      </c>
      <c r="Q6010" s="1383" t="s">
        <v>76</v>
      </c>
    </row>
    <row r="6011" spans="1:17" x14ac:dyDescent="0.3">
      <c r="A6011" s="1405">
        <v>2015</v>
      </c>
      <c r="B6011" s="1406" t="s">
        <v>864</v>
      </c>
      <c r="C6011" s="1406" t="s">
        <v>771</v>
      </c>
      <c r="D6011" s="1407">
        <v>2105</v>
      </c>
      <c r="E6011" s="1406" t="s">
        <v>645</v>
      </c>
      <c r="F6011" s="1408" t="s">
        <v>644</v>
      </c>
      <c r="O6011" s="1383" t="s">
        <v>645</v>
      </c>
      <c r="Q6011" s="1383" t="s">
        <v>76</v>
      </c>
    </row>
    <row r="6012" spans="1:17" x14ac:dyDescent="0.3">
      <c r="A6012" s="1405">
        <v>2015</v>
      </c>
      <c r="B6012" s="1406" t="s">
        <v>864</v>
      </c>
      <c r="C6012" s="1406" t="s">
        <v>772</v>
      </c>
      <c r="D6012" s="1407">
        <v>1179</v>
      </c>
      <c r="E6012" s="1406" t="s">
        <v>645</v>
      </c>
      <c r="F6012" s="1408" t="s">
        <v>644</v>
      </c>
      <c r="O6012" s="1383" t="s">
        <v>645</v>
      </c>
      <c r="Q6012" s="1383" t="s">
        <v>76</v>
      </c>
    </row>
    <row r="6013" spans="1:17" x14ac:dyDescent="0.3">
      <c r="A6013" s="1405">
        <v>2015</v>
      </c>
      <c r="B6013" s="1406" t="s">
        <v>864</v>
      </c>
      <c r="C6013" s="1406" t="s">
        <v>773</v>
      </c>
      <c r="D6013" s="1407">
        <v>4552</v>
      </c>
      <c r="E6013" s="1406" t="s">
        <v>645</v>
      </c>
      <c r="F6013" s="1408" t="s">
        <v>644</v>
      </c>
      <c r="O6013" s="1383" t="s">
        <v>645</v>
      </c>
      <c r="Q6013" s="1383" t="s">
        <v>76</v>
      </c>
    </row>
    <row r="6014" spans="1:17" x14ac:dyDescent="0.3">
      <c r="A6014" s="1405">
        <v>2015</v>
      </c>
      <c r="B6014" s="1406" t="s">
        <v>864</v>
      </c>
      <c r="C6014" s="1406" t="s">
        <v>774</v>
      </c>
      <c r="D6014" s="1407">
        <v>440</v>
      </c>
      <c r="E6014" s="1406" t="s">
        <v>645</v>
      </c>
      <c r="F6014" s="1408" t="s">
        <v>644</v>
      </c>
      <c r="O6014" s="1383" t="s">
        <v>645</v>
      </c>
      <c r="Q6014" s="1383" t="s">
        <v>76</v>
      </c>
    </row>
    <row r="6015" spans="1:17" x14ac:dyDescent="0.3">
      <c r="A6015" s="1405">
        <v>2015</v>
      </c>
      <c r="B6015" s="1406" t="s">
        <v>864</v>
      </c>
      <c r="C6015" s="1406" t="s">
        <v>775</v>
      </c>
      <c r="D6015" s="1407">
        <v>19826</v>
      </c>
      <c r="E6015" s="1406" t="s">
        <v>645</v>
      </c>
      <c r="F6015" s="1408" t="s">
        <v>644</v>
      </c>
      <c r="O6015" s="1383" t="s">
        <v>645</v>
      </c>
      <c r="Q6015" s="1383" t="s">
        <v>76</v>
      </c>
    </row>
    <row r="6016" spans="1:17" x14ac:dyDescent="0.3">
      <c r="A6016" s="1405">
        <v>2015</v>
      </c>
      <c r="B6016" s="1406" t="s">
        <v>864</v>
      </c>
      <c r="C6016" s="1406" t="s">
        <v>776</v>
      </c>
      <c r="D6016" s="1407">
        <v>1613</v>
      </c>
      <c r="E6016" s="1406" t="s">
        <v>645</v>
      </c>
      <c r="F6016" s="1408" t="s">
        <v>644</v>
      </c>
      <c r="O6016" s="1383" t="s">
        <v>645</v>
      </c>
      <c r="Q6016" s="1383" t="s">
        <v>76</v>
      </c>
    </row>
    <row r="6017" spans="1:17" x14ac:dyDescent="0.3">
      <c r="A6017" s="1405">
        <v>2015</v>
      </c>
      <c r="B6017" s="1406" t="s">
        <v>864</v>
      </c>
      <c r="C6017" s="1406" t="s">
        <v>794</v>
      </c>
      <c r="D6017" s="1407">
        <v>9535</v>
      </c>
      <c r="E6017" s="1406" t="s">
        <v>611</v>
      </c>
      <c r="F6017" s="1408" t="s">
        <v>610</v>
      </c>
      <c r="O6017" s="1383" t="s">
        <v>611</v>
      </c>
      <c r="Q6017" s="1383" t="s">
        <v>74</v>
      </c>
    </row>
    <row r="6018" spans="1:17" x14ac:dyDescent="0.3">
      <c r="A6018" s="1405">
        <v>2015</v>
      </c>
      <c r="B6018" s="1406" t="s">
        <v>864</v>
      </c>
      <c r="C6018" s="1406" t="s">
        <v>795</v>
      </c>
      <c r="D6018" s="1407">
        <v>1063</v>
      </c>
      <c r="E6018" s="1406" t="s">
        <v>611</v>
      </c>
      <c r="F6018" s="1408" t="s">
        <v>610</v>
      </c>
      <c r="O6018" s="1383" t="s">
        <v>611</v>
      </c>
      <c r="Q6018" s="1383" t="s">
        <v>74</v>
      </c>
    </row>
    <row r="6019" spans="1:17" x14ac:dyDescent="0.3">
      <c r="A6019" s="1405">
        <v>2015</v>
      </c>
      <c r="B6019" s="1406" t="s">
        <v>864</v>
      </c>
      <c r="C6019" s="1406" t="s">
        <v>777</v>
      </c>
      <c r="D6019" s="1407">
        <v>610</v>
      </c>
      <c r="E6019" s="1406" t="s">
        <v>611</v>
      </c>
      <c r="F6019" s="1408" t="s">
        <v>610</v>
      </c>
      <c r="O6019" s="1383" t="s">
        <v>611</v>
      </c>
      <c r="Q6019" s="1383" t="s">
        <v>74</v>
      </c>
    </row>
    <row r="6020" spans="1:17" x14ac:dyDescent="0.3">
      <c r="A6020" s="1405">
        <v>2015</v>
      </c>
      <c r="B6020" s="1406" t="s">
        <v>864</v>
      </c>
      <c r="C6020" s="1406" t="s">
        <v>796</v>
      </c>
      <c r="D6020" s="1407">
        <v>399</v>
      </c>
      <c r="E6020" s="1406" t="s">
        <v>611</v>
      </c>
      <c r="F6020" s="1408" t="s">
        <v>610</v>
      </c>
      <c r="O6020" s="1383" t="s">
        <v>611</v>
      </c>
      <c r="Q6020" s="1383" t="s">
        <v>74</v>
      </c>
    </row>
    <row r="6021" spans="1:17" x14ac:dyDescent="0.3">
      <c r="A6021" s="1405">
        <v>2015</v>
      </c>
      <c r="B6021" s="1406" t="s">
        <v>864</v>
      </c>
      <c r="C6021" s="1406" t="s">
        <v>778</v>
      </c>
      <c r="D6021" s="1407">
        <v>934</v>
      </c>
      <c r="E6021" s="1406" t="s">
        <v>611</v>
      </c>
      <c r="F6021" s="1408" t="s">
        <v>610</v>
      </c>
      <c r="O6021" s="1383" t="s">
        <v>611</v>
      </c>
      <c r="Q6021" s="1383" t="s">
        <v>74</v>
      </c>
    </row>
    <row r="6022" spans="1:17" x14ac:dyDescent="0.3">
      <c r="A6022" s="1405">
        <v>2015</v>
      </c>
      <c r="B6022" s="1406" t="s">
        <v>864</v>
      </c>
      <c r="C6022" s="1406" t="s">
        <v>797</v>
      </c>
      <c r="D6022" s="1407">
        <v>689</v>
      </c>
      <c r="E6022" s="1406" t="s">
        <v>611</v>
      </c>
      <c r="F6022" s="1408" t="s">
        <v>610</v>
      </c>
      <c r="O6022" s="1383" t="s">
        <v>611</v>
      </c>
      <c r="Q6022" s="1383" t="s">
        <v>74</v>
      </c>
    </row>
    <row r="6023" spans="1:17" x14ac:dyDescent="0.3">
      <c r="A6023" s="1405">
        <v>2015</v>
      </c>
      <c r="B6023" s="1406" t="s">
        <v>864</v>
      </c>
      <c r="C6023" s="1406" t="s">
        <v>779</v>
      </c>
      <c r="D6023" s="1407">
        <v>1941</v>
      </c>
      <c r="E6023" s="1406" t="s">
        <v>611</v>
      </c>
      <c r="F6023" s="1408" t="s">
        <v>610</v>
      </c>
      <c r="O6023" s="1383" t="s">
        <v>611</v>
      </c>
      <c r="Q6023" s="1383" t="s">
        <v>74</v>
      </c>
    </row>
    <row r="6024" spans="1:17" x14ac:dyDescent="0.3">
      <c r="A6024" s="1405">
        <v>2015</v>
      </c>
      <c r="B6024" s="1406" t="s">
        <v>864</v>
      </c>
      <c r="C6024" s="1406" t="s">
        <v>780</v>
      </c>
      <c r="D6024" s="1407">
        <v>540</v>
      </c>
      <c r="E6024" s="1406" t="s">
        <v>611</v>
      </c>
      <c r="F6024" s="1408" t="s">
        <v>610</v>
      </c>
      <c r="O6024" s="1383" t="s">
        <v>611</v>
      </c>
      <c r="Q6024" s="1383" t="s">
        <v>74</v>
      </c>
    </row>
    <row r="6025" spans="1:17" x14ac:dyDescent="0.3">
      <c r="A6025" s="1405">
        <v>2015</v>
      </c>
      <c r="B6025" s="1406" t="s">
        <v>864</v>
      </c>
      <c r="C6025" s="1406" t="s">
        <v>713</v>
      </c>
      <c r="D6025" s="1407">
        <v>5547</v>
      </c>
      <c r="E6025" s="1406" t="s">
        <v>635</v>
      </c>
      <c r="F6025" s="1408" t="s">
        <v>634</v>
      </c>
      <c r="O6025" s="1383" t="s">
        <v>635</v>
      </c>
      <c r="Q6025" s="1383" t="s">
        <v>78</v>
      </c>
    </row>
    <row r="6026" spans="1:17" x14ac:dyDescent="0.3">
      <c r="A6026" s="1405">
        <v>2015</v>
      </c>
      <c r="B6026" s="1406" t="s">
        <v>864</v>
      </c>
      <c r="C6026" s="1406" t="s">
        <v>714</v>
      </c>
      <c r="D6026" s="1407">
        <v>3726</v>
      </c>
      <c r="E6026" s="1406" t="s">
        <v>635</v>
      </c>
      <c r="F6026" s="1408" t="s">
        <v>634</v>
      </c>
      <c r="O6026" s="1383" t="s">
        <v>635</v>
      </c>
      <c r="Q6026" s="1383" t="s">
        <v>78</v>
      </c>
    </row>
    <row r="6027" spans="1:17" x14ac:dyDescent="0.3">
      <c r="A6027" s="1405">
        <v>2015</v>
      </c>
      <c r="B6027" s="1406" t="s">
        <v>864</v>
      </c>
      <c r="C6027" s="1406" t="s">
        <v>715</v>
      </c>
      <c r="D6027" s="1407">
        <v>865</v>
      </c>
      <c r="E6027" s="1406" t="s">
        <v>635</v>
      </c>
      <c r="F6027" s="1408" t="s">
        <v>634</v>
      </c>
      <c r="O6027" s="1383" t="s">
        <v>635</v>
      </c>
      <c r="Q6027" s="1383" t="s">
        <v>78</v>
      </c>
    </row>
    <row r="6028" spans="1:17" x14ac:dyDescent="0.3">
      <c r="A6028" s="1405">
        <v>2015</v>
      </c>
      <c r="B6028" s="1406" t="s">
        <v>864</v>
      </c>
      <c r="C6028" s="1406" t="s">
        <v>716</v>
      </c>
      <c r="D6028" s="1407">
        <v>2773</v>
      </c>
      <c r="E6028" s="1406" t="s">
        <v>635</v>
      </c>
      <c r="F6028" s="1408" t="s">
        <v>634</v>
      </c>
      <c r="O6028" s="1383" t="s">
        <v>635</v>
      </c>
      <c r="Q6028" s="1383" t="s">
        <v>78</v>
      </c>
    </row>
    <row r="6029" spans="1:17" x14ac:dyDescent="0.3">
      <c r="A6029" s="1405">
        <v>2015</v>
      </c>
      <c r="B6029" s="1406" t="s">
        <v>864</v>
      </c>
      <c r="C6029" s="1406" t="s">
        <v>717</v>
      </c>
      <c r="D6029" s="1407">
        <v>1334</v>
      </c>
      <c r="E6029" s="1406" t="s">
        <v>635</v>
      </c>
      <c r="F6029" s="1408" t="s">
        <v>634</v>
      </c>
      <c r="O6029" s="1383" t="s">
        <v>635</v>
      </c>
      <c r="Q6029" s="1383" t="s">
        <v>78</v>
      </c>
    </row>
    <row r="6030" spans="1:17" x14ac:dyDescent="0.3">
      <c r="A6030" s="1405">
        <v>2015</v>
      </c>
      <c r="B6030" s="1406" t="s">
        <v>864</v>
      </c>
      <c r="C6030" s="1406" t="s">
        <v>781</v>
      </c>
      <c r="D6030" s="1407">
        <v>874</v>
      </c>
      <c r="E6030" s="1406" t="s">
        <v>635</v>
      </c>
      <c r="F6030" s="1408" t="s">
        <v>634</v>
      </c>
      <c r="O6030" s="1383" t="s">
        <v>635</v>
      </c>
      <c r="Q6030" s="1383" t="s">
        <v>78</v>
      </c>
    </row>
    <row r="6031" spans="1:17" x14ac:dyDescent="0.3">
      <c r="A6031" s="1405">
        <v>2015</v>
      </c>
      <c r="B6031" s="1406" t="s">
        <v>864</v>
      </c>
      <c r="C6031" s="1406" t="s">
        <v>718</v>
      </c>
      <c r="D6031" s="1407">
        <v>361</v>
      </c>
      <c r="E6031" s="1406" t="s">
        <v>635</v>
      </c>
      <c r="F6031" s="1408" t="s">
        <v>634</v>
      </c>
      <c r="O6031" s="1383" t="s">
        <v>635</v>
      </c>
      <c r="Q6031" s="1383" t="s">
        <v>78</v>
      </c>
    </row>
    <row r="6032" spans="1:17" x14ac:dyDescent="0.3">
      <c r="A6032" s="1405">
        <v>2015</v>
      </c>
      <c r="B6032" s="1406" t="s">
        <v>864</v>
      </c>
      <c r="C6032" s="1406" t="s">
        <v>719</v>
      </c>
      <c r="D6032" s="1407">
        <v>4787</v>
      </c>
      <c r="E6032" s="1406" t="s">
        <v>635</v>
      </c>
      <c r="F6032" s="1408" t="s">
        <v>634</v>
      </c>
      <c r="O6032" s="1383" t="s">
        <v>635</v>
      </c>
      <c r="Q6032" s="1383" t="s">
        <v>78</v>
      </c>
    </row>
    <row r="6033" spans="1:17" x14ac:dyDescent="0.3">
      <c r="A6033" s="1405">
        <v>2015</v>
      </c>
      <c r="B6033" s="1406" t="s">
        <v>864</v>
      </c>
      <c r="C6033" s="1406" t="s">
        <v>720</v>
      </c>
      <c r="D6033" s="1407">
        <v>6588</v>
      </c>
      <c r="E6033" s="1406" t="s">
        <v>635</v>
      </c>
      <c r="F6033" s="1408" t="s">
        <v>634</v>
      </c>
      <c r="O6033" s="1383" t="s">
        <v>635</v>
      </c>
      <c r="Q6033" s="1383" t="s">
        <v>78</v>
      </c>
    </row>
    <row r="6034" spans="1:17" x14ac:dyDescent="0.3">
      <c r="A6034" s="1405">
        <v>2015</v>
      </c>
      <c r="B6034" s="1406" t="s">
        <v>864</v>
      </c>
      <c r="C6034" s="1406" t="s">
        <v>721</v>
      </c>
      <c r="D6034" s="1407">
        <v>484</v>
      </c>
      <c r="E6034" s="1406" t="s">
        <v>635</v>
      </c>
      <c r="F6034" s="1408" t="s">
        <v>634</v>
      </c>
      <c r="O6034" s="1383" t="s">
        <v>635</v>
      </c>
      <c r="Q6034" s="1383" t="s">
        <v>78</v>
      </c>
    </row>
    <row r="6035" spans="1:17" x14ac:dyDescent="0.3">
      <c r="A6035" s="1405">
        <v>2015</v>
      </c>
      <c r="B6035" s="1406" t="s">
        <v>864</v>
      </c>
      <c r="C6035" s="1406" t="s">
        <v>722</v>
      </c>
      <c r="D6035" s="1407">
        <v>10557</v>
      </c>
      <c r="E6035" s="1406" t="s">
        <v>635</v>
      </c>
      <c r="F6035" s="1408" t="s">
        <v>634</v>
      </c>
      <c r="O6035" s="1383" t="s">
        <v>635</v>
      </c>
      <c r="Q6035" s="1383" t="s">
        <v>78</v>
      </c>
    </row>
    <row r="6036" spans="1:17" x14ac:dyDescent="0.3">
      <c r="A6036" s="1405">
        <v>2015</v>
      </c>
      <c r="B6036" s="1406" t="s">
        <v>864</v>
      </c>
      <c r="C6036" s="1406" t="s">
        <v>704</v>
      </c>
      <c r="D6036" s="1407">
        <v>1144</v>
      </c>
      <c r="E6036" s="1406" t="s">
        <v>611</v>
      </c>
      <c r="F6036" s="1408" t="s">
        <v>610</v>
      </c>
      <c r="O6036" s="1383" t="s">
        <v>611</v>
      </c>
      <c r="Q6036" s="1383" t="s">
        <v>74</v>
      </c>
    </row>
    <row r="6037" spans="1:17" x14ac:dyDescent="0.3">
      <c r="A6037" s="1405">
        <v>2015</v>
      </c>
      <c r="B6037" s="1406" t="s">
        <v>864</v>
      </c>
      <c r="C6037" s="1406" t="s">
        <v>705</v>
      </c>
      <c r="D6037" s="1407">
        <v>8029</v>
      </c>
      <c r="E6037" s="1406" t="s">
        <v>611</v>
      </c>
      <c r="F6037" s="1408" t="s">
        <v>610</v>
      </c>
      <c r="O6037" s="1383" t="s">
        <v>611</v>
      </c>
      <c r="Q6037" s="1383" t="s">
        <v>74</v>
      </c>
    </row>
    <row r="6038" spans="1:17" x14ac:dyDescent="0.3">
      <c r="A6038" s="1405">
        <v>2015</v>
      </c>
      <c r="B6038" s="1406" t="s">
        <v>864</v>
      </c>
      <c r="C6038" s="1406" t="s">
        <v>706</v>
      </c>
      <c r="D6038" s="1407">
        <v>4353</v>
      </c>
      <c r="E6038" s="1406" t="s">
        <v>611</v>
      </c>
      <c r="F6038" s="1408" t="s">
        <v>610</v>
      </c>
      <c r="O6038" s="1383" t="s">
        <v>611</v>
      </c>
      <c r="Q6038" s="1383" t="s">
        <v>74</v>
      </c>
    </row>
    <row r="6039" spans="1:17" x14ac:dyDescent="0.3">
      <c r="A6039" s="1405">
        <v>2015</v>
      </c>
      <c r="B6039" s="1406" t="s">
        <v>864</v>
      </c>
      <c r="C6039" s="1406" t="s">
        <v>785</v>
      </c>
      <c r="D6039" s="1407">
        <v>711</v>
      </c>
      <c r="E6039" s="1406" t="s">
        <v>623</v>
      </c>
      <c r="F6039" s="1408" t="s">
        <v>622</v>
      </c>
      <c r="O6039" s="1383" t="s">
        <v>623</v>
      </c>
      <c r="Q6039" s="1383" t="s">
        <v>75</v>
      </c>
    </row>
    <row r="6040" spans="1:17" x14ac:dyDescent="0.3">
      <c r="A6040" s="1405">
        <v>2015</v>
      </c>
      <c r="B6040" s="1406" t="s">
        <v>864</v>
      </c>
      <c r="C6040" s="1406" t="s">
        <v>786</v>
      </c>
      <c r="D6040" s="1407">
        <v>885</v>
      </c>
      <c r="E6040" s="1406" t="s">
        <v>623</v>
      </c>
      <c r="F6040" s="1408" t="s">
        <v>622</v>
      </c>
      <c r="O6040" s="1383" t="s">
        <v>623</v>
      </c>
      <c r="Q6040" s="1383" t="s">
        <v>75</v>
      </c>
    </row>
    <row r="6041" spans="1:17" x14ac:dyDescent="0.3">
      <c r="A6041" s="1405">
        <v>2015</v>
      </c>
      <c r="B6041" s="1406" t="s">
        <v>864</v>
      </c>
      <c r="C6041" s="1406" t="s">
        <v>787</v>
      </c>
      <c r="D6041" s="1407">
        <v>565</v>
      </c>
      <c r="E6041" s="1406" t="s">
        <v>623</v>
      </c>
      <c r="F6041" s="1408" t="s">
        <v>622</v>
      </c>
      <c r="O6041" s="1383" t="s">
        <v>623</v>
      </c>
      <c r="Q6041" s="1383" t="s">
        <v>75</v>
      </c>
    </row>
    <row r="6042" spans="1:17" x14ac:dyDescent="0.3">
      <c r="A6042" s="1405">
        <v>2015</v>
      </c>
      <c r="B6042" s="1406" t="s">
        <v>864</v>
      </c>
      <c r="C6042" s="1406" t="s">
        <v>782</v>
      </c>
      <c r="D6042" s="1407">
        <v>517</v>
      </c>
      <c r="E6042" s="1406" t="s">
        <v>623</v>
      </c>
      <c r="F6042" s="1408" t="s">
        <v>622</v>
      </c>
      <c r="O6042" s="1383" t="s">
        <v>623</v>
      </c>
      <c r="Q6042" s="1383" t="s">
        <v>75</v>
      </c>
    </row>
    <row r="6043" spans="1:17" x14ac:dyDescent="0.3">
      <c r="A6043" s="1405">
        <v>2015</v>
      </c>
      <c r="B6043" s="1406" t="s">
        <v>864</v>
      </c>
      <c r="C6043" s="1406" t="s">
        <v>783</v>
      </c>
      <c r="D6043" s="1407">
        <v>1496</v>
      </c>
      <c r="E6043" s="1406" t="s">
        <v>623</v>
      </c>
      <c r="F6043" s="1408" t="s">
        <v>622</v>
      </c>
      <c r="O6043" s="1383" t="s">
        <v>623</v>
      </c>
      <c r="Q6043" s="1383" t="s">
        <v>75</v>
      </c>
    </row>
    <row r="6044" spans="1:17" x14ac:dyDescent="0.3">
      <c r="A6044" s="1405">
        <v>2015</v>
      </c>
      <c r="B6044" s="1406" t="s">
        <v>864</v>
      </c>
      <c r="C6044" s="1406" t="s">
        <v>788</v>
      </c>
      <c r="D6044" s="1407">
        <v>7796</v>
      </c>
      <c r="E6044" s="1406" t="s">
        <v>623</v>
      </c>
      <c r="F6044" s="1408" t="s">
        <v>622</v>
      </c>
      <c r="O6044" s="1383" t="s">
        <v>623</v>
      </c>
      <c r="Q6044" s="1383" t="s">
        <v>75</v>
      </c>
    </row>
    <row r="6045" spans="1:17" x14ac:dyDescent="0.3">
      <c r="A6045" s="1405">
        <v>2015</v>
      </c>
      <c r="B6045" s="1406" t="s">
        <v>864</v>
      </c>
      <c r="C6045" s="1406" t="s">
        <v>789</v>
      </c>
      <c r="D6045" s="1407">
        <v>362</v>
      </c>
      <c r="E6045" s="1406" t="s">
        <v>623</v>
      </c>
      <c r="F6045" s="1408" t="s">
        <v>622</v>
      </c>
      <c r="O6045" s="1383" t="s">
        <v>623</v>
      </c>
      <c r="Q6045" s="1383" t="s">
        <v>75</v>
      </c>
    </row>
    <row r="6046" spans="1:17" x14ac:dyDescent="0.3">
      <c r="A6046" s="1405">
        <v>2015</v>
      </c>
      <c r="B6046" s="1406" t="s">
        <v>864</v>
      </c>
      <c r="C6046" s="1406" t="s">
        <v>790</v>
      </c>
      <c r="D6046" s="1407">
        <v>457</v>
      </c>
      <c r="E6046" s="1406" t="s">
        <v>623</v>
      </c>
      <c r="F6046" s="1408" t="s">
        <v>622</v>
      </c>
      <c r="O6046" s="1383" t="s">
        <v>623</v>
      </c>
      <c r="Q6046" s="1383" t="s">
        <v>75</v>
      </c>
    </row>
    <row r="6047" spans="1:17" x14ac:dyDescent="0.3">
      <c r="A6047" s="1405">
        <v>2015</v>
      </c>
      <c r="B6047" s="1406" t="s">
        <v>864</v>
      </c>
      <c r="C6047" s="1406" t="s">
        <v>791</v>
      </c>
      <c r="D6047" s="1407">
        <v>999</v>
      </c>
      <c r="E6047" s="1406" t="s">
        <v>623</v>
      </c>
      <c r="F6047" s="1408" t="s">
        <v>622</v>
      </c>
      <c r="O6047" s="1383" t="s">
        <v>623</v>
      </c>
      <c r="Q6047" s="1383" t="s">
        <v>75</v>
      </c>
    </row>
    <row r="6048" spans="1:17" x14ac:dyDescent="0.3">
      <c r="A6048" s="1405">
        <v>2015</v>
      </c>
      <c r="B6048" s="1406" t="s">
        <v>864</v>
      </c>
      <c r="C6048" s="1406" t="s">
        <v>792</v>
      </c>
      <c r="D6048" s="1407">
        <v>1448</v>
      </c>
      <c r="E6048" s="1406" t="s">
        <v>623</v>
      </c>
      <c r="F6048" s="1408" t="s">
        <v>622</v>
      </c>
      <c r="O6048" s="1383" t="s">
        <v>623</v>
      </c>
      <c r="Q6048" s="1383" t="s">
        <v>75</v>
      </c>
    </row>
    <row r="6049" spans="1:17" x14ac:dyDescent="0.3">
      <c r="A6049" s="1405">
        <v>2015</v>
      </c>
      <c r="B6049" s="1406" t="s">
        <v>864</v>
      </c>
      <c r="C6049" s="1406" t="s">
        <v>784</v>
      </c>
      <c r="D6049" s="1407">
        <v>3746</v>
      </c>
      <c r="E6049" s="1406" t="s">
        <v>623</v>
      </c>
      <c r="F6049" s="1408" t="s">
        <v>622</v>
      </c>
      <c r="O6049" s="1383" t="s">
        <v>623</v>
      </c>
      <c r="Q6049" s="1383" t="s">
        <v>75</v>
      </c>
    </row>
    <row r="6050" spans="1:17" x14ac:dyDescent="0.3">
      <c r="A6050" s="1405">
        <v>2015</v>
      </c>
      <c r="B6050" s="1406" t="s">
        <v>864</v>
      </c>
      <c r="C6050" s="1406" t="s">
        <v>793</v>
      </c>
      <c r="D6050" s="1407">
        <v>1447</v>
      </c>
      <c r="E6050" s="1406" t="s">
        <v>623</v>
      </c>
      <c r="F6050" s="1408" t="s">
        <v>622</v>
      </c>
      <c r="O6050" s="1383" t="s">
        <v>623</v>
      </c>
      <c r="Q6050" s="1383" t="s">
        <v>75</v>
      </c>
    </row>
    <row r="6051" spans="1:17" x14ac:dyDescent="0.3">
      <c r="A6051" s="1405">
        <v>2015</v>
      </c>
      <c r="B6051" s="1406" t="s">
        <v>864</v>
      </c>
      <c r="C6051" s="1406" t="s">
        <v>531</v>
      </c>
      <c r="D6051" s="1407">
        <v>31828</v>
      </c>
      <c r="E6051" s="1406" t="s">
        <v>519</v>
      </c>
      <c r="F6051" s="1408" t="s">
        <v>628</v>
      </c>
      <c r="O6051" s="1383" t="s">
        <v>519</v>
      </c>
      <c r="Q6051" s="1383" t="s">
        <v>58</v>
      </c>
    </row>
    <row r="6052" spans="1:17" x14ac:dyDescent="0.3">
      <c r="A6052" s="1405">
        <v>2015</v>
      </c>
      <c r="B6052" s="1406" t="s">
        <v>864</v>
      </c>
      <c r="C6052" s="1406" t="s">
        <v>532</v>
      </c>
      <c r="D6052" s="1407">
        <v>274368</v>
      </c>
      <c r="E6052" s="1406" t="s">
        <v>519</v>
      </c>
      <c r="F6052" s="1408" t="s">
        <v>628</v>
      </c>
      <c r="O6052" s="1383" t="s">
        <v>519</v>
      </c>
      <c r="Q6052" s="1383" t="s">
        <v>58</v>
      </c>
    </row>
    <row r="6053" spans="1:17" x14ac:dyDescent="0.3">
      <c r="A6053" s="1405">
        <v>2015</v>
      </c>
      <c r="B6053" s="1406" t="s">
        <v>864</v>
      </c>
      <c r="C6053" s="1406" t="s">
        <v>533</v>
      </c>
      <c r="D6053" s="1407">
        <v>37188</v>
      </c>
      <c r="E6053" s="1406" t="s">
        <v>519</v>
      </c>
      <c r="F6053" s="1408" t="s">
        <v>628</v>
      </c>
      <c r="O6053" s="1383" t="s">
        <v>519</v>
      </c>
      <c r="Q6053" s="1383" t="s">
        <v>58</v>
      </c>
    </row>
    <row r="6054" spans="1:17" x14ac:dyDescent="0.3">
      <c r="A6054" s="1405">
        <v>2015</v>
      </c>
      <c r="B6054" s="1406" t="s">
        <v>864</v>
      </c>
      <c r="C6054" s="1406" t="s">
        <v>535</v>
      </c>
      <c r="D6054" s="1407">
        <v>13839</v>
      </c>
      <c r="E6054" s="1406" t="s">
        <v>519</v>
      </c>
      <c r="F6054" s="1408" t="s">
        <v>628</v>
      </c>
      <c r="O6054" s="1383" t="s">
        <v>519</v>
      </c>
      <c r="Q6054" s="1383" t="s">
        <v>58</v>
      </c>
    </row>
    <row r="6055" spans="1:17" x14ac:dyDescent="0.3">
      <c r="A6055" s="1405">
        <v>2015</v>
      </c>
      <c r="B6055" s="1406" t="s">
        <v>864</v>
      </c>
      <c r="C6055" s="1406" t="s">
        <v>536</v>
      </c>
      <c r="D6055" s="1407">
        <v>66771</v>
      </c>
      <c r="E6055" s="1406" t="s">
        <v>519</v>
      </c>
      <c r="F6055" s="1408" t="s">
        <v>628</v>
      </c>
      <c r="O6055" s="1383" t="s">
        <v>519</v>
      </c>
      <c r="Q6055" s="1383" t="s">
        <v>58</v>
      </c>
    </row>
    <row r="6056" spans="1:17" x14ac:dyDescent="0.3">
      <c r="A6056" s="1405">
        <v>2015</v>
      </c>
      <c r="B6056" s="1406" t="s">
        <v>864</v>
      </c>
      <c r="C6056" s="1406" t="s">
        <v>537</v>
      </c>
      <c r="D6056" s="1407">
        <v>46825</v>
      </c>
      <c r="E6056" s="1406" t="s">
        <v>519</v>
      </c>
      <c r="F6056" s="1408" t="s">
        <v>628</v>
      </c>
      <c r="O6056" s="1383" t="s">
        <v>519</v>
      </c>
      <c r="Q6056" s="1383" t="s">
        <v>58</v>
      </c>
    </row>
    <row r="6057" spans="1:17" x14ac:dyDescent="0.3">
      <c r="A6057" s="1405">
        <v>2015</v>
      </c>
      <c r="B6057" s="1406" t="s">
        <v>864</v>
      </c>
      <c r="C6057" s="1406" t="s">
        <v>540</v>
      </c>
      <c r="D6057" s="1407">
        <v>23135</v>
      </c>
      <c r="E6057" s="1406" t="s">
        <v>519</v>
      </c>
      <c r="F6057" s="1408" t="s">
        <v>628</v>
      </c>
      <c r="O6057" s="1383" t="s">
        <v>519</v>
      </c>
      <c r="Q6057" s="1383" t="s">
        <v>58</v>
      </c>
    </row>
    <row r="6058" spans="1:17" x14ac:dyDescent="0.3">
      <c r="A6058" s="1405">
        <v>2015</v>
      </c>
      <c r="B6058" s="1406" t="s">
        <v>864</v>
      </c>
      <c r="C6058" s="1406" t="s">
        <v>541</v>
      </c>
      <c r="D6058" s="1407">
        <v>28539</v>
      </c>
      <c r="E6058" s="1406" t="s">
        <v>519</v>
      </c>
      <c r="F6058" s="1408" t="s">
        <v>628</v>
      </c>
      <c r="O6058" s="1383" t="s">
        <v>519</v>
      </c>
      <c r="Q6058" s="1383" t="s">
        <v>58</v>
      </c>
    </row>
    <row r="6059" spans="1:17" x14ac:dyDescent="0.3">
      <c r="A6059" s="1405">
        <v>2015</v>
      </c>
      <c r="B6059" s="1406" t="s">
        <v>864</v>
      </c>
      <c r="C6059" s="1406" t="s">
        <v>542</v>
      </c>
      <c r="D6059" s="1407">
        <v>13289</v>
      </c>
      <c r="E6059" s="1406" t="s">
        <v>519</v>
      </c>
      <c r="F6059" s="1408" t="s">
        <v>628</v>
      </c>
      <c r="O6059" s="1383" t="s">
        <v>519</v>
      </c>
      <c r="Q6059" s="1383" t="s">
        <v>58</v>
      </c>
    </row>
    <row r="6060" spans="1:17" x14ac:dyDescent="0.3">
      <c r="A6060" s="1405">
        <v>2015</v>
      </c>
      <c r="B6060" s="1406" t="s">
        <v>864</v>
      </c>
      <c r="C6060" s="1406" t="s">
        <v>798</v>
      </c>
      <c r="D6060" s="1407">
        <v>3524</v>
      </c>
      <c r="E6060" s="1406" t="s">
        <v>638</v>
      </c>
      <c r="F6060" s="1408" t="s">
        <v>637</v>
      </c>
      <c r="O6060" s="1383" t="s">
        <v>638</v>
      </c>
      <c r="Q6060" s="1383" t="s">
        <v>57</v>
      </c>
    </row>
    <row r="6061" spans="1:17" x14ac:dyDescent="0.3">
      <c r="A6061" s="1405">
        <v>2015</v>
      </c>
      <c r="B6061" s="1406" t="s">
        <v>864</v>
      </c>
      <c r="C6061" s="1406" t="s">
        <v>799</v>
      </c>
      <c r="D6061" s="1407">
        <v>17303</v>
      </c>
      <c r="E6061" s="1406" t="s">
        <v>638</v>
      </c>
      <c r="F6061" s="1408" t="s">
        <v>637</v>
      </c>
      <c r="O6061" s="1383" t="s">
        <v>638</v>
      </c>
      <c r="Q6061" s="1383" t="s">
        <v>57</v>
      </c>
    </row>
    <row r="6062" spans="1:17" x14ac:dyDescent="0.3">
      <c r="A6062" s="1405">
        <v>2015</v>
      </c>
      <c r="B6062" s="1406" t="s">
        <v>864</v>
      </c>
      <c r="C6062" s="1406" t="s">
        <v>800</v>
      </c>
      <c r="D6062" s="1407">
        <v>7759</v>
      </c>
      <c r="E6062" s="1406" t="s">
        <v>638</v>
      </c>
      <c r="F6062" s="1408" t="s">
        <v>637</v>
      </c>
      <c r="O6062" s="1383" t="s">
        <v>638</v>
      </c>
      <c r="Q6062" s="1383" t="s">
        <v>57</v>
      </c>
    </row>
    <row r="6063" spans="1:17" x14ac:dyDescent="0.3">
      <c r="A6063" s="1405">
        <v>2015</v>
      </c>
      <c r="B6063" s="1406" t="s">
        <v>864</v>
      </c>
      <c r="C6063" s="1406" t="s">
        <v>801</v>
      </c>
      <c r="D6063" s="1407">
        <v>4655</v>
      </c>
      <c r="E6063" s="1406" t="s">
        <v>638</v>
      </c>
      <c r="F6063" s="1408" t="s">
        <v>637</v>
      </c>
      <c r="O6063" s="1383" t="s">
        <v>638</v>
      </c>
      <c r="Q6063" s="1383" t="s">
        <v>57</v>
      </c>
    </row>
    <row r="6064" spans="1:17" x14ac:dyDescent="0.3">
      <c r="A6064" s="1405">
        <v>2015</v>
      </c>
      <c r="B6064" s="1406" t="s">
        <v>864</v>
      </c>
      <c r="C6064" s="1406" t="s">
        <v>802</v>
      </c>
      <c r="D6064" s="1407">
        <v>7917</v>
      </c>
      <c r="E6064" s="1406" t="s">
        <v>638</v>
      </c>
      <c r="F6064" s="1408" t="s">
        <v>637</v>
      </c>
      <c r="O6064" s="1383" t="s">
        <v>638</v>
      </c>
      <c r="Q6064" s="1383" t="s">
        <v>57</v>
      </c>
    </row>
    <row r="6065" spans="1:17" x14ac:dyDescent="0.3">
      <c r="A6065" s="1405">
        <v>2015</v>
      </c>
      <c r="B6065" s="1406" t="s">
        <v>864</v>
      </c>
      <c r="C6065" s="1406" t="s">
        <v>803</v>
      </c>
      <c r="D6065" s="1407">
        <v>15804</v>
      </c>
      <c r="E6065" s="1406" t="s">
        <v>638</v>
      </c>
      <c r="F6065" s="1408" t="s">
        <v>637</v>
      </c>
      <c r="O6065" s="1383" t="s">
        <v>638</v>
      </c>
      <c r="Q6065" s="1383" t="s">
        <v>57</v>
      </c>
    </row>
    <row r="6066" spans="1:17" x14ac:dyDescent="0.3">
      <c r="A6066" s="1405">
        <v>2015</v>
      </c>
      <c r="B6066" s="1406" t="s">
        <v>864</v>
      </c>
      <c r="C6066" s="1406" t="s">
        <v>804</v>
      </c>
      <c r="D6066" s="1407">
        <v>14338</v>
      </c>
      <c r="E6066" s="1406" t="s">
        <v>638</v>
      </c>
      <c r="F6066" s="1408" t="s">
        <v>637</v>
      </c>
      <c r="O6066" s="1383" t="s">
        <v>638</v>
      </c>
      <c r="Q6066" s="1383" t="s">
        <v>57</v>
      </c>
    </row>
    <row r="6067" spans="1:17" x14ac:dyDescent="0.3">
      <c r="A6067" s="1405">
        <v>2015</v>
      </c>
      <c r="B6067" s="1406" t="s">
        <v>864</v>
      </c>
      <c r="C6067" s="1406" t="s">
        <v>805</v>
      </c>
      <c r="D6067" s="1407">
        <v>4240</v>
      </c>
      <c r="E6067" s="1406" t="s">
        <v>638</v>
      </c>
      <c r="F6067" s="1408" t="s">
        <v>637</v>
      </c>
      <c r="O6067" s="1383" t="s">
        <v>638</v>
      </c>
      <c r="Q6067" s="1383" t="s">
        <v>57</v>
      </c>
    </row>
    <row r="6068" spans="1:17" x14ac:dyDescent="0.3">
      <c r="A6068" s="1405">
        <v>2015</v>
      </c>
      <c r="B6068" s="1406" t="s">
        <v>864</v>
      </c>
      <c r="C6068" s="1406" t="s">
        <v>806</v>
      </c>
      <c r="D6068" s="1407">
        <v>17529</v>
      </c>
      <c r="E6068" s="1406" t="s">
        <v>638</v>
      </c>
      <c r="F6068" s="1408" t="s">
        <v>637</v>
      </c>
      <c r="O6068" s="1383" t="s">
        <v>638</v>
      </c>
      <c r="Q6068" s="1383" t="s">
        <v>57</v>
      </c>
    </row>
    <row r="6069" spans="1:17" x14ac:dyDescent="0.3">
      <c r="A6069" s="1405">
        <v>2015</v>
      </c>
      <c r="B6069" s="1406" t="s">
        <v>864</v>
      </c>
      <c r="C6069" s="1406" t="s">
        <v>807</v>
      </c>
      <c r="D6069" s="1407">
        <v>5016</v>
      </c>
      <c r="E6069" s="1406" t="s">
        <v>604</v>
      </c>
      <c r="F6069" s="1408" t="s">
        <v>603</v>
      </c>
      <c r="O6069" s="1383" t="s">
        <v>604</v>
      </c>
      <c r="Q6069" s="1383" t="s">
        <v>54</v>
      </c>
    </row>
    <row r="6070" spans="1:17" x14ac:dyDescent="0.3">
      <c r="A6070" s="1405">
        <v>2015</v>
      </c>
      <c r="B6070" s="1406" t="s">
        <v>864</v>
      </c>
      <c r="C6070" s="1406" t="s">
        <v>808</v>
      </c>
      <c r="D6070" s="1407">
        <v>1700</v>
      </c>
      <c r="E6070" s="1406" t="s">
        <v>638</v>
      </c>
      <c r="F6070" s="1408" t="s">
        <v>637</v>
      </c>
      <c r="O6070" s="1383" t="s">
        <v>638</v>
      </c>
      <c r="Q6070" s="1383" t="s">
        <v>57</v>
      </c>
    </row>
    <row r="6071" spans="1:17" x14ac:dyDescent="0.3">
      <c r="A6071" s="1405">
        <v>2015</v>
      </c>
      <c r="B6071" s="1406" t="s">
        <v>864</v>
      </c>
      <c r="C6071" s="1406" t="s">
        <v>809</v>
      </c>
      <c r="D6071" s="1407">
        <v>1718</v>
      </c>
      <c r="E6071" s="1406" t="s">
        <v>638</v>
      </c>
      <c r="F6071" s="1408" t="s">
        <v>637</v>
      </c>
      <c r="O6071" s="1383" t="s">
        <v>638</v>
      </c>
      <c r="Q6071" s="1383" t="s">
        <v>57</v>
      </c>
    </row>
    <row r="6072" spans="1:17" x14ac:dyDescent="0.3">
      <c r="A6072" s="1405">
        <v>2015</v>
      </c>
      <c r="B6072" s="1406" t="s">
        <v>864</v>
      </c>
      <c r="C6072" s="1406" t="s">
        <v>810</v>
      </c>
      <c r="D6072" s="1407">
        <v>4160</v>
      </c>
      <c r="E6072" s="1406" t="s">
        <v>638</v>
      </c>
      <c r="F6072" s="1408" t="s">
        <v>637</v>
      </c>
      <c r="O6072" s="1383" t="s">
        <v>638</v>
      </c>
      <c r="Q6072" s="1383" t="s">
        <v>57</v>
      </c>
    </row>
    <row r="6073" spans="1:17" x14ac:dyDescent="0.3">
      <c r="A6073" s="1405">
        <v>2015</v>
      </c>
      <c r="B6073" s="1406" t="s">
        <v>864</v>
      </c>
      <c r="C6073" s="1406" t="s">
        <v>811</v>
      </c>
      <c r="D6073" s="1407">
        <v>5307</v>
      </c>
      <c r="E6073" s="1406" t="s">
        <v>638</v>
      </c>
      <c r="F6073" s="1408" t="s">
        <v>637</v>
      </c>
      <c r="O6073" s="1383" t="s">
        <v>638</v>
      </c>
      <c r="Q6073" s="1383" t="s">
        <v>57</v>
      </c>
    </row>
    <row r="6074" spans="1:17" x14ac:dyDescent="0.3">
      <c r="A6074" s="1405">
        <v>2015</v>
      </c>
      <c r="B6074" s="1406" t="s">
        <v>864</v>
      </c>
      <c r="C6074" s="1406" t="s">
        <v>841</v>
      </c>
      <c r="D6074" s="1407">
        <v>1714</v>
      </c>
      <c r="E6074" s="1406" t="s">
        <v>604</v>
      </c>
      <c r="F6074" s="1408" t="s">
        <v>603</v>
      </c>
      <c r="O6074" s="1383" t="s">
        <v>604</v>
      </c>
      <c r="Q6074" s="1383" t="s">
        <v>54</v>
      </c>
    </row>
    <row r="6075" spans="1:17" x14ac:dyDescent="0.3">
      <c r="A6075" s="1405">
        <v>2015</v>
      </c>
      <c r="B6075" s="1406" t="s">
        <v>864</v>
      </c>
      <c r="C6075" s="1406" t="s">
        <v>842</v>
      </c>
      <c r="D6075" s="1407">
        <v>793</v>
      </c>
      <c r="E6075" s="1406" t="s">
        <v>604</v>
      </c>
      <c r="F6075" s="1408" t="s">
        <v>603</v>
      </c>
      <c r="O6075" s="1383" t="s">
        <v>604</v>
      </c>
      <c r="Q6075" s="1383" t="s">
        <v>54</v>
      </c>
    </row>
    <row r="6076" spans="1:17" x14ac:dyDescent="0.3">
      <c r="A6076" s="1405">
        <v>2015</v>
      </c>
      <c r="B6076" s="1406" t="s">
        <v>864</v>
      </c>
      <c r="C6076" s="1406" t="s">
        <v>843</v>
      </c>
      <c r="D6076" s="1407">
        <v>253</v>
      </c>
      <c r="E6076" s="1406" t="s">
        <v>604</v>
      </c>
      <c r="F6076" s="1408" t="s">
        <v>603</v>
      </c>
      <c r="O6076" s="1383" t="s">
        <v>604</v>
      </c>
      <c r="Q6076" s="1383" t="s">
        <v>54</v>
      </c>
    </row>
    <row r="6077" spans="1:17" x14ac:dyDescent="0.3">
      <c r="A6077" s="1405">
        <v>2015</v>
      </c>
      <c r="B6077" s="1406" t="s">
        <v>864</v>
      </c>
      <c r="C6077" s="1406" t="s">
        <v>844</v>
      </c>
      <c r="D6077" s="1407">
        <v>220</v>
      </c>
      <c r="E6077" s="1406" t="s">
        <v>604</v>
      </c>
      <c r="F6077" s="1408" t="s">
        <v>603</v>
      </c>
      <c r="O6077" s="1383" t="s">
        <v>604</v>
      </c>
      <c r="Q6077" s="1383" t="s">
        <v>54</v>
      </c>
    </row>
    <row r="6078" spans="1:17" x14ac:dyDescent="0.3">
      <c r="A6078" s="1405">
        <v>2015</v>
      </c>
      <c r="B6078" s="1406" t="s">
        <v>864</v>
      </c>
      <c r="C6078" s="1406" t="s">
        <v>845</v>
      </c>
      <c r="D6078" s="1407">
        <v>6237</v>
      </c>
      <c r="E6078" s="1406" t="s">
        <v>604</v>
      </c>
      <c r="F6078" s="1408" t="s">
        <v>603</v>
      </c>
      <c r="O6078" s="1383" t="s">
        <v>604</v>
      </c>
      <c r="Q6078" s="1383" t="s">
        <v>54</v>
      </c>
    </row>
    <row r="6079" spans="1:17" x14ac:dyDescent="0.3">
      <c r="A6079" s="1405">
        <v>2015</v>
      </c>
      <c r="B6079" s="1406" t="s">
        <v>864</v>
      </c>
      <c r="C6079" s="1406" t="s">
        <v>846</v>
      </c>
      <c r="D6079" s="1407">
        <v>2665</v>
      </c>
      <c r="E6079" s="1406" t="s">
        <v>604</v>
      </c>
      <c r="F6079" s="1408" t="s">
        <v>603</v>
      </c>
      <c r="O6079" s="1383" t="s">
        <v>604</v>
      </c>
      <c r="Q6079" s="1383" t="s">
        <v>54</v>
      </c>
    </row>
    <row r="6080" spans="1:17" x14ac:dyDescent="0.3">
      <c r="A6080" s="1405">
        <v>2015</v>
      </c>
      <c r="B6080" s="1406" t="s">
        <v>864</v>
      </c>
      <c r="C6080" s="1406" t="s">
        <v>847</v>
      </c>
      <c r="D6080" s="1407">
        <v>371</v>
      </c>
      <c r="E6080" s="1406" t="s">
        <v>604</v>
      </c>
      <c r="F6080" s="1408" t="s">
        <v>603</v>
      </c>
      <c r="O6080" s="1383" t="s">
        <v>604</v>
      </c>
      <c r="Q6080" s="1383" t="s">
        <v>54</v>
      </c>
    </row>
    <row r="6081" spans="1:17" x14ac:dyDescent="0.3">
      <c r="A6081" s="1405">
        <v>2015</v>
      </c>
      <c r="B6081" s="1406" t="s">
        <v>864</v>
      </c>
      <c r="C6081" s="1406" t="s">
        <v>848</v>
      </c>
      <c r="D6081" s="1407">
        <v>1325</v>
      </c>
      <c r="E6081" s="1406" t="s">
        <v>604</v>
      </c>
      <c r="F6081" s="1408" t="s">
        <v>603</v>
      </c>
      <c r="O6081" s="1383" t="s">
        <v>604</v>
      </c>
      <c r="Q6081" s="1383" t="s">
        <v>54</v>
      </c>
    </row>
    <row r="6082" spans="1:17" x14ac:dyDescent="0.3">
      <c r="A6082" s="1405">
        <v>2015</v>
      </c>
      <c r="B6082" s="1406" t="s">
        <v>864</v>
      </c>
      <c r="C6082" s="1406" t="s">
        <v>849</v>
      </c>
      <c r="D6082" s="1407">
        <v>770</v>
      </c>
      <c r="E6082" s="1406" t="s">
        <v>604</v>
      </c>
      <c r="F6082" s="1408" t="s">
        <v>603</v>
      </c>
      <c r="O6082" s="1383" t="s">
        <v>604</v>
      </c>
      <c r="Q6082" s="1383" t="s">
        <v>54</v>
      </c>
    </row>
    <row r="6083" spans="1:17" x14ac:dyDescent="0.3">
      <c r="A6083" s="1405">
        <v>2015</v>
      </c>
      <c r="B6083" s="1406" t="s">
        <v>864</v>
      </c>
      <c r="C6083" s="1406" t="s">
        <v>850</v>
      </c>
      <c r="D6083" s="1407">
        <v>1707</v>
      </c>
      <c r="E6083" s="1406" t="s">
        <v>604</v>
      </c>
      <c r="F6083" s="1408" t="s">
        <v>603</v>
      </c>
      <c r="O6083" s="1383" t="s">
        <v>604</v>
      </c>
      <c r="Q6083" s="1383" t="s">
        <v>54</v>
      </c>
    </row>
    <row r="6084" spans="1:17" x14ac:dyDescent="0.3">
      <c r="A6084" s="1405">
        <v>2015</v>
      </c>
      <c r="B6084" s="1406" t="s">
        <v>864</v>
      </c>
      <c r="C6084" s="1406" t="s">
        <v>851</v>
      </c>
      <c r="D6084" s="1407">
        <v>749</v>
      </c>
      <c r="E6084" s="1406" t="s">
        <v>604</v>
      </c>
      <c r="F6084" s="1408" t="s">
        <v>603</v>
      </c>
      <c r="O6084" s="1383" t="s">
        <v>604</v>
      </c>
      <c r="Q6084" s="1383" t="s">
        <v>54</v>
      </c>
    </row>
    <row r="6085" spans="1:17" x14ac:dyDescent="0.3">
      <c r="A6085" s="1405">
        <v>2015</v>
      </c>
      <c r="B6085" s="1406" t="s">
        <v>864</v>
      </c>
      <c r="C6085" s="1406" t="s">
        <v>852</v>
      </c>
      <c r="D6085" s="1407">
        <v>1527</v>
      </c>
      <c r="E6085" s="1406" t="s">
        <v>604</v>
      </c>
      <c r="F6085" s="1408" t="s">
        <v>603</v>
      </c>
      <c r="O6085" s="1383" t="s">
        <v>604</v>
      </c>
      <c r="Q6085" s="1383" t="s">
        <v>54</v>
      </c>
    </row>
    <row r="6086" spans="1:17" x14ac:dyDescent="0.3">
      <c r="A6086" s="1405">
        <v>2015</v>
      </c>
      <c r="B6086" s="1406" t="s">
        <v>864</v>
      </c>
      <c r="C6086" s="1406" t="s">
        <v>853</v>
      </c>
      <c r="D6086" s="1407">
        <v>610</v>
      </c>
      <c r="E6086" s="1406" t="s">
        <v>604</v>
      </c>
      <c r="F6086" s="1408" t="s">
        <v>603</v>
      </c>
      <c r="O6086" s="1383" t="s">
        <v>604</v>
      </c>
      <c r="Q6086" s="1383" t="s">
        <v>54</v>
      </c>
    </row>
    <row r="6087" spans="1:17" x14ac:dyDescent="0.3">
      <c r="A6087" s="1405">
        <v>2015</v>
      </c>
      <c r="B6087" s="1406" t="s">
        <v>864</v>
      </c>
      <c r="C6087" s="1406" t="s">
        <v>529</v>
      </c>
      <c r="D6087" s="1407">
        <v>5164</v>
      </c>
      <c r="E6087" s="1406" t="s">
        <v>519</v>
      </c>
      <c r="F6087" s="1408" t="s">
        <v>628</v>
      </c>
      <c r="O6087" s="1383" t="s">
        <v>519</v>
      </c>
      <c r="Q6087" s="1383" t="s">
        <v>58</v>
      </c>
    </row>
    <row r="6088" spans="1:17" x14ac:dyDescent="0.3">
      <c r="A6088" s="1405">
        <v>2015</v>
      </c>
      <c r="B6088" s="1406" t="s">
        <v>864</v>
      </c>
      <c r="C6088" s="1406" t="s">
        <v>854</v>
      </c>
      <c r="D6088" s="1407">
        <v>2716</v>
      </c>
      <c r="E6088" s="1406" t="s">
        <v>635</v>
      </c>
      <c r="F6088" s="1408" t="s">
        <v>634</v>
      </c>
      <c r="O6088" s="1383" t="s">
        <v>635</v>
      </c>
      <c r="Q6088" s="1383" t="s">
        <v>78</v>
      </c>
    </row>
    <row r="6089" spans="1:17" x14ac:dyDescent="0.3">
      <c r="A6089" s="1405">
        <v>2015</v>
      </c>
      <c r="B6089" s="1406" t="s">
        <v>864</v>
      </c>
      <c r="C6089" s="1406" t="s">
        <v>855</v>
      </c>
      <c r="D6089" s="1407">
        <v>871</v>
      </c>
      <c r="E6089" s="1406" t="s">
        <v>635</v>
      </c>
      <c r="F6089" s="1408" t="s">
        <v>634</v>
      </c>
      <c r="O6089" s="1383" t="s">
        <v>635</v>
      </c>
      <c r="Q6089" s="1383" t="s">
        <v>78</v>
      </c>
    </row>
    <row r="6090" spans="1:17" x14ac:dyDescent="0.3">
      <c r="A6090" s="1405">
        <v>2015</v>
      </c>
      <c r="B6090" s="1406" t="s">
        <v>864</v>
      </c>
      <c r="C6090" s="1406" t="s">
        <v>856</v>
      </c>
      <c r="D6090" s="1407">
        <v>5738</v>
      </c>
      <c r="E6090" s="1406" t="s">
        <v>635</v>
      </c>
      <c r="F6090" s="1408" t="s">
        <v>634</v>
      </c>
      <c r="O6090" s="1383" t="s">
        <v>635</v>
      </c>
      <c r="Q6090" s="1383" t="s">
        <v>78</v>
      </c>
    </row>
    <row r="6091" spans="1:17" x14ac:dyDescent="0.3">
      <c r="A6091" s="1405">
        <v>2015</v>
      </c>
      <c r="B6091" s="1406" t="s">
        <v>864</v>
      </c>
      <c r="C6091" s="1406" t="s">
        <v>857</v>
      </c>
      <c r="D6091" s="1407">
        <v>2719</v>
      </c>
      <c r="E6091" s="1406" t="s">
        <v>635</v>
      </c>
      <c r="F6091" s="1408" t="s">
        <v>634</v>
      </c>
      <c r="O6091" s="1383" t="s">
        <v>635</v>
      </c>
      <c r="Q6091" s="1383" t="s">
        <v>78</v>
      </c>
    </row>
    <row r="6092" spans="1:17" x14ac:dyDescent="0.3">
      <c r="A6092" s="1405">
        <v>2015</v>
      </c>
      <c r="B6092" s="1406" t="s">
        <v>864</v>
      </c>
      <c r="C6092" s="1406" t="s">
        <v>858</v>
      </c>
      <c r="D6092" s="1407">
        <v>1514</v>
      </c>
      <c r="E6092" s="1406" t="s">
        <v>635</v>
      </c>
      <c r="F6092" s="1408" t="s">
        <v>634</v>
      </c>
      <c r="O6092" s="1383" t="s">
        <v>635</v>
      </c>
      <c r="Q6092" s="1383" t="s">
        <v>78</v>
      </c>
    </row>
    <row r="6093" spans="1:17" x14ac:dyDescent="0.3">
      <c r="A6093" s="1405">
        <v>2015</v>
      </c>
      <c r="B6093" s="1406" t="s">
        <v>864</v>
      </c>
      <c r="C6093" s="1406" t="s">
        <v>859</v>
      </c>
      <c r="D6093" s="1407">
        <v>2734</v>
      </c>
      <c r="E6093" s="1406" t="s">
        <v>635</v>
      </c>
      <c r="F6093" s="1408" t="s">
        <v>634</v>
      </c>
      <c r="O6093" s="1383" t="s">
        <v>635</v>
      </c>
      <c r="Q6093" s="1383" t="s">
        <v>78</v>
      </c>
    </row>
    <row r="6094" spans="1:17" x14ac:dyDescent="0.3">
      <c r="A6094" s="1405">
        <v>2015</v>
      </c>
      <c r="B6094" s="1406" t="s">
        <v>864</v>
      </c>
      <c r="C6094" s="1406" t="s">
        <v>860</v>
      </c>
      <c r="D6094" s="1407">
        <v>832</v>
      </c>
      <c r="E6094" s="1406" t="s">
        <v>635</v>
      </c>
      <c r="F6094" s="1408" t="s">
        <v>634</v>
      </c>
      <c r="O6094" s="1383" t="s">
        <v>635</v>
      </c>
      <c r="Q6094" s="1383" t="s">
        <v>78</v>
      </c>
    </row>
    <row r="6095" spans="1:17" x14ac:dyDescent="0.3">
      <c r="A6095" s="1405">
        <v>2015</v>
      </c>
      <c r="B6095" s="1406" t="s">
        <v>864</v>
      </c>
      <c r="C6095" s="1406" t="s">
        <v>861</v>
      </c>
      <c r="D6095" s="1407">
        <v>4124</v>
      </c>
      <c r="E6095" s="1406" t="s">
        <v>635</v>
      </c>
      <c r="F6095" s="1408" t="s">
        <v>634</v>
      </c>
      <c r="O6095" s="1383" t="s">
        <v>635</v>
      </c>
      <c r="Q6095" s="1383" t="s">
        <v>78</v>
      </c>
    </row>
    <row r="6096" spans="1:17" x14ac:dyDescent="0.3">
      <c r="A6096" s="1405">
        <v>2015</v>
      </c>
      <c r="B6096" s="1406" t="s">
        <v>864</v>
      </c>
      <c r="C6096" s="1406" t="s">
        <v>862</v>
      </c>
      <c r="D6096" s="1407">
        <v>2753</v>
      </c>
      <c r="E6096" s="1406" t="s">
        <v>635</v>
      </c>
      <c r="F6096" s="1408" t="s">
        <v>634</v>
      </c>
      <c r="O6096" s="1383" t="s">
        <v>635</v>
      </c>
      <c r="Q6096" s="1383" t="s">
        <v>78</v>
      </c>
    </row>
    <row r="6097" spans="1:17" x14ac:dyDescent="0.3">
      <c r="A6097" s="1405">
        <v>2015</v>
      </c>
      <c r="B6097" s="1406" t="s">
        <v>864</v>
      </c>
      <c r="C6097" s="1406" t="s">
        <v>863</v>
      </c>
      <c r="D6097" s="1407">
        <v>10553</v>
      </c>
      <c r="E6097" s="1406" t="s">
        <v>635</v>
      </c>
      <c r="F6097" s="1408" t="s">
        <v>634</v>
      </c>
      <c r="O6097" s="1383" t="s">
        <v>635</v>
      </c>
      <c r="Q6097" s="1383" t="s">
        <v>78</v>
      </c>
    </row>
    <row r="6098" spans="1:17" x14ac:dyDescent="0.3">
      <c r="A6098" s="1405">
        <v>2015</v>
      </c>
      <c r="B6098" s="1406" t="s">
        <v>864</v>
      </c>
      <c r="C6098" s="1406" t="s">
        <v>813</v>
      </c>
      <c r="D6098" s="1407">
        <v>398</v>
      </c>
      <c r="E6098" s="1406" t="s">
        <v>631</v>
      </c>
      <c r="F6098" s="1408" t="s">
        <v>630</v>
      </c>
      <c r="O6098" s="1383" t="s">
        <v>631</v>
      </c>
      <c r="Q6098" s="1383" t="s">
        <v>56</v>
      </c>
    </row>
    <row r="6099" spans="1:17" x14ac:dyDescent="0.3">
      <c r="A6099" s="1405">
        <v>2015</v>
      </c>
      <c r="B6099" s="1406" t="s">
        <v>864</v>
      </c>
      <c r="C6099" s="1406" t="s">
        <v>814</v>
      </c>
      <c r="D6099" s="1407">
        <v>399</v>
      </c>
      <c r="E6099" s="1406" t="s">
        <v>631</v>
      </c>
      <c r="F6099" s="1408" t="s">
        <v>630</v>
      </c>
      <c r="O6099" s="1383" t="s">
        <v>631</v>
      </c>
      <c r="Q6099" s="1383" t="s">
        <v>56</v>
      </c>
    </row>
    <row r="6100" spans="1:17" x14ac:dyDescent="0.3">
      <c r="A6100" s="1405">
        <v>2015</v>
      </c>
      <c r="B6100" s="1406" t="s">
        <v>864</v>
      </c>
      <c r="C6100" s="1406" t="s">
        <v>815</v>
      </c>
      <c r="D6100" s="1407">
        <v>773</v>
      </c>
      <c r="E6100" s="1406" t="s">
        <v>631</v>
      </c>
      <c r="F6100" s="1408" t="s">
        <v>630</v>
      </c>
      <c r="O6100" s="1383" t="s">
        <v>631</v>
      </c>
      <c r="Q6100" s="1383" t="s">
        <v>56</v>
      </c>
    </row>
    <row r="6101" spans="1:17" x14ac:dyDescent="0.3">
      <c r="A6101" s="1405">
        <v>2015</v>
      </c>
      <c r="B6101" s="1406" t="s">
        <v>864</v>
      </c>
      <c r="C6101" s="1406" t="s">
        <v>816</v>
      </c>
      <c r="D6101" s="1407">
        <v>2083</v>
      </c>
      <c r="E6101" s="1406" t="s">
        <v>631</v>
      </c>
      <c r="F6101" s="1408" t="s">
        <v>630</v>
      </c>
      <c r="O6101" s="1383" t="s">
        <v>631</v>
      </c>
      <c r="Q6101" s="1383" t="s">
        <v>56</v>
      </c>
    </row>
    <row r="6102" spans="1:17" x14ac:dyDescent="0.3">
      <c r="A6102" s="1405">
        <v>2015</v>
      </c>
      <c r="B6102" s="1406" t="s">
        <v>864</v>
      </c>
      <c r="C6102" s="1406" t="s">
        <v>817</v>
      </c>
      <c r="D6102" s="1407">
        <v>437</v>
      </c>
      <c r="E6102" s="1406" t="s">
        <v>631</v>
      </c>
      <c r="F6102" s="1408" t="s">
        <v>630</v>
      </c>
      <c r="O6102" s="1383" t="s">
        <v>631</v>
      </c>
      <c r="Q6102" s="1383" t="s">
        <v>56</v>
      </c>
    </row>
    <row r="6103" spans="1:17" x14ac:dyDescent="0.3">
      <c r="A6103" s="1405">
        <v>2015</v>
      </c>
      <c r="B6103" s="1406" t="s">
        <v>864</v>
      </c>
      <c r="C6103" s="1406" t="s">
        <v>818</v>
      </c>
      <c r="D6103" s="1407">
        <v>425</v>
      </c>
      <c r="E6103" s="1406" t="s">
        <v>631</v>
      </c>
      <c r="F6103" s="1408" t="s">
        <v>630</v>
      </c>
      <c r="O6103" s="1383" t="s">
        <v>631</v>
      </c>
      <c r="Q6103" s="1383" t="s">
        <v>56</v>
      </c>
    </row>
    <row r="6104" spans="1:17" x14ac:dyDescent="0.3">
      <c r="A6104" s="1405">
        <v>2015</v>
      </c>
      <c r="B6104" s="1406" t="s">
        <v>864</v>
      </c>
      <c r="C6104" s="1406" t="s">
        <v>819</v>
      </c>
      <c r="D6104" s="1407">
        <v>2662</v>
      </c>
      <c r="E6104" s="1406" t="s">
        <v>631</v>
      </c>
      <c r="F6104" s="1408" t="s">
        <v>630</v>
      </c>
      <c r="O6104" s="1383" t="s">
        <v>631</v>
      </c>
      <c r="Q6104" s="1383" t="s">
        <v>56</v>
      </c>
    </row>
    <row r="6105" spans="1:17" x14ac:dyDescent="0.3">
      <c r="A6105" s="1405">
        <v>2015</v>
      </c>
      <c r="B6105" s="1406" t="s">
        <v>864</v>
      </c>
      <c r="C6105" s="1406" t="s">
        <v>820</v>
      </c>
      <c r="D6105" s="1407">
        <v>427</v>
      </c>
      <c r="E6105" s="1406" t="s">
        <v>631</v>
      </c>
      <c r="F6105" s="1408" t="s">
        <v>630</v>
      </c>
      <c r="O6105" s="1383" t="s">
        <v>631</v>
      </c>
      <c r="Q6105" s="1383" t="s">
        <v>56</v>
      </c>
    </row>
    <row r="6106" spans="1:17" x14ac:dyDescent="0.3">
      <c r="A6106" s="1405">
        <v>2015</v>
      </c>
      <c r="B6106" s="1406" t="s">
        <v>864</v>
      </c>
      <c r="C6106" s="1406" t="s">
        <v>821</v>
      </c>
      <c r="D6106" s="1407">
        <v>308</v>
      </c>
      <c r="E6106" s="1406" t="s">
        <v>631</v>
      </c>
      <c r="F6106" s="1408" t="s">
        <v>630</v>
      </c>
      <c r="O6106" s="1383" t="s">
        <v>631</v>
      </c>
      <c r="Q6106" s="1383" t="s">
        <v>56</v>
      </c>
    </row>
    <row r="6107" spans="1:17" x14ac:dyDescent="0.3">
      <c r="A6107" s="1405">
        <v>2015</v>
      </c>
      <c r="B6107" s="1406" t="s">
        <v>864</v>
      </c>
      <c r="C6107" s="1406" t="s">
        <v>822</v>
      </c>
      <c r="D6107" s="1407">
        <v>270</v>
      </c>
      <c r="E6107" s="1406" t="s">
        <v>631</v>
      </c>
      <c r="F6107" s="1408" t="s">
        <v>630</v>
      </c>
      <c r="O6107" s="1383" t="s">
        <v>631</v>
      </c>
      <c r="Q6107" s="1383" t="s">
        <v>56</v>
      </c>
    </row>
    <row r="6108" spans="1:17" x14ac:dyDescent="0.3">
      <c r="A6108" s="1405">
        <v>2015</v>
      </c>
      <c r="B6108" s="1406" t="s">
        <v>864</v>
      </c>
      <c r="C6108" s="1406" t="s">
        <v>823</v>
      </c>
      <c r="D6108" s="1407">
        <v>451</v>
      </c>
      <c r="E6108" s="1406" t="s">
        <v>631</v>
      </c>
      <c r="F6108" s="1408" t="s">
        <v>630</v>
      </c>
      <c r="O6108" s="1383" t="s">
        <v>631</v>
      </c>
      <c r="Q6108" s="1383" t="s">
        <v>56</v>
      </c>
    </row>
    <row r="6109" spans="1:17" x14ac:dyDescent="0.3">
      <c r="A6109" s="1405">
        <v>2015</v>
      </c>
      <c r="B6109" s="1406" t="s">
        <v>864</v>
      </c>
      <c r="C6109" s="1406" t="s">
        <v>824</v>
      </c>
      <c r="D6109" s="1407">
        <v>682</v>
      </c>
      <c r="E6109" s="1406" t="s">
        <v>631</v>
      </c>
      <c r="F6109" s="1408" t="s">
        <v>630</v>
      </c>
      <c r="O6109" s="1383" t="s">
        <v>631</v>
      </c>
      <c r="Q6109" s="1383" t="s">
        <v>56</v>
      </c>
    </row>
    <row r="6110" spans="1:17" x14ac:dyDescent="0.3">
      <c r="A6110" s="1405">
        <v>2015</v>
      </c>
      <c r="B6110" s="1406" t="s">
        <v>864</v>
      </c>
      <c r="C6110" s="1406" t="s">
        <v>825</v>
      </c>
      <c r="D6110" s="1407">
        <v>2175</v>
      </c>
      <c r="E6110" s="1406" t="s">
        <v>631</v>
      </c>
      <c r="F6110" s="1408" t="s">
        <v>630</v>
      </c>
      <c r="O6110" s="1383" t="s">
        <v>631</v>
      </c>
      <c r="Q6110" s="1383" t="s">
        <v>56</v>
      </c>
    </row>
    <row r="6111" spans="1:17" x14ac:dyDescent="0.3">
      <c r="A6111" s="1405">
        <v>2015</v>
      </c>
      <c r="B6111" s="1406" t="s">
        <v>864</v>
      </c>
      <c r="C6111" s="1406" t="s">
        <v>826</v>
      </c>
      <c r="D6111" s="1407">
        <v>3521</v>
      </c>
      <c r="E6111" s="1406" t="s">
        <v>631</v>
      </c>
      <c r="F6111" s="1408" t="s">
        <v>630</v>
      </c>
      <c r="O6111" s="1383" t="s">
        <v>631</v>
      </c>
      <c r="Q6111" s="1383" t="s">
        <v>56</v>
      </c>
    </row>
    <row r="6112" spans="1:17" x14ac:dyDescent="0.3">
      <c r="A6112" s="1405">
        <v>2015</v>
      </c>
      <c r="B6112" s="1406" t="s">
        <v>864</v>
      </c>
      <c r="C6112" s="1406" t="s">
        <v>840</v>
      </c>
      <c r="D6112" s="1407">
        <v>679</v>
      </c>
      <c r="E6112" s="1406" t="s">
        <v>631</v>
      </c>
      <c r="F6112" s="1408" t="s">
        <v>630</v>
      </c>
      <c r="O6112" s="1383" t="s">
        <v>631</v>
      </c>
      <c r="Q6112" s="1383" t="s">
        <v>56</v>
      </c>
    </row>
    <row r="6113" spans="1:17" x14ac:dyDescent="0.3">
      <c r="A6113" s="1405">
        <v>2015</v>
      </c>
      <c r="B6113" s="1406" t="s">
        <v>864</v>
      </c>
      <c r="C6113" s="1406" t="s">
        <v>827</v>
      </c>
      <c r="D6113" s="1407">
        <v>587</v>
      </c>
      <c r="E6113" s="1406" t="s">
        <v>617</v>
      </c>
      <c r="F6113" s="1408" t="s">
        <v>616</v>
      </c>
      <c r="O6113" s="1383" t="s">
        <v>617</v>
      </c>
      <c r="Q6113" s="1383" t="s">
        <v>55</v>
      </c>
    </row>
    <row r="6114" spans="1:17" x14ac:dyDescent="0.3">
      <c r="A6114" s="1405">
        <v>2015</v>
      </c>
      <c r="B6114" s="1406" t="s">
        <v>864</v>
      </c>
      <c r="C6114" s="1406" t="s">
        <v>828</v>
      </c>
      <c r="D6114" s="1407">
        <v>1015</v>
      </c>
      <c r="E6114" s="1406" t="s">
        <v>617</v>
      </c>
      <c r="F6114" s="1408" t="s">
        <v>616</v>
      </c>
      <c r="O6114" s="1383" t="s">
        <v>617</v>
      </c>
      <c r="Q6114" s="1383" t="s">
        <v>55</v>
      </c>
    </row>
    <row r="6115" spans="1:17" x14ac:dyDescent="0.3">
      <c r="A6115" s="1405">
        <v>2015</v>
      </c>
      <c r="B6115" s="1406" t="s">
        <v>864</v>
      </c>
      <c r="C6115" s="1406" t="s">
        <v>829</v>
      </c>
      <c r="D6115" s="1407">
        <v>994</v>
      </c>
      <c r="E6115" s="1406" t="s">
        <v>617</v>
      </c>
      <c r="F6115" s="1408" t="s">
        <v>616</v>
      </c>
      <c r="O6115" s="1383" t="s">
        <v>617</v>
      </c>
      <c r="Q6115" s="1383" t="s">
        <v>55</v>
      </c>
    </row>
    <row r="6116" spans="1:17" x14ac:dyDescent="0.3">
      <c r="A6116" s="1405">
        <v>2015</v>
      </c>
      <c r="B6116" s="1406" t="s">
        <v>864</v>
      </c>
      <c r="C6116" s="1406" t="s">
        <v>830</v>
      </c>
      <c r="D6116" s="1407">
        <v>2343</v>
      </c>
      <c r="E6116" s="1406" t="s">
        <v>617</v>
      </c>
      <c r="F6116" s="1408" t="s">
        <v>616</v>
      </c>
      <c r="O6116" s="1383" t="s">
        <v>617</v>
      </c>
      <c r="Q6116" s="1383" t="s">
        <v>55</v>
      </c>
    </row>
    <row r="6117" spans="1:17" x14ac:dyDescent="0.3">
      <c r="A6117" s="1405">
        <v>2015</v>
      </c>
      <c r="B6117" s="1406" t="s">
        <v>864</v>
      </c>
      <c r="C6117" s="1406" t="s">
        <v>831</v>
      </c>
      <c r="D6117" s="1407">
        <v>11870</v>
      </c>
      <c r="E6117" s="1406" t="s">
        <v>617</v>
      </c>
      <c r="F6117" s="1408" t="s">
        <v>616</v>
      </c>
      <c r="O6117" s="1383" t="s">
        <v>617</v>
      </c>
      <c r="Q6117" s="1383" t="s">
        <v>55</v>
      </c>
    </row>
    <row r="6118" spans="1:17" x14ac:dyDescent="0.3">
      <c r="A6118" s="1405">
        <v>2015</v>
      </c>
      <c r="B6118" s="1406" t="s">
        <v>864</v>
      </c>
      <c r="C6118" s="1406" t="s">
        <v>832</v>
      </c>
      <c r="D6118" s="1407">
        <v>2625</v>
      </c>
      <c r="E6118" s="1406" t="s">
        <v>617</v>
      </c>
      <c r="F6118" s="1408" t="s">
        <v>616</v>
      </c>
      <c r="O6118" s="1383" t="s">
        <v>617</v>
      </c>
      <c r="Q6118" s="1383" t="s">
        <v>55</v>
      </c>
    </row>
    <row r="6119" spans="1:17" x14ac:dyDescent="0.3">
      <c r="A6119" s="1405">
        <v>2015</v>
      </c>
      <c r="B6119" s="1406" t="s">
        <v>864</v>
      </c>
      <c r="C6119" s="1406" t="s">
        <v>812</v>
      </c>
      <c r="D6119" s="1407">
        <v>730</v>
      </c>
      <c r="E6119" s="1406" t="s">
        <v>617</v>
      </c>
      <c r="F6119" s="1408" t="s">
        <v>616</v>
      </c>
      <c r="O6119" s="1383" t="s">
        <v>617</v>
      </c>
      <c r="Q6119" s="1383" t="s">
        <v>55</v>
      </c>
    </row>
    <row r="6120" spans="1:17" x14ac:dyDescent="0.3">
      <c r="A6120" s="1405">
        <v>2015</v>
      </c>
      <c r="B6120" s="1406" t="s">
        <v>864</v>
      </c>
      <c r="C6120" s="1406" t="s">
        <v>833</v>
      </c>
      <c r="D6120" s="1407">
        <v>207</v>
      </c>
      <c r="E6120" s="1406" t="s">
        <v>617</v>
      </c>
      <c r="F6120" s="1408" t="s">
        <v>616</v>
      </c>
      <c r="O6120" s="1383" t="s">
        <v>617</v>
      </c>
      <c r="Q6120" s="1383" t="s">
        <v>55</v>
      </c>
    </row>
    <row r="6121" spans="1:17" x14ac:dyDescent="0.3">
      <c r="A6121" s="1405">
        <v>2015</v>
      </c>
      <c r="B6121" s="1406" t="s">
        <v>864</v>
      </c>
      <c r="C6121" s="1406" t="s">
        <v>834</v>
      </c>
      <c r="D6121" s="1407">
        <v>582</v>
      </c>
      <c r="E6121" s="1406" t="s">
        <v>617</v>
      </c>
      <c r="F6121" s="1408" t="s">
        <v>616</v>
      </c>
      <c r="O6121" s="1383" t="s">
        <v>617</v>
      </c>
      <c r="Q6121" s="1383" t="s">
        <v>55</v>
      </c>
    </row>
    <row r="6122" spans="1:17" x14ac:dyDescent="0.3">
      <c r="A6122" s="1405">
        <v>2015</v>
      </c>
      <c r="B6122" s="1406" t="s">
        <v>864</v>
      </c>
      <c r="C6122" s="1406" t="s">
        <v>835</v>
      </c>
      <c r="D6122" s="1407">
        <v>809</v>
      </c>
      <c r="E6122" s="1406" t="s">
        <v>617</v>
      </c>
      <c r="F6122" s="1408" t="s">
        <v>616</v>
      </c>
      <c r="O6122" s="1383" t="s">
        <v>617</v>
      </c>
      <c r="Q6122" s="1383" t="s">
        <v>55</v>
      </c>
    </row>
    <row r="6123" spans="1:17" x14ac:dyDescent="0.3">
      <c r="A6123" s="1405">
        <v>2015</v>
      </c>
      <c r="B6123" s="1406" t="s">
        <v>864</v>
      </c>
      <c r="C6123" s="1406" t="s">
        <v>836</v>
      </c>
      <c r="D6123" s="1407">
        <v>1413</v>
      </c>
      <c r="E6123" s="1406" t="s">
        <v>617</v>
      </c>
      <c r="F6123" s="1408" t="s">
        <v>616</v>
      </c>
      <c r="O6123" s="1383" t="s">
        <v>617</v>
      </c>
      <c r="Q6123" s="1383" t="s">
        <v>55</v>
      </c>
    </row>
    <row r="6124" spans="1:17" x14ac:dyDescent="0.3">
      <c r="A6124" s="1405">
        <v>2015</v>
      </c>
      <c r="B6124" s="1406" t="s">
        <v>864</v>
      </c>
      <c r="C6124" s="1406" t="s">
        <v>837</v>
      </c>
      <c r="D6124" s="1407">
        <v>2013</v>
      </c>
      <c r="E6124" s="1406" t="s">
        <v>617</v>
      </c>
      <c r="F6124" s="1408" t="s">
        <v>616</v>
      </c>
      <c r="O6124" s="1383" t="s">
        <v>617</v>
      </c>
      <c r="Q6124" s="1383" t="s">
        <v>55</v>
      </c>
    </row>
    <row r="6125" spans="1:17" x14ac:dyDescent="0.3">
      <c r="A6125" s="1405">
        <v>2015</v>
      </c>
      <c r="B6125" s="1406" t="s">
        <v>864</v>
      </c>
      <c r="C6125" s="1406" t="s">
        <v>838</v>
      </c>
      <c r="D6125" s="1407">
        <v>535</v>
      </c>
      <c r="E6125" s="1406" t="s">
        <v>617</v>
      </c>
      <c r="F6125" s="1408" t="s">
        <v>616</v>
      </c>
      <c r="O6125" s="1383" t="s">
        <v>617</v>
      </c>
      <c r="Q6125" s="1383" t="s">
        <v>55</v>
      </c>
    </row>
    <row r="6126" spans="1:17" x14ac:dyDescent="0.3">
      <c r="A6126" s="1405">
        <v>2015</v>
      </c>
      <c r="B6126" s="1406" t="s">
        <v>864</v>
      </c>
      <c r="C6126" s="1406" t="s">
        <v>839</v>
      </c>
      <c r="D6126" s="1407">
        <v>1487</v>
      </c>
      <c r="E6126" s="1406" t="s">
        <v>617</v>
      </c>
      <c r="F6126" s="1408" t="s">
        <v>616</v>
      </c>
      <c r="O6126" s="1383" t="s">
        <v>617</v>
      </c>
      <c r="Q6126" s="1383" t="s">
        <v>55</v>
      </c>
    </row>
    <row r="6127" spans="1:17" x14ac:dyDescent="0.3">
      <c r="A6127" s="1405">
        <v>2016</v>
      </c>
      <c r="B6127" s="1406" t="s">
        <v>864</v>
      </c>
      <c r="C6127" s="1406" t="s">
        <v>650</v>
      </c>
      <c r="D6127" s="1407">
        <v>3871</v>
      </c>
      <c r="E6127" s="1406" t="s">
        <v>598</v>
      </c>
      <c r="F6127" s="1408" t="s">
        <v>599</v>
      </c>
      <c r="O6127" s="1383" t="s">
        <v>598</v>
      </c>
      <c r="Q6127" s="1383" t="s">
        <v>61</v>
      </c>
    </row>
    <row r="6128" spans="1:17" x14ac:dyDescent="0.3">
      <c r="A6128" s="1405">
        <v>2016</v>
      </c>
      <c r="B6128" s="1406" t="s">
        <v>864</v>
      </c>
      <c r="C6128" s="1406" t="s">
        <v>597</v>
      </c>
      <c r="D6128" s="1407">
        <v>4173</v>
      </c>
      <c r="E6128" s="1406" t="s">
        <v>598</v>
      </c>
      <c r="F6128" s="1408" t="s">
        <v>599</v>
      </c>
      <c r="O6128" s="1383" t="s">
        <v>598</v>
      </c>
      <c r="Q6128" s="1383" t="s">
        <v>61</v>
      </c>
    </row>
    <row r="6129" spans="1:17" x14ac:dyDescent="0.3">
      <c r="A6129" s="1405">
        <v>2016</v>
      </c>
      <c r="B6129" s="1406" t="s">
        <v>864</v>
      </c>
      <c r="C6129" s="1406" t="s">
        <v>651</v>
      </c>
      <c r="D6129" s="1407">
        <v>27660</v>
      </c>
      <c r="E6129" s="1406" t="s">
        <v>598</v>
      </c>
      <c r="F6129" s="1408" t="s">
        <v>599</v>
      </c>
      <c r="O6129" s="1383" t="s">
        <v>598</v>
      </c>
      <c r="Q6129" s="1383" t="s">
        <v>61</v>
      </c>
    </row>
    <row r="6130" spans="1:17" x14ac:dyDescent="0.3">
      <c r="A6130" s="1405">
        <v>2016</v>
      </c>
      <c r="B6130" s="1406" t="s">
        <v>864</v>
      </c>
      <c r="C6130" s="1406" t="s">
        <v>652</v>
      </c>
      <c r="D6130" s="1407">
        <v>18210</v>
      </c>
      <c r="E6130" s="1406" t="s">
        <v>598</v>
      </c>
      <c r="F6130" s="1408" t="s">
        <v>599</v>
      </c>
      <c r="O6130" s="1383" t="s">
        <v>598</v>
      </c>
      <c r="Q6130" s="1383" t="s">
        <v>61</v>
      </c>
    </row>
    <row r="6131" spans="1:17" x14ac:dyDescent="0.3">
      <c r="A6131" s="1405">
        <v>2016</v>
      </c>
      <c r="B6131" s="1406" t="s">
        <v>864</v>
      </c>
      <c r="C6131" s="1406" t="s">
        <v>653</v>
      </c>
      <c r="D6131" s="1407">
        <v>10185</v>
      </c>
      <c r="E6131" s="1406" t="s">
        <v>598</v>
      </c>
      <c r="F6131" s="1408" t="s">
        <v>599</v>
      </c>
      <c r="O6131" s="1383" t="s">
        <v>598</v>
      </c>
      <c r="Q6131" s="1383" t="s">
        <v>61</v>
      </c>
    </row>
    <row r="6132" spans="1:17" x14ac:dyDescent="0.3">
      <c r="A6132" s="1405">
        <v>2016</v>
      </c>
      <c r="B6132" s="1406" t="s">
        <v>864</v>
      </c>
      <c r="C6132" s="1406" t="s">
        <v>654</v>
      </c>
      <c r="D6132" s="1407">
        <v>5994</v>
      </c>
      <c r="E6132" s="1406" t="s">
        <v>598</v>
      </c>
      <c r="F6132" s="1408" t="s">
        <v>599</v>
      </c>
      <c r="O6132" s="1383" t="s">
        <v>598</v>
      </c>
      <c r="Q6132" s="1383" t="s">
        <v>61</v>
      </c>
    </row>
    <row r="6133" spans="1:17" x14ac:dyDescent="0.3">
      <c r="A6133" s="1405">
        <v>2016</v>
      </c>
      <c r="B6133" s="1406" t="s">
        <v>864</v>
      </c>
      <c r="C6133" s="1406" t="s">
        <v>600</v>
      </c>
      <c r="D6133" s="1407">
        <v>16020</v>
      </c>
      <c r="E6133" s="1406" t="s">
        <v>594</v>
      </c>
      <c r="F6133" s="1408" t="s">
        <v>595</v>
      </c>
      <c r="O6133" s="1383" t="s">
        <v>594</v>
      </c>
      <c r="Q6133" s="1383" t="s">
        <v>62</v>
      </c>
    </row>
    <row r="6134" spans="1:17" x14ac:dyDescent="0.3">
      <c r="A6134" s="1405">
        <v>2016</v>
      </c>
      <c r="B6134" s="1406" t="s">
        <v>864</v>
      </c>
      <c r="C6134" s="1406" t="s">
        <v>601</v>
      </c>
      <c r="D6134" s="1407">
        <v>42717</v>
      </c>
      <c r="E6134" s="1406" t="s">
        <v>594</v>
      </c>
      <c r="F6134" s="1408" t="s">
        <v>595</v>
      </c>
      <c r="O6134" s="1383" t="s">
        <v>594</v>
      </c>
      <c r="Q6134" s="1383" t="s">
        <v>62</v>
      </c>
    </row>
    <row r="6135" spans="1:17" x14ac:dyDescent="0.3">
      <c r="A6135" s="1405">
        <v>2016</v>
      </c>
      <c r="B6135" s="1406" t="s">
        <v>864</v>
      </c>
      <c r="C6135" s="1406" t="s">
        <v>602</v>
      </c>
      <c r="D6135" s="1407">
        <v>41642</v>
      </c>
      <c r="E6135" s="1406" t="s">
        <v>594</v>
      </c>
      <c r="F6135" s="1408" t="s">
        <v>595</v>
      </c>
      <c r="O6135" s="1383" t="s">
        <v>594</v>
      </c>
      <c r="Q6135" s="1383" t="s">
        <v>62</v>
      </c>
    </row>
    <row r="6136" spans="1:17" x14ac:dyDescent="0.3">
      <c r="A6136" s="1405">
        <v>2016</v>
      </c>
      <c r="B6136" s="1406" t="s">
        <v>864</v>
      </c>
      <c r="C6136" s="1406" t="s">
        <v>640</v>
      </c>
      <c r="D6136" s="1407">
        <v>15090</v>
      </c>
      <c r="E6136" s="1406" t="s">
        <v>594</v>
      </c>
      <c r="F6136" s="1408" t="s">
        <v>595</v>
      </c>
      <c r="O6136" s="1383" t="s">
        <v>594</v>
      </c>
      <c r="Q6136" s="1383" t="s">
        <v>62</v>
      </c>
    </row>
    <row r="6137" spans="1:17" x14ac:dyDescent="0.3">
      <c r="A6137" s="1405">
        <v>2016</v>
      </c>
      <c r="B6137" s="1406" t="s">
        <v>864</v>
      </c>
      <c r="C6137" s="1406" t="s">
        <v>605</v>
      </c>
      <c r="D6137" s="1407">
        <v>86281</v>
      </c>
      <c r="E6137" s="1406" t="s">
        <v>594</v>
      </c>
      <c r="F6137" s="1408" t="s">
        <v>595</v>
      </c>
      <c r="O6137" s="1383" t="s">
        <v>594</v>
      </c>
      <c r="Q6137" s="1383" t="s">
        <v>62</v>
      </c>
    </row>
    <row r="6138" spans="1:17" x14ac:dyDescent="0.3">
      <c r="A6138" s="1405">
        <v>2016</v>
      </c>
      <c r="B6138" s="1406" t="s">
        <v>864</v>
      </c>
      <c r="C6138" s="1406" t="s">
        <v>606</v>
      </c>
      <c r="D6138" s="1407">
        <v>11079</v>
      </c>
      <c r="E6138" s="1406" t="s">
        <v>594</v>
      </c>
      <c r="F6138" s="1408" t="s">
        <v>595</v>
      </c>
      <c r="O6138" s="1383" t="s">
        <v>594</v>
      </c>
      <c r="Q6138" s="1383" t="s">
        <v>62</v>
      </c>
    </row>
    <row r="6139" spans="1:17" x14ac:dyDescent="0.3">
      <c r="A6139" s="1405">
        <v>2016</v>
      </c>
      <c r="B6139" s="1406" t="s">
        <v>864</v>
      </c>
      <c r="C6139" s="1406" t="s">
        <v>593</v>
      </c>
      <c r="D6139" s="1407">
        <v>14784</v>
      </c>
      <c r="E6139" s="1406" t="s">
        <v>594</v>
      </c>
      <c r="F6139" s="1408" t="s">
        <v>595</v>
      </c>
      <c r="O6139" s="1383" t="s">
        <v>594</v>
      </c>
      <c r="Q6139" s="1383" t="s">
        <v>62</v>
      </c>
    </row>
    <row r="6140" spans="1:17" x14ac:dyDescent="0.3">
      <c r="A6140" s="1405">
        <v>2016</v>
      </c>
      <c r="B6140" s="1406" t="s">
        <v>864</v>
      </c>
      <c r="C6140" s="1406" t="s">
        <v>609</v>
      </c>
      <c r="D6140" s="1407">
        <v>11757</v>
      </c>
      <c r="E6140" s="1406" t="s">
        <v>594</v>
      </c>
      <c r="F6140" s="1408" t="s">
        <v>595</v>
      </c>
      <c r="O6140" s="1383" t="s">
        <v>594</v>
      </c>
      <c r="Q6140" s="1383" t="s">
        <v>62</v>
      </c>
    </row>
    <row r="6141" spans="1:17" x14ac:dyDescent="0.3">
      <c r="A6141" s="1405">
        <v>2016</v>
      </c>
      <c r="B6141" s="1406" t="s">
        <v>864</v>
      </c>
      <c r="C6141" s="1406" t="s">
        <v>612</v>
      </c>
      <c r="D6141" s="1407">
        <v>18170</v>
      </c>
      <c r="E6141" s="1406" t="s">
        <v>594</v>
      </c>
      <c r="F6141" s="1408" t="s">
        <v>595</v>
      </c>
      <c r="O6141" s="1383" t="s">
        <v>594</v>
      </c>
      <c r="Q6141" s="1383" t="s">
        <v>62</v>
      </c>
    </row>
    <row r="6142" spans="1:17" x14ac:dyDescent="0.3">
      <c r="A6142" s="1405">
        <v>2016</v>
      </c>
      <c r="B6142" s="1406" t="s">
        <v>864</v>
      </c>
      <c r="C6142" s="1406" t="s">
        <v>615</v>
      </c>
      <c r="D6142" s="1407">
        <v>48892</v>
      </c>
      <c r="E6142" s="1406" t="s">
        <v>594</v>
      </c>
      <c r="F6142" s="1408" t="s">
        <v>595</v>
      </c>
      <c r="O6142" s="1383" t="s">
        <v>594</v>
      </c>
      <c r="Q6142" s="1383" t="s">
        <v>62</v>
      </c>
    </row>
    <row r="6143" spans="1:17" x14ac:dyDescent="0.3">
      <c r="A6143" s="1405">
        <v>2016</v>
      </c>
      <c r="B6143" s="1406" t="s">
        <v>864</v>
      </c>
      <c r="C6143" s="1406" t="s">
        <v>596</v>
      </c>
      <c r="D6143" s="1407">
        <v>11231</v>
      </c>
      <c r="E6143" s="1406" t="s">
        <v>594</v>
      </c>
      <c r="F6143" s="1408" t="s">
        <v>595</v>
      </c>
      <c r="O6143" s="1383" t="s">
        <v>594</v>
      </c>
      <c r="Q6143" s="1383" t="s">
        <v>62</v>
      </c>
    </row>
    <row r="6144" spans="1:17" x14ac:dyDescent="0.3">
      <c r="A6144" s="1405">
        <v>2016</v>
      </c>
      <c r="B6144" s="1406" t="s">
        <v>864</v>
      </c>
      <c r="C6144" s="1406" t="s">
        <v>682</v>
      </c>
      <c r="D6144" s="1407">
        <v>702</v>
      </c>
      <c r="E6144" s="1406" t="s">
        <v>642</v>
      </c>
      <c r="F6144" s="1408" t="s">
        <v>641</v>
      </c>
      <c r="O6144" s="1383" t="s">
        <v>642</v>
      </c>
      <c r="Q6144" s="1383" t="s">
        <v>66</v>
      </c>
    </row>
    <row r="6145" spans="1:17" x14ac:dyDescent="0.3">
      <c r="A6145" s="1405">
        <v>2016</v>
      </c>
      <c r="B6145" s="1406" t="s">
        <v>864</v>
      </c>
      <c r="C6145" s="1406" t="s">
        <v>683</v>
      </c>
      <c r="D6145" s="1407">
        <v>5050</v>
      </c>
      <c r="E6145" s="1406" t="s">
        <v>642</v>
      </c>
      <c r="F6145" s="1408" t="s">
        <v>641</v>
      </c>
      <c r="O6145" s="1383" t="s">
        <v>642</v>
      </c>
      <c r="Q6145" s="1383" t="s">
        <v>66</v>
      </c>
    </row>
    <row r="6146" spans="1:17" x14ac:dyDescent="0.3">
      <c r="A6146" s="1405">
        <v>2016</v>
      </c>
      <c r="B6146" s="1406" t="s">
        <v>864</v>
      </c>
      <c r="C6146" s="1406" t="s">
        <v>684</v>
      </c>
      <c r="D6146" s="1407">
        <v>839</v>
      </c>
      <c r="E6146" s="1406" t="s">
        <v>642</v>
      </c>
      <c r="F6146" s="1408" t="s">
        <v>641</v>
      </c>
      <c r="O6146" s="1383" t="s">
        <v>642</v>
      </c>
      <c r="Q6146" s="1383" t="s">
        <v>66</v>
      </c>
    </row>
    <row r="6147" spans="1:17" x14ac:dyDescent="0.3">
      <c r="A6147" s="1405">
        <v>2016</v>
      </c>
      <c r="B6147" s="1406" t="s">
        <v>864</v>
      </c>
      <c r="C6147" s="1406" t="s">
        <v>647</v>
      </c>
      <c r="D6147" s="1407">
        <v>741</v>
      </c>
      <c r="E6147" s="1406" t="s">
        <v>642</v>
      </c>
      <c r="F6147" s="1408" t="s">
        <v>641</v>
      </c>
      <c r="O6147" s="1383" t="s">
        <v>642</v>
      </c>
      <c r="Q6147" s="1383" t="s">
        <v>66</v>
      </c>
    </row>
    <row r="6148" spans="1:17" x14ac:dyDescent="0.3">
      <c r="A6148" s="1405">
        <v>2016</v>
      </c>
      <c r="B6148" s="1406" t="s">
        <v>864</v>
      </c>
      <c r="C6148" s="1406" t="s">
        <v>686</v>
      </c>
      <c r="D6148" s="1407">
        <v>1299</v>
      </c>
      <c r="E6148" s="1406" t="s">
        <v>642</v>
      </c>
      <c r="F6148" s="1408" t="s">
        <v>641</v>
      </c>
      <c r="O6148" s="1383" t="s">
        <v>642</v>
      </c>
      <c r="Q6148" s="1383" t="s">
        <v>66</v>
      </c>
    </row>
    <row r="6149" spans="1:17" x14ac:dyDescent="0.3">
      <c r="A6149" s="1405">
        <v>2016</v>
      </c>
      <c r="B6149" s="1406" t="s">
        <v>864</v>
      </c>
      <c r="C6149" s="1406" t="s">
        <v>687</v>
      </c>
      <c r="D6149" s="1407">
        <v>1298</v>
      </c>
      <c r="E6149" s="1406" t="s">
        <v>642</v>
      </c>
      <c r="F6149" s="1408" t="s">
        <v>641</v>
      </c>
      <c r="O6149" s="1383" t="s">
        <v>642</v>
      </c>
      <c r="Q6149" s="1383" t="s">
        <v>66</v>
      </c>
    </row>
    <row r="6150" spans="1:17" x14ac:dyDescent="0.3">
      <c r="A6150" s="1405">
        <v>2016</v>
      </c>
      <c r="B6150" s="1406" t="s">
        <v>864</v>
      </c>
      <c r="C6150" s="1406" t="s">
        <v>618</v>
      </c>
      <c r="D6150" s="1407">
        <v>2260</v>
      </c>
      <c r="E6150" s="1406" t="s">
        <v>598</v>
      </c>
      <c r="F6150" s="1408" t="s">
        <v>599</v>
      </c>
      <c r="O6150" s="1383" t="s">
        <v>598</v>
      </c>
      <c r="Q6150" s="1383" t="s">
        <v>61</v>
      </c>
    </row>
    <row r="6151" spans="1:17" x14ac:dyDescent="0.3">
      <c r="A6151" s="1405">
        <v>2016</v>
      </c>
      <c r="B6151" s="1406" t="s">
        <v>864</v>
      </c>
      <c r="C6151" s="1406" t="s">
        <v>624</v>
      </c>
      <c r="D6151" s="1407">
        <v>1961</v>
      </c>
      <c r="E6151" s="1406" t="s">
        <v>578</v>
      </c>
      <c r="F6151" s="1408" t="s">
        <v>579</v>
      </c>
      <c r="O6151" s="1383" t="s">
        <v>578</v>
      </c>
      <c r="Q6151" s="1383" t="s">
        <v>63</v>
      </c>
    </row>
    <row r="6152" spans="1:17" x14ac:dyDescent="0.3">
      <c r="A6152" s="1405">
        <v>2016</v>
      </c>
      <c r="B6152" s="1406" t="s">
        <v>864</v>
      </c>
      <c r="C6152" s="1406" t="s">
        <v>627</v>
      </c>
      <c r="D6152" s="1407">
        <v>7854</v>
      </c>
      <c r="E6152" s="1406" t="s">
        <v>594</v>
      </c>
      <c r="F6152" s="1408" t="s">
        <v>595</v>
      </c>
      <c r="O6152" s="1383" t="s">
        <v>594</v>
      </c>
      <c r="Q6152" s="1383" t="s">
        <v>62</v>
      </c>
    </row>
    <row r="6153" spans="1:17" x14ac:dyDescent="0.3">
      <c r="A6153" s="1405">
        <v>2016</v>
      </c>
      <c r="B6153" s="1406" t="s">
        <v>864</v>
      </c>
      <c r="C6153" s="1406" t="s">
        <v>629</v>
      </c>
      <c r="D6153" s="1407">
        <v>1856</v>
      </c>
      <c r="E6153" s="1406" t="s">
        <v>594</v>
      </c>
      <c r="F6153" s="1408" t="s">
        <v>595</v>
      </c>
      <c r="O6153" s="1383" t="s">
        <v>594</v>
      </c>
      <c r="Q6153" s="1383" t="s">
        <v>62</v>
      </c>
    </row>
    <row r="6154" spans="1:17" x14ac:dyDescent="0.3">
      <c r="A6154" s="1405">
        <v>2016</v>
      </c>
      <c r="B6154" s="1406" t="s">
        <v>864</v>
      </c>
      <c r="C6154" s="1406" t="s">
        <v>632</v>
      </c>
      <c r="D6154" s="1407">
        <v>18990</v>
      </c>
      <c r="E6154" s="1406" t="s">
        <v>594</v>
      </c>
      <c r="F6154" s="1408" t="s">
        <v>595</v>
      </c>
      <c r="O6154" s="1383" t="s">
        <v>594</v>
      </c>
      <c r="Q6154" s="1383" t="s">
        <v>62</v>
      </c>
    </row>
    <row r="6155" spans="1:17" x14ac:dyDescent="0.3">
      <c r="A6155" s="1405">
        <v>2016</v>
      </c>
      <c r="B6155" s="1406" t="s">
        <v>864</v>
      </c>
      <c r="C6155" s="1406" t="s">
        <v>633</v>
      </c>
      <c r="D6155" s="1407">
        <v>9991</v>
      </c>
      <c r="E6155" s="1406" t="s">
        <v>594</v>
      </c>
      <c r="F6155" s="1408" t="s">
        <v>595</v>
      </c>
      <c r="O6155" s="1383" t="s">
        <v>594</v>
      </c>
      <c r="Q6155" s="1383" t="s">
        <v>62</v>
      </c>
    </row>
    <row r="6156" spans="1:17" x14ac:dyDescent="0.3">
      <c r="A6156" s="1405">
        <v>2016</v>
      </c>
      <c r="B6156" s="1406" t="s">
        <v>864</v>
      </c>
      <c r="C6156" s="1406" t="s">
        <v>636</v>
      </c>
      <c r="D6156" s="1407">
        <v>8429</v>
      </c>
      <c r="E6156" s="1406" t="s">
        <v>594</v>
      </c>
      <c r="F6156" s="1408" t="s">
        <v>595</v>
      </c>
      <c r="O6156" s="1383" t="s">
        <v>594</v>
      </c>
      <c r="Q6156" s="1383" t="s">
        <v>62</v>
      </c>
    </row>
    <row r="6157" spans="1:17" x14ac:dyDescent="0.3">
      <c r="A6157" s="1405">
        <v>2016</v>
      </c>
      <c r="B6157" s="1406" t="s">
        <v>864</v>
      </c>
      <c r="C6157" s="1406" t="s">
        <v>639</v>
      </c>
      <c r="D6157" s="1407">
        <v>13848</v>
      </c>
      <c r="E6157" s="1406" t="s">
        <v>594</v>
      </c>
      <c r="F6157" s="1408" t="s">
        <v>595</v>
      </c>
      <c r="O6157" s="1383" t="s">
        <v>594</v>
      </c>
      <c r="Q6157" s="1383" t="s">
        <v>62</v>
      </c>
    </row>
    <row r="6158" spans="1:17" x14ac:dyDescent="0.3">
      <c r="A6158" s="1405">
        <v>2016</v>
      </c>
      <c r="B6158" s="1406" t="s">
        <v>864</v>
      </c>
      <c r="C6158" s="1406" t="s">
        <v>643</v>
      </c>
      <c r="D6158" s="1407">
        <v>13336</v>
      </c>
      <c r="E6158" s="1406" t="s">
        <v>594</v>
      </c>
      <c r="F6158" s="1408" t="s">
        <v>595</v>
      </c>
      <c r="O6158" s="1383" t="s">
        <v>594</v>
      </c>
      <c r="Q6158" s="1383" t="s">
        <v>62</v>
      </c>
    </row>
    <row r="6159" spans="1:17" x14ac:dyDescent="0.3">
      <c r="A6159" s="1405">
        <v>2016</v>
      </c>
      <c r="B6159" s="1406" t="s">
        <v>864</v>
      </c>
      <c r="C6159" s="1406" t="s">
        <v>648</v>
      </c>
      <c r="D6159" s="1407">
        <v>1724</v>
      </c>
      <c r="E6159" s="1406" t="s">
        <v>645</v>
      </c>
      <c r="F6159" s="1408" t="s">
        <v>644</v>
      </c>
      <c r="O6159" s="1383" t="s">
        <v>645</v>
      </c>
      <c r="Q6159" s="1383" t="s">
        <v>76</v>
      </c>
    </row>
    <row r="6160" spans="1:17" x14ac:dyDescent="0.3">
      <c r="A6160" s="1405">
        <v>2016</v>
      </c>
      <c r="B6160" s="1406" t="s">
        <v>864</v>
      </c>
      <c r="C6160" s="1406" t="s">
        <v>649</v>
      </c>
      <c r="D6160" s="1407">
        <v>719</v>
      </c>
      <c r="E6160" s="1406" t="s">
        <v>645</v>
      </c>
      <c r="F6160" s="1408" t="s">
        <v>644</v>
      </c>
      <c r="O6160" s="1383" t="s">
        <v>645</v>
      </c>
      <c r="Q6160" s="1383" t="s">
        <v>76</v>
      </c>
    </row>
    <row r="6161" spans="1:17" x14ac:dyDescent="0.3">
      <c r="A6161" s="1405">
        <v>2016</v>
      </c>
      <c r="B6161" s="1406" t="s">
        <v>864</v>
      </c>
      <c r="C6161" s="1406" t="s">
        <v>655</v>
      </c>
      <c r="D6161" s="1407">
        <v>511</v>
      </c>
      <c r="E6161" s="1406" t="s">
        <v>608</v>
      </c>
      <c r="F6161" s="1408" t="s">
        <v>607</v>
      </c>
      <c r="O6161" s="1383" t="s">
        <v>608</v>
      </c>
      <c r="Q6161" s="1383" t="s">
        <v>65</v>
      </c>
    </row>
    <row r="6162" spans="1:17" x14ac:dyDescent="0.3">
      <c r="A6162" s="1405">
        <v>2016</v>
      </c>
      <c r="B6162" s="1406" t="s">
        <v>864</v>
      </c>
      <c r="C6162" s="1406" t="s">
        <v>656</v>
      </c>
      <c r="D6162" s="1407">
        <v>382</v>
      </c>
      <c r="E6162" s="1406" t="s">
        <v>608</v>
      </c>
      <c r="F6162" s="1408" t="s">
        <v>607</v>
      </c>
      <c r="O6162" s="1383" t="s">
        <v>608</v>
      </c>
      <c r="Q6162" s="1383" t="s">
        <v>65</v>
      </c>
    </row>
    <row r="6163" spans="1:17" x14ac:dyDescent="0.3">
      <c r="A6163" s="1405">
        <v>2016</v>
      </c>
      <c r="B6163" s="1406" t="s">
        <v>864</v>
      </c>
      <c r="C6163" s="1406" t="s">
        <v>657</v>
      </c>
      <c r="D6163" s="1407">
        <v>757</v>
      </c>
      <c r="E6163" s="1406" t="s">
        <v>608</v>
      </c>
      <c r="F6163" s="1408" t="s">
        <v>607</v>
      </c>
      <c r="O6163" s="1383" t="s">
        <v>608</v>
      </c>
      <c r="Q6163" s="1383" t="s">
        <v>65</v>
      </c>
    </row>
    <row r="6164" spans="1:17" x14ac:dyDescent="0.3">
      <c r="A6164" s="1405">
        <v>2016</v>
      </c>
      <c r="B6164" s="1406" t="s">
        <v>864</v>
      </c>
      <c r="C6164" s="1406" t="s">
        <v>659</v>
      </c>
      <c r="D6164" s="1407">
        <v>735</v>
      </c>
      <c r="E6164" s="1406" t="s">
        <v>623</v>
      </c>
      <c r="F6164" s="1408" t="s">
        <v>622</v>
      </c>
      <c r="O6164" s="1383" t="s">
        <v>623</v>
      </c>
      <c r="Q6164" s="1383" t="s">
        <v>75</v>
      </c>
    </row>
    <row r="6165" spans="1:17" x14ac:dyDescent="0.3">
      <c r="A6165" s="1405">
        <v>2016</v>
      </c>
      <c r="B6165" s="1406" t="s">
        <v>864</v>
      </c>
      <c r="C6165" s="1406" t="s">
        <v>660</v>
      </c>
      <c r="D6165" s="1407">
        <v>1519</v>
      </c>
      <c r="E6165" s="1406" t="s">
        <v>642</v>
      </c>
      <c r="F6165" s="1408" t="s">
        <v>641</v>
      </c>
      <c r="O6165" s="1383" t="s">
        <v>642</v>
      </c>
      <c r="Q6165" s="1383" t="s">
        <v>66</v>
      </c>
    </row>
    <row r="6166" spans="1:17" x14ac:dyDescent="0.3">
      <c r="A6166" s="1405">
        <v>2016</v>
      </c>
      <c r="B6166" s="1406" t="s">
        <v>864</v>
      </c>
      <c r="C6166" s="1406" t="s">
        <v>661</v>
      </c>
      <c r="D6166" s="1407">
        <v>304</v>
      </c>
      <c r="E6166" s="1406" t="s">
        <v>642</v>
      </c>
      <c r="F6166" s="1408" t="s">
        <v>641</v>
      </c>
      <c r="O6166" s="1383" t="s">
        <v>642</v>
      </c>
      <c r="Q6166" s="1383" t="s">
        <v>66</v>
      </c>
    </row>
    <row r="6167" spans="1:17" x14ac:dyDescent="0.3">
      <c r="A6167" s="1405">
        <v>2016</v>
      </c>
      <c r="B6167" s="1406" t="s">
        <v>864</v>
      </c>
      <c r="C6167" s="1406" t="s">
        <v>685</v>
      </c>
      <c r="D6167" s="1407">
        <v>468</v>
      </c>
      <c r="E6167" s="1406" t="s">
        <v>642</v>
      </c>
      <c r="F6167" s="1408" t="s">
        <v>641</v>
      </c>
      <c r="O6167" s="1383" t="s">
        <v>642</v>
      </c>
      <c r="Q6167" s="1383" t="s">
        <v>66</v>
      </c>
    </row>
    <row r="6168" spans="1:17" x14ac:dyDescent="0.3">
      <c r="A6168" s="1405">
        <v>2016</v>
      </c>
      <c r="B6168" s="1406" t="s">
        <v>864</v>
      </c>
      <c r="C6168" s="1406" t="s">
        <v>662</v>
      </c>
      <c r="D6168" s="1407">
        <v>2147</v>
      </c>
      <c r="E6168" s="1406" t="s">
        <v>642</v>
      </c>
      <c r="F6168" s="1408" t="s">
        <v>641</v>
      </c>
      <c r="O6168" s="1383" t="s">
        <v>642</v>
      </c>
      <c r="Q6168" s="1383" t="s">
        <v>66</v>
      </c>
    </row>
    <row r="6169" spans="1:17" x14ac:dyDescent="0.3">
      <c r="A6169" s="1405">
        <v>2016</v>
      </c>
      <c r="B6169" s="1406" t="s">
        <v>864</v>
      </c>
      <c r="C6169" s="1406" t="s">
        <v>663</v>
      </c>
      <c r="D6169" s="1407">
        <v>745</v>
      </c>
      <c r="E6169" s="1406" t="s">
        <v>642</v>
      </c>
      <c r="F6169" s="1408" t="s">
        <v>641</v>
      </c>
      <c r="O6169" s="1383" t="s">
        <v>642</v>
      </c>
      <c r="Q6169" s="1383" t="s">
        <v>66</v>
      </c>
    </row>
    <row r="6170" spans="1:17" x14ac:dyDescent="0.3">
      <c r="A6170" s="1405">
        <v>2016</v>
      </c>
      <c r="B6170" s="1406" t="s">
        <v>864</v>
      </c>
      <c r="C6170" s="1406" t="s">
        <v>664</v>
      </c>
      <c r="D6170" s="1407">
        <v>423</v>
      </c>
      <c r="E6170" s="1406" t="s">
        <v>642</v>
      </c>
      <c r="F6170" s="1408" t="s">
        <v>641</v>
      </c>
      <c r="O6170" s="1383" t="s">
        <v>642</v>
      </c>
      <c r="Q6170" s="1383" t="s">
        <v>66</v>
      </c>
    </row>
    <row r="6171" spans="1:17" x14ac:dyDescent="0.3">
      <c r="A6171" s="1405">
        <v>2016</v>
      </c>
      <c r="B6171" s="1406" t="s">
        <v>864</v>
      </c>
      <c r="C6171" s="1406" t="s">
        <v>665</v>
      </c>
      <c r="D6171" s="1407">
        <v>7865</v>
      </c>
      <c r="E6171" s="1406" t="s">
        <v>642</v>
      </c>
      <c r="F6171" s="1408" t="s">
        <v>641</v>
      </c>
      <c r="O6171" s="1383" t="s">
        <v>642</v>
      </c>
      <c r="Q6171" s="1383" t="s">
        <v>66</v>
      </c>
    </row>
    <row r="6172" spans="1:17" x14ac:dyDescent="0.3">
      <c r="A6172" s="1405">
        <v>2016</v>
      </c>
      <c r="B6172" s="1406" t="s">
        <v>864</v>
      </c>
      <c r="C6172" s="1406" t="s">
        <v>666</v>
      </c>
      <c r="D6172" s="1407">
        <v>645</v>
      </c>
      <c r="E6172" s="1406" t="s">
        <v>645</v>
      </c>
      <c r="F6172" s="1408" t="s">
        <v>644</v>
      </c>
      <c r="O6172" s="1383" t="s">
        <v>645</v>
      </c>
      <c r="Q6172" s="1383" t="s">
        <v>76</v>
      </c>
    </row>
    <row r="6173" spans="1:17" x14ac:dyDescent="0.3">
      <c r="A6173" s="1405">
        <v>2016</v>
      </c>
      <c r="B6173" s="1406" t="s">
        <v>864</v>
      </c>
      <c r="C6173" s="1406" t="s">
        <v>667</v>
      </c>
      <c r="D6173" s="1407">
        <v>3368</v>
      </c>
      <c r="E6173" s="1406" t="s">
        <v>645</v>
      </c>
      <c r="F6173" s="1408" t="s">
        <v>644</v>
      </c>
      <c r="O6173" s="1383" t="s">
        <v>645</v>
      </c>
      <c r="Q6173" s="1383" t="s">
        <v>76</v>
      </c>
    </row>
    <row r="6174" spans="1:17" x14ac:dyDescent="0.3">
      <c r="A6174" s="1405">
        <v>2016</v>
      </c>
      <c r="B6174" s="1406" t="s">
        <v>864</v>
      </c>
      <c r="C6174" s="1406" t="s">
        <v>668</v>
      </c>
      <c r="D6174" s="1407">
        <v>1323</v>
      </c>
      <c r="E6174" s="1406" t="s">
        <v>645</v>
      </c>
      <c r="F6174" s="1408" t="s">
        <v>644</v>
      </c>
      <c r="O6174" s="1383" t="s">
        <v>645</v>
      </c>
      <c r="Q6174" s="1383" t="s">
        <v>76</v>
      </c>
    </row>
    <row r="6175" spans="1:17" x14ac:dyDescent="0.3">
      <c r="A6175" s="1405">
        <v>2016</v>
      </c>
      <c r="B6175" s="1406" t="s">
        <v>864</v>
      </c>
      <c r="C6175" s="1406" t="s">
        <v>669</v>
      </c>
      <c r="D6175" s="1407">
        <v>245</v>
      </c>
      <c r="E6175" s="1406" t="s">
        <v>645</v>
      </c>
      <c r="F6175" s="1408" t="s">
        <v>644</v>
      </c>
      <c r="O6175" s="1383" t="s">
        <v>645</v>
      </c>
      <c r="Q6175" s="1383" t="s">
        <v>76</v>
      </c>
    </row>
    <row r="6176" spans="1:17" x14ac:dyDescent="0.3">
      <c r="A6176" s="1405">
        <v>2016</v>
      </c>
      <c r="B6176" s="1406" t="s">
        <v>864</v>
      </c>
      <c r="C6176" s="1406" t="s">
        <v>670</v>
      </c>
      <c r="D6176" s="1407">
        <v>828</v>
      </c>
      <c r="E6176" s="1406" t="s">
        <v>645</v>
      </c>
      <c r="F6176" s="1408" t="s">
        <v>644</v>
      </c>
      <c r="O6176" s="1383" t="s">
        <v>645</v>
      </c>
      <c r="Q6176" s="1383" t="s">
        <v>76</v>
      </c>
    </row>
    <row r="6177" spans="1:17" x14ac:dyDescent="0.3">
      <c r="A6177" s="1405">
        <v>2016</v>
      </c>
      <c r="B6177" s="1406" t="s">
        <v>864</v>
      </c>
      <c r="C6177" s="1406" t="s">
        <v>671</v>
      </c>
      <c r="D6177" s="1407">
        <v>717</v>
      </c>
      <c r="E6177" s="1406" t="s">
        <v>645</v>
      </c>
      <c r="F6177" s="1408" t="s">
        <v>644</v>
      </c>
      <c r="O6177" s="1383" t="s">
        <v>645</v>
      </c>
      <c r="Q6177" s="1383" t="s">
        <v>76</v>
      </c>
    </row>
    <row r="6178" spans="1:17" x14ac:dyDescent="0.3">
      <c r="A6178" s="1405">
        <v>2016</v>
      </c>
      <c r="B6178" s="1406" t="s">
        <v>864</v>
      </c>
      <c r="C6178" s="1406" t="s">
        <v>672</v>
      </c>
      <c r="D6178" s="1407">
        <v>442</v>
      </c>
      <c r="E6178" s="1406" t="s">
        <v>645</v>
      </c>
      <c r="F6178" s="1408" t="s">
        <v>644</v>
      </c>
      <c r="O6178" s="1383" t="s">
        <v>645</v>
      </c>
      <c r="Q6178" s="1383" t="s">
        <v>76</v>
      </c>
    </row>
    <row r="6179" spans="1:17" x14ac:dyDescent="0.3">
      <c r="A6179" s="1405">
        <v>2016</v>
      </c>
      <c r="B6179" s="1406" t="s">
        <v>864</v>
      </c>
      <c r="C6179" s="1406" t="s">
        <v>673</v>
      </c>
      <c r="D6179" s="1407">
        <v>835</v>
      </c>
      <c r="E6179" s="1406" t="s">
        <v>645</v>
      </c>
      <c r="F6179" s="1408" t="s">
        <v>644</v>
      </c>
      <c r="O6179" s="1383" t="s">
        <v>645</v>
      </c>
      <c r="Q6179" s="1383" t="s">
        <v>76</v>
      </c>
    </row>
    <row r="6180" spans="1:17" x14ac:dyDescent="0.3">
      <c r="A6180" s="1405">
        <v>2016</v>
      </c>
      <c r="B6180" s="1406" t="s">
        <v>864</v>
      </c>
      <c r="C6180" s="1406" t="s">
        <v>674</v>
      </c>
      <c r="D6180" s="1407">
        <v>330</v>
      </c>
      <c r="E6180" s="1406" t="s">
        <v>608</v>
      </c>
      <c r="F6180" s="1408" t="s">
        <v>607</v>
      </c>
      <c r="O6180" s="1383" t="s">
        <v>608</v>
      </c>
      <c r="Q6180" s="1383" t="s">
        <v>65</v>
      </c>
    </row>
    <row r="6181" spans="1:17" x14ac:dyDescent="0.3">
      <c r="A6181" s="1405">
        <v>2016</v>
      </c>
      <c r="B6181" s="1406" t="s">
        <v>864</v>
      </c>
      <c r="C6181" s="1406" t="s">
        <v>675</v>
      </c>
      <c r="D6181" s="1407">
        <v>5477</v>
      </c>
      <c r="E6181" s="1406" t="s">
        <v>608</v>
      </c>
      <c r="F6181" s="1408" t="s">
        <v>607</v>
      </c>
      <c r="O6181" s="1383" t="s">
        <v>608</v>
      </c>
      <c r="Q6181" s="1383" t="s">
        <v>65</v>
      </c>
    </row>
    <row r="6182" spans="1:17" x14ac:dyDescent="0.3">
      <c r="A6182" s="1405">
        <v>2016</v>
      </c>
      <c r="B6182" s="1406" t="s">
        <v>864</v>
      </c>
      <c r="C6182" s="1406" t="s">
        <v>676</v>
      </c>
      <c r="D6182" s="1407">
        <v>1640</v>
      </c>
      <c r="E6182" s="1406" t="s">
        <v>608</v>
      </c>
      <c r="F6182" s="1408" t="s">
        <v>607</v>
      </c>
      <c r="O6182" s="1383" t="s">
        <v>608</v>
      </c>
      <c r="Q6182" s="1383" t="s">
        <v>65</v>
      </c>
    </row>
    <row r="6183" spans="1:17" x14ac:dyDescent="0.3">
      <c r="A6183" s="1405">
        <v>2016</v>
      </c>
      <c r="B6183" s="1406" t="s">
        <v>864</v>
      </c>
      <c r="C6183" s="1406" t="s">
        <v>677</v>
      </c>
      <c r="D6183" s="1407">
        <v>913</v>
      </c>
      <c r="E6183" s="1406" t="s">
        <v>608</v>
      </c>
      <c r="F6183" s="1408" t="s">
        <v>607</v>
      </c>
      <c r="O6183" s="1383" t="s">
        <v>608</v>
      </c>
      <c r="Q6183" s="1383" t="s">
        <v>65</v>
      </c>
    </row>
    <row r="6184" spans="1:17" x14ac:dyDescent="0.3">
      <c r="A6184" s="1405">
        <v>2016</v>
      </c>
      <c r="B6184" s="1406" t="s">
        <v>864</v>
      </c>
      <c r="C6184" s="1406" t="s">
        <v>678</v>
      </c>
      <c r="D6184" s="1407">
        <v>3103</v>
      </c>
      <c r="E6184" s="1406" t="s">
        <v>608</v>
      </c>
      <c r="F6184" s="1408" t="s">
        <v>607</v>
      </c>
      <c r="O6184" s="1383" t="s">
        <v>608</v>
      </c>
      <c r="Q6184" s="1383" t="s">
        <v>65</v>
      </c>
    </row>
    <row r="6185" spans="1:17" x14ac:dyDescent="0.3">
      <c r="A6185" s="1405">
        <v>2016</v>
      </c>
      <c r="B6185" s="1406" t="s">
        <v>864</v>
      </c>
      <c r="C6185" s="1406" t="s">
        <v>679</v>
      </c>
      <c r="D6185" s="1407">
        <v>872</v>
      </c>
      <c r="E6185" s="1406" t="s">
        <v>608</v>
      </c>
      <c r="F6185" s="1408" t="s">
        <v>607</v>
      </c>
      <c r="O6185" s="1383" t="s">
        <v>608</v>
      </c>
      <c r="Q6185" s="1383" t="s">
        <v>65</v>
      </c>
    </row>
    <row r="6186" spans="1:17" x14ac:dyDescent="0.3">
      <c r="A6186" s="1405">
        <v>2016</v>
      </c>
      <c r="B6186" s="1406" t="s">
        <v>864</v>
      </c>
      <c r="C6186" s="1406" t="s">
        <v>658</v>
      </c>
      <c r="D6186" s="1407">
        <v>706</v>
      </c>
      <c r="E6186" s="1406" t="s">
        <v>608</v>
      </c>
      <c r="F6186" s="1408" t="s">
        <v>607</v>
      </c>
      <c r="O6186" s="1383" t="s">
        <v>608</v>
      </c>
      <c r="Q6186" s="1383" t="s">
        <v>65</v>
      </c>
    </row>
    <row r="6187" spans="1:17" x14ac:dyDescent="0.3">
      <c r="A6187" s="1405">
        <v>2016</v>
      </c>
      <c r="B6187" s="1406" t="s">
        <v>864</v>
      </c>
      <c r="C6187" s="1406" t="s">
        <v>680</v>
      </c>
      <c r="D6187" s="1407">
        <v>416</v>
      </c>
      <c r="E6187" s="1406" t="s">
        <v>608</v>
      </c>
      <c r="F6187" s="1408" t="s">
        <v>607</v>
      </c>
      <c r="O6187" s="1383" t="s">
        <v>608</v>
      </c>
      <c r="Q6187" s="1383" t="s">
        <v>65</v>
      </c>
    </row>
    <row r="6188" spans="1:17" x14ac:dyDescent="0.3">
      <c r="A6188" s="1405">
        <v>2016</v>
      </c>
      <c r="B6188" s="1406" t="s">
        <v>864</v>
      </c>
      <c r="C6188" s="1406" t="s">
        <v>681</v>
      </c>
      <c r="D6188" s="1407">
        <v>531</v>
      </c>
      <c r="E6188" s="1406" t="s">
        <v>608</v>
      </c>
      <c r="F6188" s="1408" t="s">
        <v>607</v>
      </c>
      <c r="O6188" s="1383" t="s">
        <v>608</v>
      </c>
      <c r="Q6188" s="1383" t="s">
        <v>65</v>
      </c>
    </row>
    <row r="6189" spans="1:17" x14ac:dyDescent="0.3">
      <c r="A6189" s="1405">
        <v>2016</v>
      </c>
      <c r="B6189" s="1406" t="s">
        <v>864</v>
      </c>
      <c r="C6189" s="1406" t="s">
        <v>560</v>
      </c>
      <c r="D6189" s="1407">
        <v>3945</v>
      </c>
      <c r="E6189" s="1406" t="s">
        <v>561</v>
      </c>
      <c r="F6189" s="1408" t="s">
        <v>562</v>
      </c>
      <c r="O6189" s="1383" t="s">
        <v>561</v>
      </c>
      <c r="Q6189" s="1383" t="s">
        <v>64</v>
      </c>
    </row>
    <row r="6190" spans="1:17" x14ac:dyDescent="0.3">
      <c r="A6190" s="1405">
        <v>2016</v>
      </c>
      <c r="B6190" s="1406" t="s">
        <v>864</v>
      </c>
      <c r="C6190" s="1406" t="s">
        <v>567</v>
      </c>
      <c r="D6190" s="1407">
        <v>1849</v>
      </c>
      <c r="E6190" s="1406" t="s">
        <v>561</v>
      </c>
      <c r="F6190" s="1408" t="s">
        <v>562</v>
      </c>
      <c r="O6190" s="1383" t="s">
        <v>561</v>
      </c>
      <c r="Q6190" s="1383" t="s">
        <v>64</v>
      </c>
    </row>
    <row r="6191" spans="1:17" x14ac:dyDescent="0.3">
      <c r="A6191" s="1405">
        <v>2016</v>
      </c>
      <c r="B6191" s="1406" t="s">
        <v>864</v>
      </c>
      <c r="C6191" s="1406" t="s">
        <v>568</v>
      </c>
      <c r="D6191" s="1407">
        <v>838</v>
      </c>
      <c r="E6191" s="1406" t="s">
        <v>561</v>
      </c>
      <c r="F6191" s="1408" t="s">
        <v>562</v>
      </c>
      <c r="O6191" s="1383" t="s">
        <v>561</v>
      </c>
      <c r="Q6191" s="1383" t="s">
        <v>64</v>
      </c>
    </row>
    <row r="6192" spans="1:17" x14ac:dyDescent="0.3">
      <c r="A6192" s="1405">
        <v>2016</v>
      </c>
      <c r="B6192" s="1406" t="s">
        <v>864</v>
      </c>
      <c r="C6192" s="1406" t="s">
        <v>569</v>
      </c>
      <c r="D6192" s="1407">
        <v>2496</v>
      </c>
      <c r="E6192" s="1406" t="s">
        <v>561</v>
      </c>
      <c r="F6192" s="1408" t="s">
        <v>562</v>
      </c>
      <c r="O6192" s="1383" t="s">
        <v>561</v>
      </c>
      <c r="Q6192" s="1383" t="s">
        <v>64</v>
      </c>
    </row>
    <row r="6193" spans="1:17" x14ac:dyDescent="0.3">
      <c r="A6193" s="1405">
        <v>2016</v>
      </c>
      <c r="B6193" s="1406" t="s">
        <v>864</v>
      </c>
      <c r="C6193" s="1406" t="s">
        <v>570</v>
      </c>
      <c r="D6193" s="1407">
        <v>998</v>
      </c>
      <c r="E6193" s="1406" t="s">
        <v>561</v>
      </c>
      <c r="F6193" s="1408" t="s">
        <v>562</v>
      </c>
      <c r="O6193" s="1383" t="s">
        <v>561</v>
      </c>
      <c r="Q6193" s="1383" t="s">
        <v>64</v>
      </c>
    </row>
    <row r="6194" spans="1:17" x14ac:dyDescent="0.3">
      <c r="A6194" s="1405">
        <v>2016</v>
      </c>
      <c r="B6194" s="1406" t="s">
        <v>864</v>
      </c>
      <c r="C6194" s="1406" t="s">
        <v>571</v>
      </c>
      <c r="D6194" s="1407">
        <v>1218</v>
      </c>
      <c r="E6194" s="1406" t="s">
        <v>561</v>
      </c>
      <c r="F6194" s="1408" t="s">
        <v>562</v>
      </c>
      <c r="O6194" s="1383" t="s">
        <v>561</v>
      </c>
      <c r="Q6194" s="1383" t="s">
        <v>64</v>
      </c>
    </row>
    <row r="6195" spans="1:17" x14ac:dyDescent="0.3">
      <c r="A6195" s="1405">
        <v>2016</v>
      </c>
      <c r="B6195" s="1406" t="s">
        <v>864</v>
      </c>
      <c r="C6195" s="1406" t="s">
        <v>572</v>
      </c>
      <c r="D6195" s="1407">
        <v>6691</v>
      </c>
      <c r="E6195" s="1406" t="s">
        <v>561</v>
      </c>
      <c r="F6195" s="1408" t="s">
        <v>562</v>
      </c>
      <c r="O6195" s="1383" t="s">
        <v>561</v>
      </c>
      <c r="Q6195" s="1383" t="s">
        <v>64</v>
      </c>
    </row>
    <row r="6196" spans="1:17" x14ac:dyDescent="0.3">
      <c r="A6196" s="1405">
        <v>2016</v>
      </c>
      <c r="B6196" s="1406" t="s">
        <v>864</v>
      </c>
      <c r="C6196" s="1406" t="s">
        <v>574</v>
      </c>
      <c r="D6196" s="1407">
        <v>2520</v>
      </c>
      <c r="E6196" s="1406" t="s">
        <v>561</v>
      </c>
      <c r="F6196" s="1408" t="s">
        <v>562</v>
      </c>
      <c r="O6196" s="1383" t="s">
        <v>561</v>
      </c>
      <c r="Q6196" s="1383" t="s">
        <v>64</v>
      </c>
    </row>
    <row r="6197" spans="1:17" x14ac:dyDescent="0.3">
      <c r="A6197" s="1405">
        <v>2016</v>
      </c>
      <c r="B6197" s="1406" t="s">
        <v>864</v>
      </c>
      <c r="C6197" s="1406" t="s">
        <v>575</v>
      </c>
      <c r="D6197" s="1407">
        <v>17485</v>
      </c>
      <c r="E6197" s="1406" t="s">
        <v>561</v>
      </c>
      <c r="F6197" s="1408" t="s">
        <v>562</v>
      </c>
      <c r="O6197" s="1383" t="s">
        <v>561</v>
      </c>
      <c r="Q6197" s="1383" t="s">
        <v>64</v>
      </c>
    </row>
    <row r="6198" spans="1:17" x14ac:dyDescent="0.3">
      <c r="A6198" s="1405">
        <v>2016</v>
      </c>
      <c r="B6198" s="1406" t="s">
        <v>864</v>
      </c>
      <c r="C6198" s="1406" t="s">
        <v>576</v>
      </c>
      <c r="D6198" s="1407">
        <v>2820</v>
      </c>
      <c r="E6198" s="1406" t="s">
        <v>561</v>
      </c>
      <c r="F6198" s="1408" t="s">
        <v>562</v>
      </c>
      <c r="O6198" s="1383" t="s">
        <v>561</v>
      </c>
      <c r="Q6198" s="1383" t="s">
        <v>64</v>
      </c>
    </row>
    <row r="6199" spans="1:17" x14ac:dyDescent="0.3">
      <c r="A6199" s="1405">
        <v>2016</v>
      </c>
      <c r="B6199" s="1406" t="s">
        <v>864</v>
      </c>
      <c r="C6199" s="1406" t="s">
        <v>577</v>
      </c>
      <c r="D6199" s="1407">
        <v>2558</v>
      </c>
      <c r="E6199" s="1406" t="s">
        <v>578</v>
      </c>
      <c r="F6199" s="1408" t="s">
        <v>579</v>
      </c>
      <c r="O6199" s="1383" t="s">
        <v>578</v>
      </c>
      <c r="Q6199" s="1383" t="s">
        <v>63</v>
      </c>
    </row>
    <row r="6200" spans="1:17" x14ac:dyDescent="0.3">
      <c r="A6200" s="1405">
        <v>2016</v>
      </c>
      <c r="B6200" s="1406" t="s">
        <v>864</v>
      </c>
      <c r="C6200" s="1406" t="s">
        <v>580</v>
      </c>
      <c r="D6200" s="1407">
        <v>29480</v>
      </c>
      <c r="E6200" s="1406" t="s">
        <v>578</v>
      </c>
      <c r="F6200" s="1408" t="s">
        <v>579</v>
      </c>
      <c r="O6200" s="1383" t="s">
        <v>578</v>
      </c>
      <c r="Q6200" s="1383" t="s">
        <v>63</v>
      </c>
    </row>
    <row r="6201" spans="1:17" x14ac:dyDescent="0.3">
      <c r="A6201" s="1405">
        <v>2016</v>
      </c>
      <c r="B6201" s="1406" t="s">
        <v>864</v>
      </c>
      <c r="C6201" s="1406" t="s">
        <v>581</v>
      </c>
      <c r="D6201" s="1407">
        <v>43951</v>
      </c>
      <c r="E6201" s="1406" t="s">
        <v>578</v>
      </c>
      <c r="F6201" s="1408" t="s">
        <v>579</v>
      </c>
      <c r="O6201" s="1383" t="s">
        <v>578</v>
      </c>
      <c r="Q6201" s="1383" t="s">
        <v>63</v>
      </c>
    </row>
    <row r="6202" spans="1:17" x14ac:dyDescent="0.3">
      <c r="A6202" s="1405">
        <v>2016</v>
      </c>
      <c r="B6202" s="1406" t="s">
        <v>864</v>
      </c>
      <c r="C6202" s="1406" t="s">
        <v>582</v>
      </c>
      <c r="D6202" s="1407">
        <v>6338</v>
      </c>
      <c r="E6202" s="1406" t="s">
        <v>578</v>
      </c>
      <c r="F6202" s="1408" t="s">
        <v>579</v>
      </c>
      <c r="O6202" s="1383" t="s">
        <v>578</v>
      </c>
      <c r="Q6202" s="1383" t="s">
        <v>63</v>
      </c>
    </row>
    <row r="6203" spans="1:17" x14ac:dyDescent="0.3">
      <c r="A6203" s="1405">
        <v>2016</v>
      </c>
      <c r="B6203" s="1406" t="s">
        <v>864</v>
      </c>
      <c r="C6203" s="1406" t="s">
        <v>584</v>
      </c>
      <c r="D6203" s="1407">
        <v>796</v>
      </c>
      <c r="E6203" s="1406" t="s">
        <v>578</v>
      </c>
      <c r="F6203" s="1408" t="s">
        <v>579</v>
      </c>
      <c r="O6203" s="1383" t="s">
        <v>578</v>
      </c>
      <c r="Q6203" s="1383" t="s">
        <v>63</v>
      </c>
    </row>
    <row r="6204" spans="1:17" x14ac:dyDescent="0.3">
      <c r="A6204" s="1405">
        <v>2016</v>
      </c>
      <c r="B6204" s="1406" t="s">
        <v>864</v>
      </c>
      <c r="C6204" s="1406" t="s">
        <v>585</v>
      </c>
      <c r="D6204" s="1407">
        <v>6836</v>
      </c>
      <c r="E6204" s="1406" t="s">
        <v>578</v>
      </c>
      <c r="F6204" s="1408" t="s">
        <v>579</v>
      </c>
      <c r="O6204" s="1383" t="s">
        <v>578</v>
      </c>
      <c r="Q6204" s="1383" t="s">
        <v>63</v>
      </c>
    </row>
    <row r="6205" spans="1:17" x14ac:dyDescent="0.3">
      <c r="A6205" s="1405">
        <v>2016</v>
      </c>
      <c r="B6205" s="1406" t="s">
        <v>864</v>
      </c>
      <c r="C6205" s="1406" t="s">
        <v>621</v>
      </c>
      <c r="D6205" s="1407">
        <v>2038</v>
      </c>
      <c r="E6205" s="1406" t="s">
        <v>578</v>
      </c>
      <c r="F6205" s="1408" t="s">
        <v>579</v>
      </c>
      <c r="O6205" s="1383" t="s">
        <v>578</v>
      </c>
      <c r="Q6205" s="1383" t="s">
        <v>63</v>
      </c>
    </row>
    <row r="6206" spans="1:17" x14ac:dyDescent="0.3">
      <c r="A6206" s="1405">
        <v>2016</v>
      </c>
      <c r="B6206" s="1406" t="s">
        <v>864</v>
      </c>
      <c r="C6206" s="1406" t="s">
        <v>586</v>
      </c>
      <c r="D6206" s="1407">
        <v>9368</v>
      </c>
      <c r="E6206" s="1406" t="s">
        <v>578</v>
      </c>
      <c r="F6206" s="1408" t="s">
        <v>579</v>
      </c>
      <c r="O6206" s="1383" t="s">
        <v>578</v>
      </c>
      <c r="Q6206" s="1383" t="s">
        <v>63</v>
      </c>
    </row>
    <row r="6207" spans="1:17" x14ac:dyDescent="0.3">
      <c r="A6207" s="1405">
        <v>2016</v>
      </c>
      <c r="B6207" s="1406" t="s">
        <v>864</v>
      </c>
      <c r="C6207" s="1406" t="s">
        <v>587</v>
      </c>
      <c r="D6207" s="1407">
        <v>45224</v>
      </c>
      <c r="E6207" s="1406" t="s">
        <v>578</v>
      </c>
      <c r="F6207" s="1408" t="s">
        <v>579</v>
      </c>
      <c r="O6207" s="1383" t="s">
        <v>578</v>
      </c>
      <c r="Q6207" s="1383" t="s">
        <v>63</v>
      </c>
    </row>
    <row r="6208" spans="1:17" x14ac:dyDescent="0.3">
      <c r="A6208" s="1405">
        <v>2016</v>
      </c>
      <c r="B6208" s="1406" t="s">
        <v>864</v>
      </c>
      <c r="C6208" s="1406" t="s">
        <v>588</v>
      </c>
      <c r="D6208" s="1407">
        <v>3597</v>
      </c>
      <c r="E6208" s="1406" t="s">
        <v>578</v>
      </c>
      <c r="F6208" s="1408" t="s">
        <v>579</v>
      </c>
      <c r="O6208" s="1383" t="s">
        <v>578</v>
      </c>
      <c r="Q6208" s="1383" t="s">
        <v>63</v>
      </c>
    </row>
    <row r="6209" spans="1:17" x14ac:dyDescent="0.3">
      <c r="A6209" s="1405">
        <v>2016</v>
      </c>
      <c r="B6209" s="1406" t="s">
        <v>864</v>
      </c>
      <c r="C6209" s="1406" t="s">
        <v>589</v>
      </c>
      <c r="D6209" s="1407">
        <v>1183</v>
      </c>
      <c r="E6209" s="1406" t="s">
        <v>578</v>
      </c>
      <c r="F6209" s="1408" t="s">
        <v>579</v>
      </c>
      <c r="O6209" s="1383" t="s">
        <v>578</v>
      </c>
      <c r="Q6209" s="1383" t="s">
        <v>63</v>
      </c>
    </row>
    <row r="6210" spans="1:17" x14ac:dyDescent="0.3">
      <c r="A6210" s="1405">
        <v>2016</v>
      </c>
      <c r="B6210" s="1406" t="s">
        <v>864</v>
      </c>
      <c r="C6210" s="1406" t="s">
        <v>591</v>
      </c>
      <c r="D6210" s="1407">
        <v>36608</v>
      </c>
      <c r="E6210" s="1406" t="s">
        <v>578</v>
      </c>
      <c r="F6210" s="1408" t="s">
        <v>579</v>
      </c>
      <c r="O6210" s="1383" t="s">
        <v>578</v>
      </c>
      <c r="Q6210" s="1383" t="s">
        <v>63</v>
      </c>
    </row>
    <row r="6211" spans="1:17" x14ac:dyDescent="0.3">
      <c r="A6211" s="1405">
        <v>2016</v>
      </c>
      <c r="B6211" s="1406" t="s">
        <v>864</v>
      </c>
      <c r="C6211" s="1406" t="s">
        <v>592</v>
      </c>
      <c r="D6211" s="1407">
        <v>6454</v>
      </c>
      <c r="E6211" s="1406" t="s">
        <v>578</v>
      </c>
      <c r="F6211" s="1408" t="s">
        <v>579</v>
      </c>
      <c r="O6211" s="1383" t="s">
        <v>578</v>
      </c>
      <c r="Q6211" s="1383" t="s">
        <v>63</v>
      </c>
    </row>
    <row r="6212" spans="1:17" x14ac:dyDescent="0.3">
      <c r="A6212" s="1405">
        <v>2016</v>
      </c>
      <c r="B6212" s="1406" t="s">
        <v>864</v>
      </c>
      <c r="C6212" s="1406" t="s">
        <v>646</v>
      </c>
      <c r="D6212" s="1407">
        <v>609</v>
      </c>
      <c r="E6212" s="1406" t="s">
        <v>642</v>
      </c>
      <c r="F6212" s="1408" t="s">
        <v>641</v>
      </c>
      <c r="O6212" s="1383" t="s">
        <v>642</v>
      </c>
      <c r="Q6212" s="1383" t="s">
        <v>66</v>
      </c>
    </row>
    <row r="6213" spans="1:17" x14ac:dyDescent="0.3">
      <c r="A6213" s="1405">
        <v>2016</v>
      </c>
      <c r="B6213" s="1406" t="s">
        <v>864</v>
      </c>
      <c r="C6213" s="1406" t="s">
        <v>688</v>
      </c>
      <c r="D6213" s="1407">
        <v>15952</v>
      </c>
      <c r="E6213" s="1406" t="s">
        <v>620</v>
      </c>
      <c r="F6213" s="1408" t="s">
        <v>619</v>
      </c>
      <c r="O6213" s="1383" t="s">
        <v>620</v>
      </c>
      <c r="Q6213" s="1383" t="s">
        <v>73</v>
      </c>
    </row>
    <row r="6214" spans="1:17" x14ac:dyDescent="0.3">
      <c r="A6214" s="1405">
        <v>2016</v>
      </c>
      <c r="B6214" s="1406" t="s">
        <v>864</v>
      </c>
      <c r="C6214" s="1406" t="s">
        <v>689</v>
      </c>
      <c r="D6214" s="1407">
        <v>303</v>
      </c>
      <c r="E6214" s="1406" t="s">
        <v>620</v>
      </c>
      <c r="F6214" s="1408" t="s">
        <v>619</v>
      </c>
      <c r="O6214" s="1383" t="s">
        <v>620</v>
      </c>
      <c r="Q6214" s="1383" t="s">
        <v>73</v>
      </c>
    </row>
    <row r="6215" spans="1:17" x14ac:dyDescent="0.3">
      <c r="A6215" s="1405">
        <v>2016</v>
      </c>
      <c r="B6215" s="1406" t="s">
        <v>864</v>
      </c>
      <c r="C6215" s="1406" t="s">
        <v>690</v>
      </c>
      <c r="D6215" s="1407">
        <v>721</v>
      </c>
      <c r="E6215" s="1406" t="s">
        <v>620</v>
      </c>
      <c r="F6215" s="1408" t="s">
        <v>619</v>
      </c>
      <c r="O6215" s="1383" t="s">
        <v>620</v>
      </c>
      <c r="Q6215" s="1383" t="s">
        <v>73</v>
      </c>
    </row>
    <row r="6216" spans="1:17" x14ac:dyDescent="0.3">
      <c r="A6216" s="1405">
        <v>2016</v>
      </c>
      <c r="B6216" s="1406" t="s">
        <v>864</v>
      </c>
      <c r="C6216" s="1406" t="s">
        <v>691</v>
      </c>
      <c r="D6216" s="1407">
        <v>971</v>
      </c>
      <c r="E6216" s="1406" t="s">
        <v>620</v>
      </c>
      <c r="F6216" s="1408" t="s">
        <v>619</v>
      </c>
      <c r="O6216" s="1383" t="s">
        <v>620</v>
      </c>
      <c r="Q6216" s="1383" t="s">
        <v>73</v>
      </c>
    </row>
    <row r="6217" spans="1:17" x14ac:dyDescent="0.3">
      <c r="A6217" s="1405">
        <v>2016</v>
      </c>
      <c r="B6217" s="1406" t="s">
        <v>864</v>
      </c>
      <c r="C6217" s="1406" t="s">
        <v>692</v>
      </c>
      <c r="D6217" s="1407">
        <v>15572</v>
      </c>
      <c r="E6217" s="1406" t="s">
        <v>620</v>
      </c>
      <c r="F6217" s="1408" t="s">
        <v>619</v>
      </c>
      <c r="O6217" s="1383" t="s">
        <v>620</v>
      </c>
      <c r="Q6217" s="1383" t="s">
        <v>73</v>
      </c>
    </row>
    <row r="6218" spans="1:17" x14ac:dyDescent="0.3">
      <c r="A6218" s="1405">
        <v>2016</v>
      </c>
      <c r="B6218" s="1406" t="s">
        <v>864</v>
      </c>
      <c r="C6218" s="1406" t="s">
        <v>693</v>
      </c>
      <c r="D6218" s="1407">
        <v>5834</v>
      </c>
      <c r="E6218" s="1406" t="s">
        <v>620</v>
      </c>
      <c r="F6218" s="1408" t="s">
        <v>619</v>
      </c>
      <c r="O6218" s="1383" t="s">
        <v>620</v>
      </c>
      <c r="Q6218" s="1383" t="s">
        <v>73</v>
      </c>
    </row>
    <row r="6219" spans="1:17" x14ac:dyDescent="0.3">
      <c r="A6219" s="1405">
        <v>2016</v>
      </c>
      <c r="B6219" s="1406" t="s">
        <v>864</v>
      </c>
      <c r="C6219" s="1406" t="s">
        <v>694</v>
      </c>
      <c r="D6219" s="1407">
        <v>6564</v>
      </c>
      <c r="E6219" s="1406" t="s">
        <v>620</v>
      </c>
      <c r="F6219" s="1408" t="s">
        <v>619</v>
      </c>
      <c r="O6219" s="1383" t="s">
        <v>620</v>
      </c>
      <c r="Q6219" s="1383" t="s">
        <v>73</v>
      </c>
    </row>
    <row r="6220" spans="1:17" x14ac:dyDescent="0.3">
      <c r="A6220" s="1405">
        <v>2016</v>
      </c>
      <c r="B6220" s="1406" t="s">
        <v>864</v>
      </c>
      <c r="C6220" s="1406" t="s">
        <v>695</v>
      </c>
      <c r="D6220" s="1407">
        <v>19795</v>
      </c>
      <c r="E6220" s="1406" t="s">
        <v>620</v>
      </c>
      <c r="F6220" s="1408" t="s">
        <v>619</v>
      </c>
      <c r="O6220" s="1383" t="s">
        <v>620</v>
      </c>
      <c r="Q6220" s="1383" t="s">
        <v>73</v>
      </c>
    </row>
    <row r="6221" spans="1:17" x14ac:dyDescent="0.3">
      <c r="A6221" s="1405">
        <v>2016</v>
      </c>
      <c r="B6221" s="1406" t="s">
        <v>864</v>
      </c>
      <c r="C6221" s="1406" t="s">
        <v>696</v>
      </c>
      <c r="D6221" s="1407">
        <v>704</v>
      </c>
      <c r="E6221" s="1406" t="s">
        <v>620</v>
      </c>
      <c r="F6221" s="1408" t="s">
        <v>619</v>
      </c>
      <c r="O6221" s="1383" t="s">
        <v>620</v>
      </c>
      <c r="Q6221" s="1383" t="s">
        <v>73</v>
      </c>
    </row>
    <row r="6222" spans="1:17" x14ac:dyDescent="0.3">
      <c r="A6222" s="1405">
        <v>2016</v>
      </c>
      <c r="B6222" s="1406" t="s">
        <v>864</v>
      </c>
      <c r="C6222" s="1406" t="s">
        <v>697</v>
      </c>
      <c r="D6222" s="1407">
        <v>5301</v>
      </c>
      <c r="E6222" s="1406" t="s">
        <v>620</v>
      </c>
      <c r="F6222" s="1408" t="s">
        <v>619</v>
      </c>
      <c r="O6222" s="1383" t="s">
        <v>620</v>
      </c>
      <c r="Q6222" s="1383" t="s">
        <v>73</v>
      </c>
    </row>
    <row r="6223" spans="1:17" x14ac:dyDescent="0.3">
      <c r="A6223" s="1405">
        <v>2016</v>
      </c>
      <c r="B6223" s="1406" t="s">
        <v>864</v>
      </c>
      <c r="C6223" s="1406" t="s">
        <v>698</v>
      </c>
      <c r="D6223" s="1407">
        <v>12397</v>
      </c>
      <c r="E6223" s="1406" t="s">
        <v>620</v>
      </c>
      <c r="F6223" s="1408" t="s">
        <v>619</v>
      </c>
      <c r="O6223" s="1383" t="s">
        <v>620</v>
      </c>
      <c r="Q6223" s="1383" t="s">
        <v>73</v>
      </c>
    </row>
    <row r="6224" spans="1:17" x14ac:dyDescent="0.3">
      <c r="A6224" s="1405">
        <v>2016</v>
      </c>
      <c r="B6224" s="1406" t="s">
        <v>864</v>
      </c>
      <c r="C6224" s="1406" t="s">
        <v>699</v>
      </c>
      <c r="D6224" s="1407">
        <v>1239</v>
      </c>
      <c r="E6224" s="1406" t="s">
        <v>620</v>
      </c>
      <c r="F6224" s="1408" t="s">
        <v>619</v>
      </c>
      <c r="O6224" s="1383" t="s">
        <v>620</v>
      </c>
      <c r="Q6224" s="1383" t="s">
        <v>73</v>
      </c>
    </row>
    <row r="6225" spans="1:17" x14ac:dyDescent="0.3">
      <c r="A6225" s="1405">
        <v>2016</v>
      </c>
      <c r="B6225" s="1406" t="s">
        <v>864</v>
      </c>
      <c r="C6225" s="1406" t="s">
        <v>700</v>
      </c>
      <c r="D6225" s="1407">
        <v>4730</v>
      </c>
      <c r="E6225" s="1406" t="s">
        <v>620</v>
      </c>
      <c r="F6225" s="1408" t="s">
        <v>619</v>
      </c>
      <c r="O6225" s="1383" t="s">
        <v>620</v>
      </c>
      <c r="Q6225" s="1383" t="s">
        <v>73</v>
      </c>
    </row>
    <row r="6226" spans="1:17" x14ac:dyDescent="0.3">
      <c r="A6226" s="1405">
        <v>2016</v>
      </c>
      <c r="B6226" s="1406" t="s">
        <v>864</v>
      </c>
      <c r="C6226" s="1406" t="s">
        <v>701</v>
      </c>
      <c r="D6226" s="1407">
        <v>4621</v>
      </c>
      <c r="E6226" s="1406" t="s">
        <v>620</v>
      </c>
      <c r="F6226" s="1408" t="s">
        <v>619</v>
      </c>
      <c r="O6226" s="1383" t="s">
        <v>620</v>
      </c>
      <c r="Q6226" s="1383" t="s">
        <v>73</v>
      </c>
    </row>
    <row r="6227" spans="1:17" x14ac:dyDescent="0.3">
      <c r="A6227" s="1405">
        <v>2016</v>
      </c>
      <c r="B6227" s="1406" t="s">
        <v>864</v>
      </c>
      <c r="C6227" s="1406" t="s">
        <v>702</v>
      </c>
      <c r="D6227" s="1407">
        <v>1274</v>
      </c>
      <c r="E6227" s="1406" t="s">
        <v>620</v>
      </c>
      <c r="F6227" s="1408" t="s">
        <v>619</v>
      </c>
      <c r="O6227" s="1383" t="s">
        <v>620</v>
      </c>
      <c r="Q6227" s="1383" t="s">
        <v>73</v>
      </c>
    </row>
    <row r="6228" spans="1:17" x14ac:dyDescent="0.3">
      <c r="A6228" s="1405">
        <v>2016</v>
      </c>
      <c r="B6228" s="1406" t="s">
        <v>864</v>
      </c>
      <c r="C6228" s="1406" t="s">
        <v>703</v>
      </c>
      <c r="D6228" s="1407">
        <v>3496</v>
      </c>
      <c r="E6228" s="1406" t="s">
        <v>620</v>
      </c>
      <c r="F6228" s="1408" t="s">
        <v>619</v>
      </c>
      <c r="O6228" s="1383" t="s">
        <v>620</v>
      </c>
      <c r="Q6228" s="1383" t="s">
        <v>73</v>
      </c>
    </row>
    <row r="6229" spans="1:17" x14ac:dyDescent="0.3">
      <c r="A6229" s="1405">
        <v>2016</v>
      </c>
      <c r="B6229" s="1406" t="s">
        <v>864</v>
      </c>
      <c r="C6229" s="1406" t="s">
        <v>707</v>
      </c>
      <c r="D6229" s="1407">
        <v>11761</v>
      </c>
      <c r="E6229" s="1406" t="s">
        <v>626</v>
      </c>
      <c r="F6229" s="1408" t="s">
        <v>625</v>
      </c>
      <c r="O6229" s="1383" t="s">
        <v>626</v>
      </c>
      <c r="Q6229" s="1383" t="s">
        <v>59</v>
      </c>
    </row>
    <row r="6230" spans="1:17" x14ac:dyDescent="0.3">
      <c r="A6230" s="1405">
        <v>2016</v>
      </c>
      <c r="B6230" s="1406" t="s">
        <v>864</v>
      </c>
      <c r="C6230" s="1406" t="s">
        <v>708</v>
      </c>
      <c r="D6230" s="1407">
        <v>1691</v>
      </c>
      <c r="E6230" s="1406" t="s">
        <v>626</v>
      </c>
      <c r="F6230" s="1408" t="s">
        <v>625</v>
      </c>
      <c r="O6230" s="1383" t="s">
        <v>626</v>
      </c>
      <c r="Q6230" s="1383" t="s">
        <v>59</v>
      </c>
    </row>
    <row r="6231" spans="1:17" x14ac:dyDescent="0.3">
      <c r="A6231" s="1405">
        <v>2016</v>
      </c>
      <c r="B6231" s="1406" t="s">
        <v>864</v>
      </c>
      <c r="C6231" s="1406" t="s">
        <v>709</v>
      </c>
      <c r="D6231" s="1407">
        <v>8840</v>
      </c>
      <c r="E6231" s="1406" t="s">
        <v>626</v>
      </c>
      <c r="F6231" s="1408" t="s">
        <v>625</v>
      </c>
      <c r="O6231" s="1383" t="s">
        <v>626</v>
      </c>
      <c r="Q6231" s="1383" t="s">
        <v>59</v>
      </c>
    </row>
    <row r="6232" spans="1:17" x14ac:dyDescent="0.3">
      <c r="A6232" s="1405">
        <v>2016</v>
      </c>
      <c r="B6232" s="1406" t="s">
        <v>864</v>
      </c>
      <c r="C6232" s="1406" t="s">
        <v>710</v>
      </c>
      <c r="D6232" s="1407">
        <v>2141</v>
      </c>
      <c r="E6232" s="1406" t="s">
        <v>626</v>
      </c>
      <c r="F6232" s="1408" t="s">
        <v>625</v>
      </c>
      <c r="O6232" s="1383" t="s">
        <v>626</v>
      </c>
      <c r="Q6232" s="1383" t="s">
        <v>59</v>
      </c>
    </row>
    <row r="6233" spans="1:17" x14ac:dyDescent="0.3">
      <c r="A6233" s="1405">
        <v>2016</v>
      </c>
      <c r="B6233" s="1406" t="s">
        <v>864</v>
      </c>
      <c r="C6233" s="1406" t="s">
        <v>711</v>
      </c>
      <c r="D6233" s="1407">
        <v>2562</v>
      </c>
      <c r="E6233" s="1406" t="s">
        <v>626</v>
      </c>
      <c r="F6233" s="1408" t="s">
        <v>625</v>
      </c>
      <c r="O6233" s="1383" t="s">
        <v>626</v>
      </c>
      <c r="Q6233" s="1383" t="s">
        <v>59</v>
      </c>
    </row>
    <row r="6234" spans="1:17" x14ac:dyDescent="0.3">
      <c r="A6234" s="1405">
        <v>2016</v>
      </c>
      <c r="B6234" s="1406" t="s">
        <v>864</v>
      </c>
      <c r="C6234" s="1406" t="s">
        <v>712</v>
      </c>
      <c r="D6234" s="1407">
        <v>4096</v>
      </c>
      <c r="E6234" s="1406" t="s">
        <v>626</v>
      </c>
      <c r="F6234" s="1408" t="s">
        <v>625</v>
      </c>
      <c r="O6234" s="1383" t="s">
        <v>626</v>
      </c>
      <c r="Q6234" s="1383" t="s">
        <v>59</v>
      </c>
    </row>
    <row r="6235" spans="1:17" x14ac:dyDescent="0.3">
      <c r="A6235" s="1405">
        <v>2016</v>
      </c>
      <c r="B6235" s="1406" t="s">
        <v>864</v>
      </c>
      <c r="C6235" s="1406" t="s">
        <v>527</v>
      </c>
      <c r="D6235" s="1407">
        <v>9087</v>
      </c>
      <c r="E6235" s="1406" t="s">
        <v>519</v>
      </c>
      <c r="F6235" s="1408" t="s">
        <v>628</v>
      </c>
      <c r="O6235" s="1383" t="s">
        <v>519</v>
      </c>
      <c r="Q6235" s="1383" t="s">
        <v>58</v>
      </c>
    </row>
    <row r="6236" spans="1:17" x14ac:dyDescent="0.3">
      <c r="A6236" s="1405">
        <v>2016</v>
      </c>
      <c r="B6236" s="1406" t="s">
        <v>864</v>
      </c>
      <c r="C6236" s="1406" t="s">
        <v>528</v>
      </c>
      <c r="D6236" s="1407">
        <v>2449</v>
      </c>
      <c r="E6236" s="1406" t="s">
        <v>519</v>
      </c>
      <c r="F6236" s="1408" t="s">
        <v>628</v>
      </c>
      <c r="O6236" s="1383" t="s">
        <v>519</v>
      </c>
      <c r="Q6236" s="1383" t="s">
        <v>58</v>
      </c>
    </row>
    <row r="6237" spans="1:17" x14ac:dyDescent="0.3">
      <c r="A6237" s="1405">
        <v>2016</v>
      </c>
      <c r="B6237" s="1406" t="s">
        <v>864</v>
      </c>
      <c r="C6237" s="1406" t="s">
        <v>530</v>
      </c>
      <c r="D6237" s="1407">
        <v>1756</v>
      </c>
      <c r="E6237" s="1406" t="s">
        <v>519</v>
      </c>
      <c r="F6237" s="1408" t="s">
        <v>628</v>
      </c>
      <c r="O6237" s="1383" t="s">
        <v>519</v>
      </c>
      <c r="Q6237" s="1383" t="s">
        <v>58</v>
      </c>
    </row>
    <row r="6238" spans="1:17" x14ac:dyDescent="0.3">
      <c r="A6238" s="1405">
        <v>2016</v>
      </c>
      <c r="B6238" s="1406" t="s">
        <v>864</v>
      </c>
      <c r="C6238" s="1406" t="s">
        <v>534</v>
      </c>
      <c r="D6238" s="1407">
        <v>3478</v>
      </c>
      <c r="E6238" s="1406" t="s">
        <v>519</v>
      </c>
      <c r="F6238" s="1408" t="s">
        <v>628</v>
      </c>
      <c r="O6238" s="1383" t="s">
        <v>519</v>
      </c>
      <c r="Q6238" s="1383" t="s">
        <v>58</v>
      </c>
    </row>
    <row r="6239" spans="1:17" x14ac:dyDescent="0.3">
      <c r="A6239" s="1405">
        <v>2016</v>
      </c>
      <c r="B6239" s="1406" t="s">
        <v>864</v>
      </c>
      <c r="C6239" s="1406" t="s">
        <v>538</v>
      </c>
      <c r="D6239" s="1407">
        <v>1378</v>
      </c>
      <c r="E6239" s="1406" t="s">
        <v>519</v>
      </c>
      <c r="F6239" s="1408" t="s">
        <v>628</v>
      </c>
      <c r="O6239" s="1383" t="s">
        <v>519</v>
      </c>
      <c r="Q6239" s="1383" t="s">
        <v>58</v>
      </c>
    </row>
    <row r="6240" spans="1:17" x14ac:dyDescent="0.3">
      <c r="A6240" s="1405">
        <v>2016</v>
      </c>
      <c r="B6240" s="1406" t="s">
        <v>864</v>
      </c>
      <c r="C6240" s="1406" t="s">
        <v>539</v>
      </c>
      <c r="D6240" s="1407">
        <v>15396</v>
      </c>
      <c r="E6240" s="1406" t="s">
        <v>519</v>
      </c>
      <c r="F6240" s="1408" t="s">
        <v>628</v>
      </c>
      <c r="O6240" s="1383" t="s">
        <v>519</v>
      </c>
      <c r="Q6240" s="1383" t="s">
        <v>58</v>
      </c>
    </row>
    <row r="6241" spans="1:17" x14ac:dyDescent="0.3">
      <c r="A6241" s="1405">
        <v>2016</v>
      </c>
      <c r="B6241" s="1406" t="s">
        <v>864</v>
      </c>
      <c r="C6241" s="1406" t="s">
        <v>723</v>
      </c>
      <c r="D6241" s="1407">
        <v>12461</v>
      </c>
      <c r="E6241" s="1406" t="s">
        <v>598</v>
      </c>
      <c r="F6241" s="1408" t="s">
        <v>599</v>
      </c>
      <c r="O6241" s="1383" t="s">
        <v>598</v>
      </c>
      <c r="Q6241" s="1383" t="s">
        <v>61</v>
      </c>
    </row>
    <row r="6242" spans="1:17" x14ac:dyDescent="0.3">
      <c r="A6242" s="1405">
        <v>2016</v>
      </c>
      <c r="B6242" s="1406" t="s">
        <v>864</v>
      </c>
      <c r="C6242" s="1406" t="s">
        <v>724</v>
      </c>
      <c r="D6242" s="1407">
        <v>5958</v>
      </c>
      <c r="E6242" s="1406" t="s">
        <v>598</v>
      </c>
      <c r="F6242" s="1408" t="s">
        <v>599</v>
      </c>
      <c r="O6242" s="1383" t="s">
        <v>598</v>
      </c>
      <c r="Q6242" s="1383" t="s">
        <v>61</v>
      </c>
    </row>
    <row r="6243" spans="1:17" x14ac:dyDescent="0.3">
      <c r="A6243" s="1405">
        <v>2016</v>
      </c>
      <c r="B6243" s="1406" t="s">
        <v>864</v>
      </c>
      <c r="C6243" s="1406" t="s">
        <v>725</v>
      </c>
      <c r="D6243" s="1407">
        <v>5484</v>
      </c>
      <c r="E6243" s="1406" t="s">
        <v>598</v>
      </c>
      <c r="F6243" s="1408" t="s">
        <v>599</v>
      </c>
      <c r="O6243" s="1383" t="s">
        <v>598</v>
      </c>
      <c r="Q6243" s="1383" t="s">
        <v>61</v>
      </c>
    </row>
    <row r="6244" spans="1:17" x14ac:dyDescent="0.3">
      <c r="A6244" s="1405">
        <v>2016</v>
      </c>
      <c r="B6244" s="1406" t="s">
        <v>864</v>
      </c>
      <c r="C6244" s="1406" t="s">
        <v>726</v>
      </c>
      <c r="D6244" s="1407">
        <v>24233</v>
      </c>
      <c r="E6244" s="1406" t="s">
        <v>598</v>
      </c>
      <c r="F6244" s="1408" t="s">
        <v>599</v>
      </c>
      <c r="O6244" s="1383" t="s">
        <v>598</v>
      </c>
      <c r="Q6244" s="1383" t="s">
        <v>61</v>
      </c>
    </row>
    <row r="6245" spans="1:17" x14ac:dyDescent="0.3">
      <c r="A6245" s="1405">
        <v>2016</v>
      </c>
      <c r="B6245" s="1406" t="s">
        <v>864</v>
      </c>
      <c r="C6245" s="1406" t="s">
        <v>727</v>
      </c>
      <c r="D6245" s="1407">
        <v>5122</v>
      </c>
      <c r="E6245" s="1406" t="s">
        <v>598</v>
      </c>
      <c r="F6245" s="1408" t="s">
        <v>599</v>
      </c>
      <c r="O6245" s="1383" t="s">
        <v>598</v>
      </c>
      <c r="Q6245" s="1383" t="s">
        <v>61</v>
      </c>
    </row>
    <row r="6246" spans="1:17" x14ac:dyDescent="0.3">
      <c r="A6246" s="1405">
        <v>2016</v>
      </c>
      <c r="B6246" s="1406" t="s">
        <v>864</v>
      </c>
      <c r="C6246" s="1406" t="s">
        <v>728</v>
      </c>
      <c r="D6246" s="1407">
        <v>6177</v>
      </c>
      <c r="E6246" s="1406" t="s">
        <v>598</v>
      </c>
      <c r="F6246" s="1408" t="s">
        <v>599</v>
      </c>
      <c r="O6246" s="1383" t="s">
        <v>598</v>
      </c>
      <c r="Q6246" s="1383" t="s">
        <v>61</v>
      </c>
    </row>
    <row r="6247" spans="1:17" x14ac:dyDescent="0.3">
      <c r="A6247" s="1405">
        <v>2016</v>
      </c>
      <c r="B6247" s="1406" t="s">
        <v>864</v>
      </c>
      <c r="C6247" s="1406" t="s">
        <v>730</v>
      </c>
      <c r="D6247" s="1407">
        <v>1219</v>
      </c>
      <c r="E6247" s="1406" t="s">
        <v>598</v>
      </c>
      <c r="F6247" s="1408" t="s">
        <v>599</v>
      </c>
      <c r="O6247" s="1383" t="s">
        <v>598</v>
      </c>
      <c r="Q6247" s="1383" t="s">
        <v>61</v>
      </c>
    </row>
    <row r="6248" spans="1:17" x14ac:dyDescent="0.3">
      <c r="A6248" s="1405">
        <v>2016</v>
      </c>
      <c r="B6248" s="1406" t="s">
        <v>864</v>
      </c>
      <c r="C6248" s="1406" t="s">
        <v>731</v>
      </c>
      <c r="D6248" s="1407">
        <v>5350</v>
      </c>
      <c r="E6248" s="1406" t="s">
        <v>598</v>
      </c>
      <c r="F6248" s="1408" t="s">
        <v>599</v>
      </c>
      <c r="O6248" s="1383" t="s">
        <v>598</v>
      </c>
      <c r="Q6248" s="1383" t="s">
        <v>61</v>
      </c>
    </row>
    <row r="6249" spans="1:17" x14ac:dyDescent="0.3">
      <c r="A6249" s="1405">
        <v>2016</v>
      </c>
      <c r="B6249" s="1406" t="s">
        <v>864</v>
      </c>
      <c r="C6249" s="1406" t="s">
        <v>732</v>
      </c>
      <c r="D6249" s="1407">
        <v>12842</v>
      </c>
      <c r="E6249" s="1406" t="s">
        <v>598</v>
      </c>
      <c r="F6249" s="1408" t="s">
        <v>599</v>
      </c>
      <c r="O6249" s="1383" t="s">
        <v>598</v>
      </c>
      <c r="Q6249" s="1383" t="s">
        <v>61</v>
      </c>
    </row>
    <row r="6250" spans="1:17" x14ac:dyDescent="0.3">
      <c r="A6250" s="1405">
        <v>2016</v>
      </c>
      <c r="B6250" s="1406" t="s">
        <v>864</v>
      </c>
      <c r="C6250" s="1406" t="s">
        <v>733</v>
      </c>
      <c r="D6250" s="1407">
        <v>1835</v>
      </c>
      <c r="E6250" s="1406" t="s">
        <v>598</v>
      </c>
      <c r="F6250" s="1408" t="s">
        <v>599</v>
      </c>
      <c r="O6250" s="1383" t="s">
        <v>598</v>
      </c>
      <c r="Q6250" s="1383" t="s">
        <v>61</v>
      </c>
    </row>
    <row r="6251" spans="1:17" x14ac:dyDescent="0.3">
      <c r="A6251" s="1405">
        <v>2016</v>
      </c>
      <c r="B6251" s="1406" t="s">
        <v>864</v>
      </c>
      <c r="C6251" s="1406" t="s">
        <v>734</v>
      </c>
      <c r="D6251" s="1407">
        <v>4172</v>
      </c>
      <c r="E6251" s="1406" t="s">
        <v>598</v>
      </c>
      <c r="F6251" s="1408" t="s">
        <v>599</v>
      </c>
      <c r="O6251" s="1383" t="s">
        <v>598</v>
      </c>
      <c r="Q6251" s="1383" t="s">
        <v>61</v>
      </c>
    </row>
    <row r="6252" spans="1:17" x14ac:dyDescent="0.3">
      <c r="A6252" s="1405">
        <v>2016</v>
      </c>
      <c r="B6252" s="1406" t="s">
        <v>864</v>
      </c>
      <c r="C6252" s="1406" t="s">
        <v>729</v>
      </c>
      <c r="D6252" s="1407">
        <v>4232</v>
      </c>
      <c r="E6252" s="1406" t="s">
        <v>598</v>
      </c>
      <c r="F6252" s="1408" t="s">
        <v>599</v>
      </c>
      <c r="O6252" s="1383" t="s">
        <v>598</v>
      </c>
      <c r="Q6252" s="1383" t="s">
        <v>61</v>
      </c>
    </row>
    <row r="6253" spans="1:17" x14ac:dyDescent="0.3">
      <c r="A6253" s="1405">
        <v>2016</v>
      </c>
      <c r="B6253" s="1406" t="s">
        <v>864</v>
      </c>
      <c r="C6253" s="1406" t="s">
        <v>748</v>
      </c>
      <c r="D6253" s="1407">
        <v>1718</v>
      </c>
      <c r="E6253" s="1406" t="s">
        <v>614</v>
      </c>
      <c r="F6253" s="1408" t="s">
        <v>613</v>
      </c>
      <c r="O6253" s="1383" t="s">
        <v>614</v>
      </c>
      <c r="Q6253" s="1383" t="s">
        <v>60</v>
      </c>
    </row>
    <row r="6254" spans="1:17" x14ac:dyDescent="0.3">
      <c r="A6254" s="1405">
        <v>2016</v>
      </c>
      <c r="B6254" s="1406" t="s">
        <v>864</v>
      </c>
      <c r="C6254" s="1406" t="s">
        <v>735</v>
      </c>
      <c r="D6254" s="1407">
        <v>6543</v>
      </c>
      <c r="E6254" s="1406" t="s">
        <v>614</v>
      </c>
      <c r="F6254" s="1408" t="s">
        <v>613</v>
      </c>
      <c r="O6254" s="1383" t="s">
        <v>614</v>
      </c>
      <c r="Q6254" s="1383" t="s">
        <v>60</v>
      </c>
    </row>
    <row r="6255" spans="1:17" x14ac:dyDescent="0.3">
      <c r="A6255" s="1405">
        <v>2016</v>
      </c>
      <c r="B6255" s="1406" t="s">
        <v>864</v>
      </c>
      <c r="C6255" s="1406" t="s">
        <v>736</v>
      </c>
      <c r="D6255" s="1407">
        <v>28099</v>
      </c>
      <c r="E6255" s="1406" t="s">
        <v>614</v>
      </c>
      <c r="F6255" s="1408" t="s">
        <v>613</v>
      </c>
      <c r="O6255" s="1383" t="s">
        <v>614</v>
      </c>
      <c r="Q6255" s="1383" t="s">
        <v>60</v>
      </c>
    </row>
    <row r="6256" spans="1:17" x14ac:dyDescent="0.3">
      <c r="A6256" s="1405">
        <v>2016</v>
      </c>
      <c r="B6256" s="1406" t="s">
        <v>864</v>
      </c>
      <c r="C6256" s="1406" t="s">
        <v>737</v>
      </c>
      <c r="D6256" s="1407">
        <v>1930</v>
      </c>
      <c r="E6256" s="1406" t="s">
        <v>614</v>
      </c>
      <c r="F6256" s="1408" t="s">
        <v>613</v>
      </c>
      <c r="O6256" s="1383" t="s">
        <v>614</v>
      </c>
      <c r="Q6256" s="1383" t="s">
        <v>60</v>
      </c>
    </row>
    <row r="6257" spans="1:17" x14ac:dyDescent="0.3">
      <c r="A6257" s="1405">
        <v>2016</v>
      </c>
      <c r="B6257" s="1406" t="s">
        <v>864</v>
      </c>
      <c r="C6257" s="1406" t="s">
        <v>738</v>
      </c>
      <c r="D6257" s="1407">
        <v>12142</v>
      </c>
      <c r="E6257" s="1406" t="s">
        <v>614</v>
      </c>
      <c r="F6257" s="1408" t="s">
        <v>613</v>
      </c>
      <c r="O6257" s="1383" t="s">
        <v>614</v>
      </c>
      <c r="Q6257" s="1383" t="s">
        <v>60</v>
      </c>
    </row>
    <row r="6258" spans="1:17" x14ac:dyDescent="0.3">
      <c r="A6258" s="1405">
        <v>2016</v>
      </c>
      <c r="B6258" s="1406" t="s">
        <v>864</v>
      </c>
      <c r="C6258" s="1406" t="s">
        <v>749</v>
      </c>
      <c r="D6258" s="1407">
        <v>471</v>
      </c>
      <c r="E6258" s="1406" t="s">
        <v>614</v>
      </c>
      <c r="F6258" s="1408" t="s">
        <v>613</v>
      </c>
      <c r="O6258" s="1383" t="s">
        <v>614</v>
      </c>
      <c r="Q6258" s="1383" t="s">
        <v>60</v>
      </c>
    </row>
    <row r="6259" spans="1:17" x14ac:dyDescent="0.3">
      <c r="A6259" s="1405">
        <v>2016</v>
      </c>
      <c r="B6259" s="1406" t="s">
        <v>864</v>
      </c>
      <c r="C6259" s="1406" t="s">
        <v>750</v>
      </c>
      <c r="D6259" s="1407">
        <v>2253</v>
      </c>
      <c r="E6259" s="1406" t="s">
        <v>614</v>
      </c>
      <c r="F6259" s="1408" t="s">
        <v>613</v>
      </c>
      <c r="O6259" s="1383" t="s">
        <v>614</v>
      </c>
      <c r="Q6259" s="1383" t="s">
        <v>60</v>
      </c>
    </row>
    <row r="6260" spans="1:17" x14ac:dyDescent="0.3">
      <c r="A6260" s="1405">
        <v>2016</v>
      </c>
      <c r="B6260" s="1406" t="s">
        <v>864</v>
      </c>
      <c r="C6260" s="1406" t="s">
        <v>739</v>
      </c>
      <c r="D6260" s="1407">
        <v>1655</v>
      </c>
      <c r="E6260" s="1406" t="s">
        <v>614</v>
      </c>
      <c r="F6260" s="1408" t="s">
        <v>613</v>
      </c>
      <c r="O6260" s="1383" t="s">
        <v>614</v>
      </c>
      <c r="Q6260" s="1383" t="s">
        <v>60</v>
      </c>
    </row>
    <row r="6261" spans="1:17" x14ac:dyDescent="0.3">
      <c r="A6261" s="1405">
        <v>2016</v>
      </c>
      <c r="B6261" s="1406" t="s">
        <v>864</v>
      </c>
      <c r="C6261" s="1406" t="s">
        <v>751</v>
      </c>
      <c r="D6261" s="1407">
        <v>978</v>
      </c>
      <c r="E6261" s="1406" t="s">
        <v>614</v>
      </c>
      <c r="F6261" s="1408" t="s">
        <v>613</v>
      </c>
      <c r="O6261" s="1383" t="s">
        <v>614</v>
      </c>
      <c r="Q6261" s="1383" t="s">
        <v>60</v>
      </c>
    </row>
    <row r="6262" spans="1:17" x14ac:dyDescent="0.3">
      <c r="A6262" s="1405">
        <v>2016</v>
      </c>
      <c r="B6262" s="1406" t="s">
        <v>864</v>
      </c>
      <c r="C6262" s="1406" t="s">
        <v>740</v>
      </c>
      <c r="D6262" s="1407">
        <v>2501</v>
      </c>
      <c r="E6262" s="1406" t="s">
        <v>614</v>
      </c>
      <c r="F6262" s="1408" t="s">
        <v>613</v>
      </c>
      <c r="O6262" s="1383" t="s">
        <v>614</v>
      </c>
      <c r="Q6262" s="1383" t="s">
        <v>60</v>
      </c>
    </row>
    <row r="6263" spans="1:17" x14ac:dyDescent="0.3">
      <c r="A6263" s="1405">
        <v>2016</v>
      </c>
      <c r="B6263" s="1406" t="s">
        <v>864</v>
      </c>
      <c r="C6263" s="1406" t="s">
        <v>752</v>
      </c>
      <c r="D6263" s="1407">
        <v>3935</v>
      </c>
      <c r="E6263" s="1406" t="s">
        <v>614</v>
      </c>
      <c r="F6263" s="1408" t="s">
        <v>613</v>
      </c>
      <c r="O6263" s="1383" t="s">
        <v>614</v>
      </c>
      <c r="Q6263" s="1383" t="s">
        <v>60</v>
      </c>
    </row>
    <row r="6264" spans="1:17" x14ac:dyDescent="0.3">
      <c r="A6264" s="1405">
        <v>2016</v>
      </c>
      <c r="B6264" s="1406" t="s">
        <v>864</v>
      </c>
      <c r="C6264" s="1406" t="s">
        <v>753</v>
      </c>
      <c r="D6264" s="1407">
        <v>513</v>
      </c>
      <c r="E6264" s="1406" t="s">
        <v>614</v>
      </c>
      <c r="F6264" s="1408" t="s">
        <v>613</v>
      </c>
      <c r="O6264" s="1383" t="s">
        <v>614</v>
      </c>
      <c r="Q6264" s="1383" t="s">
        <v>60</v>
      </c>
    </row>
    <row r="6265" spans="1:17" x14ac:dyDescent="0.3">
      <c r="A6265" s="1405">
        <v>2016</v>
      </c>
      <c r="B6265" s="1406" t="s">
        <v>864</v>
      </c>
      <c r="C6265" s="1406" t="s">
        <v>741</v>
      </c>
      <c r="D6265" s="1407">
        <v>1662</v>
      </c>
      <c r="E6265" s="1406" t="s">
        <v>614</v>
      </c>
      <c r="F6265" s="1408" t="s">
        <v>613</v>
      </c>
      <c r="O6265" s="1383" t="s">
        <v>614</v>
      </c>
      <c r="Q6265" s="1383" t="s">
        <v>60</v>
      </c>
    </row>
    <row r="6266" spans="1:17" x14ac:dyDescent="0.3">
      <c r="A6266" s="1405">
        <v>2016</v>
      </c>
      <c r="B6266" s="1406" t="s">
        <v>864</v>
      </c>
      <c r="C6266" s="1406" t="s">
        <v>754</v>
      </c>
      <c r="D6266" s="1407">
        <v>1129</v>
      </c>
      <c r="E6266" s="1406" t="s">
        <v>614</v>
      </c>
      <c r="F6266" s="1408" t="s">
        <v>613</v>
      </c>
      <c r="O6266" s="1383" t="s">
        <v>614</v>
      </c>
      <c r="Q6266" s="1383" t="s">
        <v>60</v>
      </c>
    </row>
    <row r="6267" spans="1:17" x14ac:dyDescent="0.3">
      <c r="A6267" s="1405">
        <v>2016</v>
      </c>
      <c r="B6267" s="1406" t="s">
        <v>864</v>
      </c>
      <c r="C6267" s="1406" t="s">
        <v>742</v>
      </c>
      <c r="D6267" s="1407">
        <v>1888</v>
      </c>
      <c r="E6267" s="1406" t="s">
        <v>614</v>
      </c>
      <c r="F6267" s="1408" t="s">
        <v>613</v>
      </c>
      <c r="O6267" s="1383" t="s">
        <v>614</v>
      </c>
      <c r="Q6267" s="1383" t="s">
        <v>60</v>
      </c>
    </row>
    <row r="6268" spans="1:17" x14ac:dyDescent="0.3">
      <c r="A6268" s="1405">
        <v>2016</v>
      </c>
      <c r="B6268" s="1406" t="s">
        <v>864</v>
      </c>
      <c r="C6268" s="1406" t="s">
        <v>755</v>
      </c>
      <c r="D6268" s="1407">
        <v>2702</v>
      </c>
      <c r="E6268" s="1406" t="s">
        <v>614</v>
      </c>
      <c r="F6268" s="1408" t="s">
        <v>613</v>
      </c>
      <c r="O6268" s="1383" t="s">
        <v>614</v>
      </c>
      <c r="Q6268" s="1383" t="s">
        <v>60</v>
      </c>
    </row>
    <row r="6269" spans="1:17" x14ac:dyDescent="0.3">
      <c r="A6269" s="1405">
        <v>2016</v>
      </c>
      <c r="B6269" s="1406" t="s">
        <v>864</v>
      </c>
      <c r="C6269" s="1406" t="s">
        <v>756</v>
      </c>
      <c r="D6269" s="1407">
        <v>1213</v>
      </c>
      <c r="E6269" s="1406" t="s">
        <v>614</v>
      </c>
      <c r="F6269" s="1408" t="s">
        <v>613</v>
      </c>
      <c r="O6269" s="1383" t="s">
        <v>614</v>
      </c>
      <c r="Q6269" s="1383" t="s">
        <v>60</v>
      </c>
    </row>
    <row r="6270" spans="1:17" x14ac:dyDescent="0.3">
      <c r="A6270" s="1405">
        <v>2016</v>
      </c>
      <c r="B6270" s="1406" t="s">
        <v>864</v>
      </c>
      <c r="C6270" s="1406" t="s">
        <v>766</v>
      </c>
      <c r="D6270" s="1407">
        <v>1935</v>
      </c>
      <c r="E6270" s="1406" t="s">
        <v>645</v>
      </c>
      <c r="F6270" s="1408" t="s">
        <v>644</v>
      </c>
      <c r="O6270" s="1383" t="s">
        <v>645</v>
      </c>
      <c r="Q6270" s="1383" t="s">
        <v>76</v>
      </c>
    </row>
    <row r="6271" spans="1:17" x14ac:dyDescent="0.3">
      <c r="A6271" s="1405">
        <v>2016</v>
      </c>
      <c r="B6271" s="1406" t="s">
        <v>864</v>
      </c>
      <c r="C6271" s="1406" t="s">
        <v>757</v>
      </c>
      <c r="D6271" s="1407">
        <v>1024</v>
      </c>
      <c r="E6271" s="1406" t="s">
        <v>626</v>
      </c>
      <c r="F6271" s="1408" t="s">
        <v>625</v>
      </c>
      <c r="O6271" s="1383" t="s">
        <v>626</v>
      </c>
      <c r="Q6271" s="1383" t="s">
        <v>59</v>
      </c>
    </row>
    <row r="6272" spans="1:17" x14ac:dyDescent="0.3">
      <c r="A6272" s="1405">
        <v>2016</v>
      </c>
      <c r="B6272" s="1406" t="s">
        <v>864</v>
      </c>
      <c r="C6272" s="1406" t="s">
        <v>758</v>
      </c>
      <c r="D6272" s="1407">
        <v>2173</v>
      </c>
      <c r="E6272" s="1406" t="s">
        <v>626</v>
      </c>
      <c r="F6272" s="1408" t="s">
        <v>625</v>
      </c>
      <c r="O6272" s="1383" t="s">
        <v>626</v>
      </c>
      <c r="Q6272" s="1383" t="s">
        <v>59</v>
      </c>
    </row>
    <row r="6273" spans="1:17" x14ac:dyDescent="0.3">
      <c r="A6273" s="1405">
        <v>2016</v>
      </c>
      <c r="B6273" s="1406" t="s">
        <v>864</v>
      </c>
      <c r="C6273" s="1406" t="s">
        <v>743</v>
      </c>
      <c r="D6273" s="1407">
        <v>4478</v>
      </c>
      <c r="E6273" s="1406" t="s">
        <v>626</v>
      </c>
      <c r="F6273" s="1408" t="s">
        <v>625</v>
      </c>
      <c r="O6273" s="1383" t="s">
        <v>626</v>
      </c>
      <c r="Q6273" s="1383" t="s">
        <v>59</v>
      </c>
    </row>
    <row r="6274" spans="1:17" x14ac:dyDescent="0.3">
      <c r="A6274" s="1405">
        <v>2016</v>
      </c>
      <c r="B6274" s="1406" t="s">
        <v>864</v>
      </c>
      <c r="C6274" s="1406" t="s">
        <v>759</v>
      </c>
      <c r="D6274" s="1407">
        <v>350</v>
      </c>
      <c r="E6274" s="1406" t="s">
        <v>626</v>
      </c>
      <c r="F6274" s="1408" t="s">
        <v>625</v>
      </c>
      <c r="O6274" s="1383" t="s">
        <v>626</v>
      </c>
      <c r="Q6274" s="1383" t="s">
        <v>59</v>
      </c>
    </row>
    <row r="6275" spans="1:17" x14ac:dyDescent="0.3">
      <c r="A6275" s="1405">
        <v>2016</v>
      </c>
      <c r="B6275" s="1406" t="s">
        <v>864</v>
      </c>
      <c r="C6275" s="1406" t="s">
        <v>760</v>
      </c>
      <c r="D6275" s="1407">
        <v>650</v>
      </c>
      <c r="E6275" s="1406" t="s">
        <v>626</v>
      </c>
      <c r="F6275" s="1408" t="s">
        <v>625</v>
      </c>
      <c r="O6275" s="1383" t="s">
        <v>626</v>
      </c>
      <c r="Q6275" s="1383" t="s">
        <v>59</v>
      </c>
    </row>
    <row r="6276" spans="1:17" x14ac:dyDescent="0.3">
      <c r="A6276" s="1405">
        <v>2016</v>
      </c>
      <c r="B6276" s="1406" t="s">
        <v>864</v>
      </c>
      <c r="C6276" s="1406" t="s">
        <v>744</v>
      </c>
      <c r="D6276" s="1407">
        <v>33881</v>
      </c>
      <c r="E6276" s="1406" t="s">
        <v>626</v>
      </c>
      <c r="F6276" s="1408" t="s">
        <v>625</v>
      </c>
      <c r="O6276" s="1383" t="s">
        <v>626</v>
      </c>
      <c r="Q6276" s="1383" t="s">
        <v>59</v>
      </c>
    </row>
    <row r="6277" spans="1:17" x14ac:dyDescent="0.3">
      <c r="A6277" s="1405">
        <v>2016</v>
      </c>
      <c r="B6277" s="1406" t="s">
        <v>864</v>
      </c>
      <c r="C6277" s="1406" t="s">
        <v>745</v>
      </c>
      <c r="D6277" s="1407">
        <v>10294</v>
      </c>
      <c r="E6277" s="1406" t="s">
        <v>626</v>
      </c>
      <c r="F6277" s="1408" t="s">
        <v>625</v>
      </c>
      <c r="O6277" s="1383" t="s">
        <v>626</v>
      </c>
      <c r="Q6277" s="1383" t="s">
        <v>59</v>
      </c>
    </row>
    <row r="6278" spans="1:17" x14ac:dyDescent="0.3">
      <c r="A6278" s="1405">
        <v>2016</v>
      </c>
      <c r="B6278" s="1406" t="s">
        <v>864</v>
      </c>
      <c r="C6278" s="1406" t="s">
        <v>761</v>
      </c>
      <c r="D6278" s="1407">
        <v>568</v>
      </c>
      <c r="E6278" s="1406" t="s">
        <v>626</v>
      </c>
      <c r="F6278" s="1408" t="s">
        <v>625</v>
      </c>
      <c r="O6278" s="1383" t="s">
        <v>626</v>
      </c>
      <c r="Q6278" s="1383" t="s">
        <v>59</v>
      </c>
    </row>
    <row r="6279" spans="1:17" x14ac:dyDescent="0.3">
      <c r="A6279" s="1405">
        <v>2016</v>
      </c>
      <c r="B6279" s="1406" t="s">
        <v>864</v>
      </c>
      <c r="C6279" s="1406" t="s">
        <v>746</v>
      </c>
      <c r="D6279" s="1407">
        <v>11561</v>
      </c>
      <c r="E6279" s="1406" t="s">
        <v>626</v>
      </c>
      <c r="F6279" s="1408" t="s">
        <v>625</v>
      </c>
      <c r="O6279" s="1383" t="s">
        <v>626</v>
      </c>
      <c r="Q6279" s="1383" t="s">
        <v>59</v>
      </c>
    </row>
    <row r="6280" spans="1:17" x14ac:dyDescent="0.3">
      <c r="A6280" s="1405">
        <v>2016</v>
      </c>
      <c r="B6280" s="1406" t="s">
        <v>864</v>
      </c>
      <c r="C6280" s="1406" t="s">
        <v>747</v>
      </c>
      <c r="D6280" s="1407">
        <v>4796</v>
      </c>
      <c r="E6280" s="1406" t="s">
        <v>626</v>
      </c>
      <c r="F6280" s="1408" t="s">
        <v>625</v>
      </c>
      <c r="O6280" s="1383" t="s">
        <v>626</v>
      </c>
      <c r="Q6280" s="1383" t="s">
        <v>59</v>
      </c>
    </row>
    <row r="6281" spans="1:17" x14ac:dyDescent="0.3">
      <c r="A6281" s="1405">
        <v>2016</v>
      </c>
      <c r="B6281" s="1406" t="s">
        <v>864</v>
      </c>
      <c r="C6281" s="1406" t="s">
        <v>762</v>
      </c>
      <c r="D6281" s="1407">
        <v>833</v>
      </c>
      <c r="E6281" s="1406" t="s">
        <v>623</v>
      </c>
      <c r="F6281" s="1408" t="s">
        <v>622</v>
      </c>
      <c r="O6281" s="1383" t="s">
        <v>623</v>
      </c>
      <c r="Q6281" s="1383" t="s">
        <v>75</v>
      </c>
    </row>
    <row r="6282" spans="1:17" x14ac:dyDescent="0.3">
      <c r="A6282" s="1405">
        <v>2016</v>
      </c>
      <c r="B6282" s="1406" t="s">
        <v>864</v>
      </c>
      <c r="C6282" s="1406" t="s">
        <v>763</v>
      </c>
      <c r="D6282" s="1407">
        <v>1417</v>
      </c>
      <c r="E6282" s="1406" t="s">
        <v>645</v>
      </c>
      <c r="F6282" s="1408" t="s">
        <v>644</v>
      </c>
      <c r="O6282" s="1383" t="s">
        <v>645</v>
      </c>
      <c r="Q6282" s="1383" t="s">
        <v>76</v>
      </c>
    </row>
    <row r="6283" spans="1:17" x14ac:dyDescent="0.3">
      <c r="A6283" s="1405">
        <v>2016</v>
      </c>
      <c r="B6283" s="1406" t="s">
        <v>864</v>
      </c>
      <c r="C6283" s="1406" t="s">
        <v>764</v>
      </c>
      <c r="D6283" s="1407">
        <v>1717</v>
      </c>
      <c r="E6283" s="1406" t="s">
        <v>645</v>
      </c>
      <c r="F6283" s="1408" t="s">
        <v>644</v>
      </c>
      <c r="O6283" s="1383" t="s">
        <v>645</v>
      </c>
      <c r="Q6283" s="1383" t="s">
        <v>76</v>
      </c>
    </row>
    <row r="6284" spans="1:17" x14ac:dyDescent="0.3">
      <c r="A6284" s="1405">
        <v>2016</v>
      </c>
      <c r="B6284" s="1406" t="s">
        <v>864</v>
      </c>
      <c r="C6284" s="1406" t="s">
        <v>765</v>
      </c>
      <c r="D6284" s="1407">
        <v>4672</v>
      </c>
      <c r="E6284" s="1406" t="s">
        <v>645</v>
      </c>
      <c r="F6284" s="1408" t="s">
        <v>644</v>
      </c>
      <c r="O6284" s="1383" t="s">
        <v>645</v>
      </c>
      <c r="Q6284" s="1383" t="s">
        <v>76</v>
      </c>
    </row>
    <row r="6285" spans="1:17" x14ac:dyDescent="0.3">
      <c r="A6285" s="1405">
        <v>2016</v>
      </c>
      <c r="B6285" s="1406" t="s">
        <v>864</v>
      </c>
      <c r="C6285" s="1406" t="s">
        <v>767</v>
      </c>
      <c r="D6285" s="1407">
        <v>2530</v>
      </c>
      <c r="E6285" s="1406" t="s">
        <v>645</v>
      </c>
      <c r="F6285" s="1408" t="s">
        <v>644</v>
      </c>
      <c r="O6285" s="1383" t="s">
        <v>645</v>
      </c>
      <c r="Q6285" s="1383" t="s">
        <v>76</v>
      </c>
    </row>
    <row r="6286" spans="1:17" x14ac:dyDescent="0.3">
      <c r="A6286" s="1405">
        <v>2016</v>
      </c>
      <c r="B6286" s="1406" t="s">
        <v>864</v>
      </c>
      <c r="C6286" s="1406" t="s">
        <v>768</v>
      </c>
      <c r="D6286" s="1407">
        <v>3030</v>
      </c>
      <c r="E6286" s="1406" t="s">
        <v>645</v>
      </c>
      <c r="F6286" s="1408" t="s">
        <v>644</v>
      </c>
      <c r="O6286" s="1383" t="s">
        <v>645</v>
      </c>
      <c r="Q6286" s="1383" t="s">
        <v>76</v>
      </c>
    </row>
    <row r="6287" spans="1:17" x14ac:dyDescent="0.3">
      <c r="A6287" s="1405">
        <v>2016</v>
      </c>
      <c r="B6287" s="1406" t="s">
        <v>864</v>
      </c>
      <c r="C6287" s="1406" t="s">
        <v>769</v>
      </c>
      <c r="D6287" s="1407">
        <v>870</v>
      </c>
      <c r="E6287" s="1406" t="s">
        <v>645</v>
      </c>
      <c r="F6287" s="1408" t="s">
        <v>644</v>
      </c>
      <c r="O6287" s="1383" t="s">
        <v>645</v>
      </c>
      <c r="Q6287" s="1383" t="s">
        <v>76</v>
      </c>
    </row>
    <row r="6288" spans="1:17" x14ac:dyDescent="0.3">
      <c r="A6288" s="1405">
        <v>2016</v>
      </c>
      <c r="B6288" s="1406" t="s">
        <v>864</v>
      </c>
      <c r="C6288" s="1406" t="s">
        <v>770</v>
      </c>
      <c r="D6288" s="1407">
        <v>1284</v>
      </c>
      <c r="E6288" s="1406" t="s">
        <v>645</v>
      </c>
      <c r="F6288" s="1408" t="s">
        <v>644</v>
      </c>
      <c r="O6288" s="1383" t="s">
        <v>645</v>
      </c>
      <c r="Q6288" s="1383" t="s">
        <v>76</v>
      </c>
    </row>
    <row r="6289" spans="1:17" x14ac:dyDescent="0.3">
      <c r="A6289" s="1405">
        <v>2016</v>
      </c>
      <c r="B6289" s="1406" t="s">
        <v>864</v>
      </c>
      <c r="C6289" s="1406" t="s">
        <v>771</v>
      </c>
      <c r="D6289" s="1407">
        <v>2079</v>
      </c>
      <c r="E6289" s="1406" t="s">
        <v>645</v>
      </c>
      <c r="F6289" s="1408" t="s">
        <v>644</v>
      </c>
      <c r="O6289" s="1383" t="s">
        <v>645</v>
      </c>
      <c r="Q6289" s="1383" t="s">
        <v>76</v>
      </c>
    </row>
    <row r="6290" spans="1:17" x14ac:dyDescent="0.3">
      <c r="A6290" s="1405">
        <v>2016</v>
      </c>
      <c r="B6290" s="1406" t="s">
        <v>864</v>
      </c>
      <c r="C6290" s="1406" t="s">
        <v>772</v>
      </c>
      <c r="D6290" s="1407">
        <v>1251</v>
      </c>
      <c r="E6290" s="1406" t="s">
        <v>645</v>
      </c>
      <c r="F6290" s="1408" t="s">
        <v>644</v>
      </c>
      <c r="O6290" s="1383" t="s">
        <v>645</v>
      </c>
      <c r="Q6290" s="1383" t="s">
        <v>76</v>
      </c>
    </row>
    <row r="6291" spans="1:17" x14ac:dyDescent="0.3">
      <c r="A6291" s="1405">
        <v>2016</v>
      </c>
      <c r="B6291" s="1406" t="s">
        <v>864</v>
      </c>
      <c r="C6291" s="1406" t="s">
        <v>773</v>
      </c>
      <c r="D6291" s="1407">
        <v>4740</v>
      </c>
      <c r="E6291" s="1406" t="s">
        <v>645</v>
      </c>
      <c r="F6291" s="1408" t="s">
        <v>644</v>
      </c>
      <c r="O6291" s="1383" t="s">
        <v>645</v>
      </c>
      <c r="Q6291" s="1383" t="s">
        <v>76</v>
      </c>
    </row>
    <row r="6292" spans="1:17" x14ac:dyDescent="0.3">
      <c r="A6292" s="1405">
        <v>2016</v>
      </c>
      <c r="B6292" s="1406" t="s">
        <v>864</v>
      </c>
      <c r="C6292" s="1406" t="s">
        <v>774</v>
      </c>
      <c r="D6292" s="1407">
        <v>470</v>
      </c>
      <c r="E6292" s="1406" t="s">
        <v>645</v>
      </c>
      <c r="F6292" s="1408" t="s">
        <v>644</v>
      </c>
      <c r="O6292" s="1383" t="s">
        <v>645</v>
      </c>
      <c r="Q6292" s="1383" t="s">
        <v>76</v>
      </c>
    </row>
    <row r="6293" spans="1:17" x14ac:dyDescent="0.3">
      <c r="A6293" s="1405">
        <v>2016</v>
      </c>
      <c r="B6293" s="1406" t="s">
        <v>864</v>
      </c>
      <c r="C6293" s="1406" t="s">
        <v>775</v>
      </c>
      <c r="D6293" s="1407">
        <v>19991</v>
      </c>
      <c r="E6293" s="1406" t="s">
        <v>645</v>
      </c>
      <c r="F6293" s="1408" t="s">
        <v>644</v>
      </c>
      <c r="O6293" s="1383" t="s">
        <v>645</v>
      </c>
      <c r="Q6293" s="1383" t="s">
        <v>76</v>
      </c>
    </row>
    <row r="6294" spans="1:17" x14ac:dyDescent="0.3">
      <c r="A6294" s="1405">
        <v>2016</v>
      </c>
      <c r="B6294" s="1406" t="s">
        <v>864</v>
      </c>
      <c r="C6294" s="1406" t="s">
        <v>776</v>
      </c>
      <c r="D6294" s="1407">
        <v>1615</v>
      </c>
      <c r="E6294" s="1406" t="s">
        <v>645</v>
      </c>
      <c r="F6294" s="1408" t="s">
        <v>644</v>
      </c>
      <c r="O6294" s="1383" t="s">
        <v>645</v>
      </c>
      <c r="Q6294" s="1383" t="s">
        <v>76</v>
      </c>
    </row>
    <row r="6295" spans="1:17" x14ac:dyDescent="0.3">
      <c r="A6295" s="1405">
        <v>2016</v>
      </c>
      <c r="B6295" s="1406" t="s">
        <v>864</v>
      </c>
      <c r="C6295" s="1406" t="s">
        <v>794</v>
      </c>
      <c r="D6295" s="1407">
        <v>9368</v>
      </c>
      <c r="E6295" s="1406" t="s">
        <v>611</v>
      </c>
      <c r="F6295" s="1408" t="s">
        <v>610</v>
      </c>
      <c r="O6295" s="1383" t="s">
        <v>611</v>
      </c>
      <c r="Q6295" s="1383" t="s">
        <v>74</v>
      </c>
    </row>
    <row r="6296" spans="1:17" x14ac:dyDescent="0.3">
      <c r="A6296" s="1405">
        <v>2016</v>
      </c>
      <c r="B6296" s="1406" t="s">
        <v>864</v>
      </c>
      <c r="C6296" s="1406" t="s">
        <v>795</v>
      </c>
      <c r="D6296" s="1407">
        <v>920</v>
      </c>
      <c r="E6296" s="1406" t="s">
        <v>611</v>
      </c>
      <c r="F6296" s="1408" t="s">
        <v>610</v>
      </c>
      <c r="O6296" s="1383" t="s">
        <v>611</v>
      </c>
      <c r="Q6296" s="1383" t="s">
        <v>74</v>
      </c>
    </row>
    <row r="6297" spans="1:17" x14ac:dyDescent="0.3">
      <c r="A6297" s="1405">
        <v>2016</v>
      </c>
      <c r="B6297" s="1406" t="s">
        <v>864</v>
      </c>
      <c r="C6297" s="1406" t="s">
        <v>777</v>
      </c>
      <c r="D6297" s="1407">
        <v>580</v>
      </c>
      <c r="E6297" s="1406" t="s">
        <v>611</v>
      </c>
      <c r="F6297" s="1408" t="s">
        <v>610</v>
      </c>
      <c r="O6297" s="1383" t="s">
        <v>611</v>
      </c>
      <c r="Q6297" s="1383" t="s">
        <v>74</v>
      </c>
    </row>
    <row r="6298" spans="1:17" x14ac:dyDescent="0.3">
      <c r="A6298" s="1405">
        <v>2016</v>
      </c>
      <c r="B6298" s="1406" t="s">
        <v>864</v>
      </c>
      <c r="C6298" s="1406" t="s">
        <v>796</v>
      </c>
      <c r="D6298" s="1407">
        <v>376</v>
      </c>
      <c r="E6298" s="1406" t="s">
        <v>611</v>
      </c>
      <c r="F6298" s="1408" t="s">
        <v>610</v>
      </c>
      <c r="O6298" s="1383" t="s">
        <v>611</v>
      </c>
      <c r="Q6298" s="1383" t="s">
        <v>74</v>
      </c>
    </row>
    <row r="6299" spans="1:17" x14ac:dyDescent="0.3">
      <c r="A6299" s="1405">
        <v>2016</v>
      </c>
      <c r="B6299" s="1406" t="s">
        <v>864</v>
      </c>
      <c r="C6299" s="1406" t="s">
        <v>778</v>
      </c>
      <c r="D6299" s="1407">
        <v>953</v>
      </c>
      <c r="E6299" s="1406" t="s">
        <v>611</v>
      </c>
      <c r="F6299" s="1408" t="s">
        <v>610</v>
      </c>
      <c r="O6299" s="1383" t="s">
        <v>611</v>
      </c>
      <c r="Q6299" s="1383" t="s">
        <v>74</v>
      </c>
    </row>
    <row r="6300" spans="1:17" x14ac:dyDescent="0.3">
      <c r="A6300" s="1405">
        <v>2016</v>
      </c>
      <c r="B6300" s="1406" t="s">
        <v>864</v>
      </c>
      <c r="C6300" s="1406" t="s">
        <v>797</v>
      </c>
      <c r="D6300" s="1407">
        <v>734</v>
      </c>
      <c r="E6300" s="1406" t="s">
        <v>611</v>
      </c>
      <c r="F6300" s="1408" t="s">
        <v>610</v>
      </c>
      <c r="O6300" s="1383" t="s">
        <v>611</v>
      </c>
      <c r="Q6300" s="1383" t="s">
        <v>74</v>
      </c>
    </row>
    <row r="6301" spans="1:17" x14ac:dyDescent="0.3">
      <c r="A6301" s="1405">
        <v>2016</v>
      </c>
      <c r="B6301" s="1406" t="s">
        <v>864</v>
      </c>
      <c r="C6301" s="1406" t="s">
        <v>779</v>
      </c>
      <c r="D6301" s="1407">
        <v>2129</v>
      </c>
      <c r="E6301" s="1406" t="s">
        <v>611</v>
      </c>
      <c r="F6301" s="1408" t="s">
        <v>610</v>
      </c>
      <c r="O6301" s="1383" t="s">
        <v>611</v>
      </c>
      <c r="Q6301" s="1383" t="s">
        <v>74</v>
      </c>
    </row>
    <row r="6302" spans="1:17" x14ac:dyDescent="0.3">
      <c r="A6302" s="1405">
        <v>2016</v>
      </c>
      <c r="B6302" s="1406" t="s">
        <v>864</v>
      </c>
      <c r="C6302" s="1406" t="s">
        <v>780</v>
      </c>
      <c r="D6302" s="1407">
        <v>555</v>
      </c>
      <c r="E6302" s="1406" t="s">
        <v>611</v>
      </c>
      <c r="F6302" s="1408" t="s">
        <v>610</v>
      </c>
      <c r="O6302" s="1383" t="s">
        <v>611</v>
      </c>
      <c r="Q6302" s="1383" t="s">
        <v>74</v>
      </c>
    </row>
    <row r="6303" spans="1:17" x14ac:dyDescent="0.3">
      <c r="A6303" s="1405">
        <v>2016</v>
      </c>
      <c r="B6303" s="1406" t="s">
        <v>864</v>
      </c>
      <c r="C6303" s="1406" t="s">
        <v>713</v>
      </c>
      <c r="D6303" s="1407">
        <v>5207</v>
      </c>
      <c r="E6303" s="1406" t="s">
        <v>635</v>
      </c>
      <c r="F6303" s="1408" t="s">
        <v>634</v>
      </c>
      <c r="O6303" s="1383" t="s">
        <v>635</v>
      </c>
      <c r="Q6303" s="1383" t="s">
        <v>78</v>
      </c>
    </row>
    <row r="6304" spans="1:17" x14ac:dyDescent="0.3">
      <c r="A6304" s="1405">
        <v>2016</v>
      </c>
      <c r="B6304" s="1406" t="s">
        <v>864</v>
      </c>
      <c r="C6304" s="1406" t="s">
        <v>714</v>
      </c>
      <c r="D6304" s="1407">
        <v>3847</v>
      </c>
      <c r="E6304" s="1406" t="s">
        <v>635</v>
      </c>
      <c r="F6304" s="1408" t="s">
        <v>634</v>
      </c>
      <c r="O6304" s="1383" t="s">
        <v>635</v>
      </c>
      <c r="Q6304" s="1383" t="s">
        <v>78</v>
      </c>
    </row>
    <row r="6305" spans="1:17" x14ac:dyDescent="0.3">
      <c r="A6305" s="1405">
        <v>2016</v>
      </c>
      <c r="B6305" s="1406" t="s">
        <v>864</v>
      </c>
      <c r="C6305" s="1406" t="s">
        <v>715</v>
      </c>
      <c r="D6305" s="1407">
        <v>898</v>
      </c>
      <c r="E6305" s="1406" t="s">
        <v>635</v>
      </c>
      <c r="F6305" s="1408" t="s">
        <v>634</v>
      </c>
      <c r="O6305" s="1383" t="s">
        <v>635</v>
      </c>
      <c r="Q6305" s="1383" t="s">
        <v>78</v>
      </c>
    </row>
    <row r="6306" spans="1:17" x14ac:dyDescent="0.3">
      <c r="A6306" s="1405">
        <v>2016</v>
      </c>
      <c r="B6306" s="1406" t="s">
        <v>864</v>
      </c>
      <c r="C6306" s="1406" t="s">
        <v>716</v>
      </c>
      <c r="D6306" s="1407">
        <v>2781</v>
      </c>
      <c r="E6306" s="1406" t="s">
        <v>635</v>
      </c>
      <c r="F6306" s="1408" t="s">
        <v>634</v>
      </c>
      <c r="O6306" s="1383" t="s">
        <v>635</v>
      </c>
      <c r="Q6306" s="1383" t="s">
        <v>78</v>
      </c>
    </row>
    <row r="6307" spans="1:17" x14ac:dyDescent="0.3">
      <c r="A6307" s="1405">
        <v>2016</v>
      </c>
      <c r="B6307" s="1406" t="s">
        <v>864</v>
      </c>
      <c r="C6307" s="1406" t="s">
        <v>717</v>
      </c>
      <c r="D6307" s="1407">
        <v>1379</v>
      </c>
      <c r="E6307" s="1406" t="s">
        <v>635</v>
      </c>
      <c r="F6307" s="1408" t="s">
        <v>634</v>
      </c>
      <c r="O6307" s="1383" t="s">
        <v>635</v>
      </c>
      <c r="Q6307" s="1383" t="s">
        <v>78</v>
      </c>
    </row>
    <row r="6308" spans="1:17" x14ac:dyDescent="0.3">
      <c r="A6308" s="1405">
        <v>2016</v>
      </c>
      <c r="B6308" s="1406" t="s">
        <v>864</v>
      </c>
      <c r="C6308" s="1406" t="s">
        <v>781</v>
      </c>
      <c r="D6308" s="1407">
        <v>938</v>
      </c>
      <c r="E6308" s="1406" t="s">
        <v>635</v>
      </c>
      <c r="F6308" s="1408" t="s">
        <v>634</v>
      </c>
      <c r="O6308" s="1383" t="s">
        <v>635</v>
      </c>
      <c r="Q6308" s="1383" t="s">
        <v>78</v>
      </c>
    </row>
    <row r="6309" spans="1:17" x14ac:dyDescent="0.3">
      <c r="A6309" s="1405">
        <v>2016</v>
      </c>
      <c r="B6309" s="1406" t="s">
        <v>864</v>
      </c>
      <c r="C6309" s="1406" t="s">
        <v>718</v>
      </c>
      <c r="D6309" s="1407">
        <v>357</v>
      </c>
      <c r="E6309" s="1406" t="s">
        <v>635</v>
      </c>
      <c r="F6309" s="1408" t="s">
        <v>634</v>
      </c>
      <c r="O6309" s="1383" t="s">
        <v>635</v>
      </c>
      <c r="Q6309" s="1383" t="s">
        <v>78</v>
      </c>
    </row>
    <row r="6310" spans="1:17" x14ac:dyDescent="0.3">
      <c r="A6310" s="1405">
        <v>2016</v>
      </c>
      <c r="B6310" s="1406" t="s">
        <v>864</v>
      </c>
      <c r="C6310" s="1406" t="s">
        <v>719</v>
      </c>
      <c r="D6310" s="1407">
        <v>4608</v>
      </c>
      <c r="E6310" s="1406" t="s">
        <v>635</v>
      </c>
      <c r="F6310" s="1408" t="s">
        <v>634</v>
      </c>
      <c r="O6310" s="1383" t="s">
        <v>635</v>
      </c>
      <c r="Q6310" s="1383" t="s">
        <v>78</v>
      </c>
    </row>
    <row r="6311" spans="1:17" x14ac:dyDescent="0.3">
      <c r="A6311" s="1405">
        <v>2016</v>
      </c>
      <c r="B6311" s="1406" t="s">
        <v>864</v>
      </c>
      <c r="C6311" s="1406" t="s">
        <v>720</v>
      </c>
      <c r="D6311" s="1407">
        <v>6375</v>
      </c>
      <c r="E6311" s="1406" t="s">
        <v>635</v>
      </c>
      <c r="F6311" s="1408" t="s">
        <v>634</v>
      </c>
      <c r="O6311" s="1383" t="s">
        <v>635</v>
      </c>
      <c r="Q6311" s="1383" t="s">
        <v>78</v>
      </c>
    </row>
    <row r="6312" spans="1:17" x14ac:dyDescent="0.3">
      <c r="A6312" s="1405">
        <v>2016</v>
      </c>
      <c r="B6312" s="1406" t="s">
        <v>864</v>
      </c>
      <c r="C6312" s="1406" t="s">
        <v>721</v>
      </c>
      <c r="D6312" s="1407">
        <v>493</v>
      </c>
      <c r="E6312" s="1406" t="s">
        <v>635</v>
      </c>
      <c r="F6312" s="1408" t="s">
        <v>634</v>
      </c>
      <c r="O6312" s="1383" t="s">
        <v>635</v>
      </c>
      <c r="Q6312" s="1383" t="s">
        <v>78</v>
      </c>
    </row>
    <row r="6313" spans="1:17" x14ac:dyDescent="0.3">
      <c r="A6313" s="1405">
        <v>2016</v>
      </c>
      <c r="B6313" s="1406" t="s">
        <v>864</v>
      </c>
      <c r="C6313" s="1406" t="s">
        <v>722</v>
      </c>
      <c r="D6313" s="1407">
        <v>10805</v>
      </c>
      <c r="E6313" s="1406" t="s">
        <v>635</v>
      </c>
      <c r="F6313" s="1408" t="s">
        <v>634</v>
      </c>
      <c r="O6313" s="1383" t="s">
        <v>635</v>
      </c>
      <c r="Q6313" s="1383" t="s">
        <v>78</v>
      </c>
    </row>
    <row r="6314" spans="1:17" x14ac:dyDescent="0.3">
      <c r="A6314" s="1405">
        <v>2016</v>
      </c>
      <c r="B6314" s="1406" t="s">
        <v>864</v>
      </c>
      <c r="C6314" s="1406" t="s">
        <v>704</v>
      </c>
      <c r="D6314" s="1407">
        <v>1170</v>
      </c>
      <c r="E6314" s="1406" t="s">
        <v>611</v>
      </c>
      <c r="F6314" s="1408" t="s">
        <v>610</v>
      </c>
      <c r="O6314" s="1383" t="s">
        <v>611</v>
      </c>
      <c r="Q6314" s="1383" t="s">
        <v>74</v>
      </c>
    </row>
    <row r="6315" spans="1:17" x14ac:dyDescent="0.3">
      <c r="A6315" s="1405">
        <v>2016</v>
      </c>
      <c r="B6315" s="1406" t="s">
        <v>864</v>
      </c>
      <c r="C6315" s="1406" t="s">
        <v>705</v>
      </c>
      <c r="D6315" s="1407">
        <v>8070</v>
      </c>
      <c r="E6315" s="1406" t="s">
        <v>611</v>
      </c>
      <c r="F6315" s="1408" t="s">
        <v>610</v>
      </c>
      <c r="O6315" s="1383" t="s">
        <v>611</v>
      </c>
      <c r="Q6315" s="1383" t="s">
        <v>74</v>
      </c>
    </row>
    <row r="6316" spans="1:17" x14ac:dyDescent="0.3">
      <c r="A6316" s="1405">
        <v>2016</v>
      </c>
      <c r="B6316" s="1406" t="s">
        <v>864</v>
      </c>
      <c r="C6316" s="1406" t="s">
        <v>706</v>
      </c>
      <c r="D6316" s="1407">
        <v>4581</v>
      </c>
      <c r="E6316" s="1406" t="s">
        <v>611</v>
      </c>
      <c r="F6316" s="1408" t="s">
        <v>610</v>
      </c>
      <c r="O6316" s="1383" t="s">
        <v>611</v>
      </c>
      <c r="Q6316" s="1383" t="s">
        <v>74</v>
      </c>
    </row>
    <row r="6317" spans="1:17" x14ac:dyDescent="0.3">
      <c r="A6317" s="1405">
        <v>2016</v>
      </c>
      <c r="B6317" s="1406" t="s">
        <v>864</v>
      </c>
      <c r="C6317" s="1406" t="s">
        <v>785</v>
      </c>
      <c r="D6317" s="1407">
        <v>761</v>
      </c>
      <c r="E6317" s="1406" t="s">
        <v>623</v>
      </c>
      <c r="F6317" s="1408" t="s">
        <v>622</v>
      </c>
      <c r="O6317" s="1383" t="s">
        <v>623</v>
      </c>
      <c r="Q6317" s="1383" t="s">
        <v>75</v>
      </c>
    </row>
    <row r="6318" spans="1:17" x14ac:dyDescent="0.3">
      <c r="A6318" s="1405">
        <v>2016</v>
      </c>
      <c r="B6318" s="1406" t="s">
        <v>864</v>
      </c>
      <c r="C6318" s="1406" t="s">
        <v>786</v>
      </c>
      <c r="D6318" s="1407">
        <v>851</v>
      </c>
      <c r="E6318" s="1406" t="s">
        <v>623</v>
      </c>
      <c r="F6318" s="1408" t="s">
        <v>622</v>
      </c>
      <c r="O6318" s="1383" t="s">
        <v>623</v>
      </c>
      <c r="Q6318" s="1383" t="s">
        <v>75</v>
      </c>
    </row>
    <row r="6319" spans="1:17" x14ac:dyDescent="0.3">
      <c r="A6319" s="1405">
        <v>2016</v>
      </c>
      <c r="B6319" s="1406" t="s">
        <v>864</v>
      </c>
      <c r="C6319" s="1406" t="s">
        <v>787</v>
      </c>
      <c r="D6319" s="1407">
        <v>568</v>
      </c>
      <c r="E6319" s="1406" t="s">
        <v>623</v>
      </c>
      <c r="F6319" s="1408" t="s">
        <v>622</v>
      </c>
      <c r="O6319" s="1383" t="s">
        <v>623</v>
      </c>
      <c r="Q6319" s="1383" t="s">
        <v>75</v>
      </c>
    </row>
    <row r="6320" spans="1:17" x14ac:dyDescent="0.3">
      <c r="A6320" s="1405">
        <v>2016</v>
      </c>
      <c r="B6320" s="1406" t="s">
        <v>864</v>
      </c>
      <c r="C6320" s="1406" t="s">
        <v>782</v>
      </c>
      <c r="D6320" s="1407">
        <v>509</v>
      </c>
      <c r="E6320" s="1406" t="s">
        <v>623</v>
      </c>
      <c r="F6320" s="1408" t="s">
        <v>622</v>
      </c>
      <c r="O6320" s="1383" t="s">
        <v>623</v>
      </c>
      <c r="Q6320" s="1383" t="s">
        <v>75</v>
      </c>
    </row>
    <row r="6321" spans="1:17" x14ac:dyDescent="0.3">
      <c r="A6321" s="1405">
        <v>2016</v>
      </c>
      <c r="B6321" s="1406" t="s">
        <v>864</v>
      </c>
      <c r="C6321" s="1406" t="s">
        <v>783</v>
      </c>
      <c r="D6321" s="1407">
        <v>1528</v>
      </c>
      <c r="E6321" s="1406" t="s">
        <v>623</v>
      </c>
      <c r="F6321" s="1408" t="s">
        <v>622</v>
      </c>
      <c r="O6321" s="1383" t="s">
        <v>623</v>
      </c>
      <c r="Q6321" s="1383" t="s">
        <v>75</v>
      </c>
    </row>
    <row r="6322" spans="1:17" x14ac:dyDescent="0.3">
      <c r="A6322" s="1405">
        <v>2016</v>
      </c>
      <c r="B6322" s="1406" t="s">
        <v>864</v>
      </c>
      <c r="C6322" s="1406" t="s">
        <v>788</v>
      </c>
      <c r="D6322" s="1407">
        <v>8111</v>
      </c>
      <c r="E6322" s="1406" t="s">
        <v>623</v>
      </c>
      <c r="F6322" s="1408" t="s">
        <v>622</v>
      </c>
      <c r="O6322" s="1383" t="s">
        <v>623</v>
      </c>
      <c r="Q6322" s="1383" t="s">
        <v>75</v>
      </c>
    </row>
    <row r="6323" spans="1:17" x14ac:dyDescent="0.3">
      <c r="A6323" s="1405">
        <v>2016</v>
      </c>
      <c r="B6323" s="1406" t="s">
        <v>864</v>
      </c>
      <c r="C6323" s="1406" t="s">
        <v>789</v>
      </c>
      <c r="D6323" s="1407">
        <v>392</v>
      </c>
      <c r="E6323" s="1406" t="s">
        <v>623</v>
      </c>
      <c r="F6323" s="1408" t="s">
        <v>622</v>
      </c>
      <c r="O6323" s="1383" t="s">
        <v>623</v>
      </c>
      <c r="Q6323" s="1383" t="s">
        <v>75</v>
      </c>
    </row>
    <row r="6324" spans="1:17" x14ac:dyDescent="0.3">
      <c r="A6324" s="1405">
        <v>2016</v>
      </c>
      <c r="B6324" s="1406" t="s">
        <v>864</v>
      </c>
      <c r="C6324" s="1406" t="s">
        <v>790</v>
      </c>
      <c r="D6324" s="1407">
        <v>548</v>
      </c>
      <c r="E6324" s="1406" t="s">
        <v>623</v>
      </c>
      <c r="F6324" s="1408" t="s">
        <v>622</v>
      </c>
      <c r="O6324" s="1383" t="s">
        <v>623</v>
      </c>
      <c r="Q6324" s="1383" t="s">
        <v>75</v>
      </c>
    </row>
    <row r="6325" spans="1:17" x14ac:dyDescent="0.3">
      <c r="A6325" s="1405">
        <v>2016</v>
      </c>
      <c r="B6325" s="1406" t="s">
        <v>864</v>
      </c>
      <c r="C6325" s="1406" t="s">
        <v>791</v>
      </c>
      <c r="D6325" s="1407">
        <v>1033</v>
      </c>
      <c r="E6325" s="1406" t="s">
        <v>623</v>
      </c>
      <c r="F6325" s="1408" t="s">
        <v>622</v>
      </c>
      <c r="O6325" s="1383" t="s">
        <v>623</v>
      </c>
      <c r="Q6325" s="1383" t="s">
        <v>75</v>
      </c>
    </row>
    <row r="6326" spans="1:17" x14ac:dyDescent="0.3">
      <c r="A6326" s="1405">
        <v>2016</v>
      </c>
      <c r="B6326" s="1406" t="s">
        <v>864</v>
      </c>
      <c r="C6326" s="1406" t="s">
        <v>792</v>
      </c>
      <c r="D6326" s="1407">
        <v>1581</v>
      </c>
      <c r="E6326" s="1406" t="s">
        <v>623</v>
      </c>
      <c r="F6326" s="1408" t="s">
        <v>622</v>
      </c>
      <c r="O6326" s="1383" t="s">
        <v>623</v>
      </c>
      <c r="Q6326" s="1383" t="s">
        <v>75</v>
      </c>
    </row>
    <row r="6327" spans="1:17" x14ac:dyDescent="0.3">
      <c r="A6327" s="1405">
        <v>2016</v>
      </c>
      <c r="B6327" s="1406" t="s">
        <v>864</v>
      </c>
      <c r="C6327" s="1406" t="s">
        <v>784</v>
      </c>
      <c r="D6327" s="1407">
        <v>3478</v>
      </c>
      <c r="E6327" s="1406" t="s">
        <v>623</v>
      </c>
      <c r="F6327" s="1408" t="s">
        <v>622</v>
      </c>
      <c r="O6327" s="1383" t="s">
        <v>623</v>
      </c>
      <c r="Q6327" s="1383" t="s">
        <v>75</v>
      </c>
    </row>
    <row r="6328" spans="1:17" x14ac:dyDescent="0.3">
      <c r="A6328" s="1405">
        <v>2016</v>
      </c>
      <c r="B6328" s="1406" t="s">
        <v>864</v>
      </c>
      <c r="C6328" s="1406" t="s">
        <v>793</v>
      </c>
      <c r="D6328" s="1407">
        <v>1364</v>
      </c>
      <c r="E6328" s="1406" t="s">
        <v>623</v>
      </c>
      <c r="F6328" s="1408" t="s">
        <v>622</v>
      </c>
      <c r="O6328" s="1383" t="s">
        <v>623</v>
      </c>
      <c r="Q6328" s="1383" t="s">
        <v>75</v>
      </c>
    </row>
    <row r="6329" spans="1:17" x14ac:dyDescent="0.3">
      <c r="A6329" s="1405">
        <v>2016</v>
      </c>
      <c r="B6329" s="1406" t="s">
        <v>864</v>
      </c>
      <c r="C6329" s="1406" t="s">
        <v>531</v>
      </c>
      <c r="D6329" s="1407">
        <v>32573</v>
      </c>
      <c r="E6329" s="1406" t="s">
        <v>519</v>
      </c>
      <c r="F6329" s="1408" t="s">
        <v>628</v>
      </c>
      <c r="O6329" s="1383" t="s">
        <v>519</v>
      </c>
      <c r="Q6329" s="1383" t="s">
        <v>58</v>
      </c>
    </row>
    <row r="6330" spans="1:17" x14ac:dyDescent="0.3">
      <c r="A6330" s="1405">
        <v>2016</v>
      </c>
      <c r="B6330" s="1406" t="s">
        <v>864</v>
      </c>
      <c r="C6330" s="1406" t="s">
        <v>532</v>
      </c>
      <c r="D6330" s="1407">
        <v>283113</v>
      </c>
      <c r="E6330" s="1406" t="s">
        <v>519</v>
      </c>
      <c r="F6330" s="1408" t="s">
        <v>628</v>
      </c>
      <c r="O6330" s="1383" t="s">
        <v>519</v>
      </c>
      <c r="Q6330" s="1383" t="s">
        <v>58</v>
      </c>
    </row>
    <row r="6331" spans="1:17" x14ac:dyDescent="0.3">
      <c r="A6331" s="1405">
        <v>2016</v>
      </c>
      <c r="B6331" s="1406" t="s">
        <v>864</v>
      </c>
      <c r="C6331" s="1406" t="s">
        <v>533</v>
      </c>
      <c r="D6331" s="1407">
        <v>38755</v>
      </c>
      <c r="E6331" s="1406" t="s">
        <v>519</v>
      </c>
      <c r="F6331" s="1408" t="s">
        <v>628</v>
      </c>
      <c r="O6331" s="1383" t="s">
        <v>519</v>
      </c>
      <c r="Q6331" s="1383" t="s">
        <v>58</v>
      </c>
    </row>
    <row r="6332" spans="1:17" x14ac:dyDescent="0.3">
      <c r="A6332" s="1405">
        <v>2016</v>
      </c>
      <c r="B6332" s="1406" t="s">
        <v>864</v>
      </c>
      <c r="C6332" s="1406" t="s">
        <v>535</v>
      </c>
      <c r="D6332" s="1407">
        <v>14835</v>
      </c>
      <c r="E6332" s="1406" t="s">
        <v>519</v>
      </c>
      <c r="F6332" s="1408" t="s">
        <v>628</v>
      </c>
      <c r="O6332" s="1383" t="s">
        <v>519</v>
      </c>
      <c r="Q6332" s="1383" t="s">
        <v>58</v>
      </c>
    </row>
    <row r="6333" spans="1:17" x14ac:dyDescent="0.3">
      <c r="A6333" s="1405">
        <v>2016</v>
      </c>
      <c r="B6333" s="1406" t="s">
        <v>864</v>
      </c>
      <c r="C6333" s="1406" t="s">
        <v>536</v>
      </c>
      <c r="D6333" s="1407">
        <v>70249</v>
      </c>
      <c r="E6333" s="1406" t="s">
        <v>519</v>
      </c>
      <c r="F6333" s="1408" t="s">
        <v>628</v>
      </c>
      <c r="O6333" s="1383" t="s">
        <v>519</v>
      </c>
      <c r="Q6333" s="1383" t="s">
        <v>58</v>
      </c>
    </row>
    <row r="6334" spans="1:17" x14ac:dyDescent="0.3">
      <c r="A6334" s="1405">
        <v>2016</v>
      </c>
      <c r="B6334" s="1406" t="s">
        <v>864</v>
      </c>
      <c r="C6334" s="1406" t="s">
        <v>537</v>
      </c>
      <c r="D6334" s="1407">
        <v>48032</v>
      </c>
      <c r="E6334" s="1406" t="s">
        <v>519</v>
      </c>
      <c r="F6334" s="1408" t="s">
        <v>628</v>
      </c>
      <c r="O6334" s="1383" t="s">
        <v>519</v>
      </c>
      <c r="Q6334" s="1383" t="s">
        <v>58</v>
      </c>
    </row>
    <row r="6335" spans="1:17" x14ac:dyDescent="0.3">
      <c r="A6335" s="1405">
        <v>2016</v>
      </c>
      <c r="B6335" s="1406" t="s">
        <v>864</v>
      </c>
      <c r="C6335" s="1406" t="s">
        <v>540</v>
      </c>
      <c r="D6335" s="1407">
        <v>23158</v>
      </c>
      <c r="E6335" s="1406" t="s">
        <v>519</v>
      </c>
      <c r="F6335" s="1408" t="s">
        <v>628</v>
      </c>
      <c r="O6335" s="1383" t="s">
        <v>519</v>
      </c>
      <c r="Q6335" s="1383" t="s">
        <v>58</v>
      </c>
    </row>
    <row r="6336" spans="1:17" x14ac:dyDescent="0.3">
      <c r="A6336" s="1405">
        <v>2016</v>
      </c>
      <c r="B6336" s="1406" t="s">
        <v>864</v>
      </c>
      <c r="C6336" s="1406" t="s">
        <v>541</v>
      </c>
      <c r="D6336" s="1407">
        <v>29021</v>
      </c>
      <c r="E6336" s="1406" t="s">
        <v>519</v>
      </c>
      <c r="F6336" s="1408" t="s">
        <v>628</v>
      </c>
      <c r="O6336" s="1383" t="s">
        <v>519</v>
      </c>
      <c r="Q6336" s="1383" t="s">
        <v>58</v>
      </c>
    </row>
    <row r="6337" spans="1:17" x14ac:dyDescent="0.3">
      <c r="A6337" s="1405">
        <v>2016</v>
      </c>
      <c r="B6337" s="1406" t="s">
        <v>864</v>
      </c>
      <c r="C6337" s="1406" t="s">
        <v>542</v>
      </c>
      <c r="D6337" s="1407">
        <v>13796</v>
      </c>
      <c r="E6337" s="1406" t="s">
        <v>519</v>
      </c>
      <c r="F6337" s="1408" t="s">
        <v>628</v>
      </c>
      <c r="O6337" s="1383" t="s">
        <v>519</v>
      </c>
      <c r="Q6337" s="1383" t="s">
        <v>58</v>
      </c>
    </row>
    <row r="6338" spans="1:17" x14ac:dyDescent="0.3">
      <c r="A6338" s="1405">
        <v>2016</v>
      </c>
      <c r="B6338" s="1406" t="s">
        <v>864</v>
      </c>
      <c r="C6338" s="1406" t="s">
        <v>798</v>
      </c>
      <c r="D6338" s="1407">
        <v>3488</v>
      </c>
      <c r="E6338" s="1406" t="s">
        <v>638</v>
      </c>
      <c r="F6338" s="1408" t="s">
        <v>637</v>
      </c>
      <c r="O6338" s="1383" t="s">
        <v>638</v>
      </c>
      <c r="Q6338" s="1383" t="s">
        <v>57</v>
      </c>
    </row>
    <row r="6339" spans="1:17" x14ac:dyDescent="0.3">
      <c r="A6339" s="1405">
        <v>2016</v>
      </c>
      <c r="B6339" s="1406" t="s">
        <v>864</v>
      </c>
      <c r="C6339" s="1406" t="s">
        <v>799</v>
      </c>
      <c r="D6339" s="1407">
        <v>18303</v>
      </c>
      <c r="E6339" s="1406" t="s">
        <v>638</v>
      </c>
      <c r="F6339" s="1408" t="s">
        <v>637</v>
      </c>
      <c r="O6339" s="1383" t="s">
        <v>638</v>
      </c>
      <c r="Q6339" s="1383" t="s">
        <v>57</v>
      </c>
    </row>
    <row r="6340" spans="1:17" x14ac:dyDescent="0.3">
      <c r="A6340" s="1405">
        <v>2016</v>
      </c>
      <c r="B6340" s="1406" t="s">
        <v>864</v>
      </c>
      <c r="C6340" s="1406" t="s">
        <v>800</v>
      </c>
      <c r="D6340" s="1407">
        <v>7889</v>
      </c>
      <c r="E6340" s="1406" t="s">
        <v>638</v>
      </c>
      <c r="F6340" s="1408" t="s">
        <v>637</v>
      </c>
      <c r="O6340" s="1383" t="s">
        <v>638</v>
      </c>
      <c r="Q6340" s="1383" t="s">
        <v>57</v>
      </c>
    </row>
    <row r="6341" spans="1:17" x14ac:dyDescent="0.3">
      <c r="A6341" s="1405">
        <v>2016</v>
      </c>
      <c r="B6341" s="1406" t="s">
        <v>864</v>
      </c>
      <c r="C6341" s="1406" t="s">
        <v>801</v>
      </c>
      <c r="D6341" s="1407">
        <v>4312</v>
      </c>
      <c r="E6341" s="1406" t="s">
        <v>638</v>
      </c>
      <c r="F6341" s="1408" t="s">
        <v>637</v>
      </c>
      <c r="O6341" s="1383" t="s">
        <v>638</v>
      </c>
      <c r="Q6341" s="1383" t="s">
        <v>57</v>
      </c>
    </row>
    <row r="6342" spans="1:17" x14ac:dyDescent="0.3">
      <c r="A6342" s="1405">
        <v>2016</v>
      </c>
      <c r="B6342" s="1406" t="s">
        <v>864</v>
      </c>
      <c r="C6342" s="1406" t="s">
        <v>802</v>
      </c>
      <c r="D6342" s="1407">
        <v>8245</v>
      </c>
      <c r="E6342" s="1406" t="s">
        <v>638</v>
      </c>
      <c r="F6342" s="1408" t="s">
        <v>637</v>
      </c>
      <c r="O6342" s="1383" t="s">
        <v>638</v>
      </c>
      <c r="Q6342" s="1383" t="s">
        <v>57</v>
      </c>
    </row>
    <row r="6343" spans="1:17" x14ac:dyDescent="0.3">
      <c r="A6343" s="1405">
        <v>2016</v>
      </c>
      <c r="B6343" s="1406" t="s">
        <v>864</v>
      </c>
      <c r="C6343" s="1406" t="s">
        <v>803</v>
      </c>
      <c r="D6343" s="1407">
        <v>16006</v>
      </c>
      <c r="E6343" s="1406" t="s">
        <v>638</v>
      </c>
      <c r="F6343" s="1408" t="s">
        <v>637</v>
      </c>
      <c r="O6343" s="1383" t="s">
        <v>638</v>
      </c>
      <c r="Q6343" s="1383" t="s">
        <v>57</v>
      </c>
    </row>
    <row r="6344" spans="1:17" x14ac:dyDescent="0.3">
      <c r="A6344" s="1405">
        <v>2016</v>
      </c>
      <c r="B6344" s="1406" t="s">
        <v>864</v>
      </c>
      <c r="C6344" s="1406" t="s">
        <v>804</v>
      </c>
      <c r="D6344" s="1407">
        <v>14703</v>
      </c>
      <c r="E6344" s="1406" t="s">
        <v>638</v>
      </c>
      <c r="F6344" s="1408" t="s">
        <v>637</v>
      </c>
      <c r="O6344" s="1383" t="s">
        <v>638</v>
      </c>
      <c r="Q6344" s="1383" t="s">
        <v>57</v>
      </c>
    </row>
    <row r="6345" spans="1:17" x14ac:dyDescent="0.3">
      <c r="A6345" s="1405">
        <v>2016</v>
      </c>
      <c r="B6345" s="1406" t="s">
        <v>864</v>
      </c>
      <c r="C6345" s="1406" t="s">
        <v>805</v>
      </c>
      <c r="D6345" s="1407">
        <v>4387</v>
      </c>
      <c r="E6345" s="1406" t="s">
        <v>638</v>
      </c>
      <c r="F6345" s="1408" t="s">
        <v>637</v>
      </c>
      <c r="O6345" s="1383" t="s">
        <v>638</v>
      </c>
      <c r="Q6345" s="1383" t="s">
        <v>57</v>
      </c>
    </row>
    <row r="6346" spans="1:17" x14ac:dyDescent="0.3">
      <c r="A6346" s="1405">
        <v>2016</v>
      </c>
      <c r="B6346" s="1406" t="s">
        <v>864</v>
      </c>
      <c r="C6346" s="1406" t="s">
        <v>806</v>
      </c>
      <c r="D6346" s="1407">
        <v>17746</v>
      </c>
      <c r="E6346" s="1406" t="s">
        <v>638</v>
      </c>
      <c r="F6346" s="1408" t="s">
        <v>637</v>
      </c>
      <c r="O6346" s="1383" t="s">
        <v>638</v>
      </c>
      <c r="Q6346" s="1383" t="s">
        <v>57</v>
      </c>
    </row>
    <row r="6347" spans="1:17" x14ac:dyDescent="0.3">
      <c r="A6347" s="1405">
        <v>2016</v>
      </c>
      <c r="B6347" s="1406" t="s">
        <v>864</v>
      </c>
      <c r="C6347" s="1406" t="s">
        <v>807</v>
      </c>
      <c r="D6347" s="1407">
        <v>5800</v>
      </c>
      <c r="E6347" s="1406" t="s">
        <v>604</v>
      </c>
      <c r="F6347" s="1408" t="s">
        <v>603</v>
      </c>
      <c r="O6347" s="1383" t="s">
        <v>604</v>
      </c>
      <c r="Q6347" s="1383" t="s">
        <v>54</v>
      </c>
    </row>
    <row r="6348" spans="1:17" x14ac:dyDescent="0.3">
      <c r="A6348" s="1405">
        <v>2016</v>
      </c>
      <c r="B6348" s="1406" t="s">
        <v>864</v>
      </c>
      <c r="C6348" s="1406" t="s">
        <v>808</v>
      </c>
      <c r="D6348" s="1407">
        <v>1780</v>
      </c>
      <c r="E6348" s="1406" t="s">
        <v>638</v>
      </c>
      <c r="F6348" s="1408" t="s">
        <v>637</v>
      </c>
      <c r="O6348" s="1383" t="s">
        <v>638</v>
      </c>
      <c r="Q6348" s="1383" t="s">
        <v>57</v>
      </c>
    </row>
    <row r="6349" spans="1:17" x14ac:dyDescent="0.3">
      <c r="A6349" s="1405">
        <v>2016</v>
      </c>
      <c r="B6349" s="1406" t="s">
        <v>864</v>
      </c>
      <c r="C6349" s="1406" t="s">
        <v>809</v>
      </c>
      <c r="D6349" s="1407">
        <v>1752</v>
      </c>
      <c r="E6349" s="1406" t="s">
        <v>638</v>
      </c>
      <c r="F6349" s="1408" t="s">
        <v>637</v>
      </c>
      <c r="O6349" s="1383" t="s">
        <v>638</v>
      </c>
      <c r="Q6349" s="1383" t="s">
        <v>57</v>
      </c>
    </row>
    <row r="6350" spans="1:17" x14ac:dyDescent="0.3">
      <c r="A6350" s="1405">
        <v>2016</v>
      </c>
      <c r="B6350" s="1406" t="s">
        <v>864</v>
      </c>
      <c r="C6350" s="1406" t="s">
        <v>810</v>
      </c>
      <c r="D6350" s="1407">
        <v>4372</v>
      </c>
      <c r="E6350" s="1406" t="s">
        <v>638</v>
      </c>
      <c r="F6350" s="1408" t="s">
        <v>637</v>
      </c>
      <c r="O6350" s="1383" t="s">
        <v>638</v>
      </c>
      <c r="Q6350" s="1383" t="s">
        <v>57</v>
      </c>
    </row>
    <row r="6351" spans="1:17" x14ac:dyDescent="0.3">
      <c r="A6351" s="1405">
        <v>2016</v>
      </c>
      <c r="B6351" s="1406" t="s">
        <v>864</v>
      </c>
      <c r="C6351" s="1406" t="s">
        <v>811</v>
      </c>
      <c r="D6351" s="1407">
        <v>5030</v>
      </c>
      <c r="E6351" s="1406" t="s">
        <v>638</v>
      </c>
      <c r="F6351" s="1408" t="s">
        <v>637</v>
      </c>
      <c r="O6351" s="1383" t="s">
        <v>638</v>
      </c>
      <c r="Q6351" s="1383" t="s">
        <v>57</v>
      </c>
    </row>
    <row r="6352" spans="1:17" x14ac:dyDescent="0.3">
      <c r="A6352" s="1405">
        <v>2016</v>
      </c>
      <c r="B6352" s="1406" t="s">
        <v>864</v>
      </c>
      <c r="C6352" s="1406" t="s">
        <v>841</v>
      </c>
      <c r="D6352" s="1407">
        <v>1737</v>
      </c>
      <c r="E6352" s="1406" t="s">
        <v>604</v>
      </c>
      <c r="F6352" s="1408" t="s">
        <v>603</v>
      </c>
      <c r="O6352" s="1383" t="s">
        <v>604</v>
      </c>
      <c r="Q6352" s="1383" t="s">
        <v>54</v>
      </c>
    </row>
    <row r="6353" spans="1:17" x14ac:dyDescent="0.3">
      <c r="A6353" s="1405">
        <v>2016</v>
      </c>
      <c r="B6353" s="1406" t="s">
        <v>864</v>
      </c>
      <c r="C6353" s="1406" t="s">
        <v>842</v>
      </c>
      <c r="D6353" s="1407">
        <v>760</v>
      </c>
      <c r="E6353" s="1406" t="s">
        <v>604</v>
      </c>
      <c r="F6353" s="1408" t="s">
        <v>603</v>
      </c>
      <c r="O6353" s="1383" t="s">
        <v>604</v>
      </c>
      <c r="Q6353" s="1383" t="s">
        <v>54</v>
      </c>
    </row>
    <row r="6354" spans="1:17" x14ac:dyDescent="0.3">
      <c r="A6354" s="1405">
        <v>2016</v>
      </c>
      <c r="B6354" s="1406" t="s">
        <v>864</v>
      </c>
      <c r="C6354" s="1406" t="s">
        <v>843</v>
      </c>
      <c r="D6354" s="1407">
        <v>253</v>
      </c>
      <c r="E6354" s="1406" t="s">
        <v>604</v>
      </c>
      <c r="F6354" s="1408" t="s">
        <v>603</v>
      </c>
      <c r="O6354" s="1383" t="s">
        <v>604</v>
      </c>
      <c r="Q6354" s="1383" t="s">
        <v>54</v>
      </c>
    </row>
    <row r="6355" spans="1:17" x14ac:dyDescent="0.3">
      <c r="A6355" s="1405">
        <v>2016</v>
      </c>
      <c r="B6355" s="1406" t="s">
        <v>864</v>
      </c>
      <c r="C6355" s="1406" t="s">
        <v>844</v>
      </c>
      <c r="D6355" s="1407">
        <v>217</v>
      </c>
      <c r="E6355" s="1406" t="s">
        <v>604</v>
      </c>
      <c r="F6355" s="1408" t="s">
        <v>603</v>
      </c>
      <c r="O6355" s="1383" t="s">
        <v>604</v>
      </c>
      <c r="Q6355" s="1383" t="s">
        <v>54</v>
      </c>
    </row>
    <row r="6356" spans="1:17" x14ac:dyDescent="0.3">
      <c r="A6356" s="1405">
        <v>2016</v>
      </c>
      <c r="B6356" s="1406" t="s">
        <v>864</v>
      </c>
      <c r="C6356" s="1406" t="s">
        <v>845</v>
      </c>
      <c r="D6356" s="1407">
        <v>6288</v>
      </c>
      <c r="E6356" s="1406" t="s">
        <v>604</v>
      </c>
      <c r="F6356" s="1408" t="s">
        <v>603</v>
      </c>
      <c r="O6356" s="1383" t="s">
        <v>604</v>
      </c>
      <c r="Q6356" s="1383" t="s">
        <v>54</v>
      </c>
    </row>
    <row r="6357" spans="1:17" x14ac:dyDescent="0.3">
      <c r="A6357" s="1405">
        <v>2016</v>
      </c>
      <c r="B6357" s="1406" t="s">
        <v>864</v>
      </c>
      <c r="C6357" s="1406" t="s">
        <v>846</v>
      </c>
      <c r="D6357" s="1407">
        <v>2646</v>
      </c>
      <c r="E6357" s="1406" t="s">
        <v>604</v>
      </c>
      <c r="F6357" s="1408" t="s">
        <v>603</v>
      </c>
      <c r="O6357" s="1383" t="s">
        <v>604</v>
      </c>
      <c r="Q6357" s="1383" t="s">
        <v>54</v>
      </c>
    </row>
    <row r="6358" spans="1:17" x14ac:dyDescent="0.3">
      <c r="A6358" s="1405">
        <v>2016</v>
      </c>
      <c r="B6358" s="1406" t="s">
        <v>864</v>
      </c>
      <c r="C6358" s="1406" t="s">
        <v>847</v>
      </c>
      <c r="D6358" s="1407">
        <v>399</v>
      </c>
      <c r="E6358" s="1406" t="s">
        <v>604</v>
      </c>
      <c r="F6358" s="1408" t="s">
        <v>603</v>
      </c>
      <c r="O6358" s="1383" t="s">
        <v>604</v>
      </c>
      <c r="Q6358" s="1383" t="s">
        <v>54</v>
      </c>
    </row>
    <row r="6359" spans="1:17" x14ac:dyDescent="0.3">
      <c r="A6359" s="1405">
        <v>2016</v>
      </c>
      <c r="B6359" s="1406" t="s">
        <v>864</v>
      </c>
      <c r="C6359" s="1406" t="s">
        <v>848</v>
      </c>
      <c r="D6359" s="1407">
        <v>1238</v>
      </c>
      <c r="E6359" s="1406" t="s">
        <v>604</v>
      </c>
      <c r="F6359" s="1408" t="s">
        <v>603</v>
      </c>
      <c r="O6359" s="1383" t="s">
        <v>604</v>
      </c>
      <c r="Q6359" s="1383" t="s">
        <v>54</v>
      </c>
    </row>
    <row r="6360" spans="1:17" x14ac:dyDescent="0.3">
      <c r="A6360" s="1405">
        <v>2016</v>
      </c>
      <c r="B6360" s="1406" t="s">
        <v>864</v>
      </c>
      <c r="C6360" s="1406" t="s">
        <v>849</v>
      </c>
      <c r="D6360" s="1407">
        <v>744</v>
      </c>
      <c r="E6360" s="1406" t="s">
        <v>604</v>
      </c>
      <c r="F6360" s="1408" t="s">
        <v>603</v>
      </c>
      <c r="O6360" s="1383" t="s">
        <v>604</v>
      </c>
      <c r="Q6360" s="1383" t="s">
        <v>54</v>
      </c>
    </row>
    <row r="6361" spans="1:17" x14ac:dyDescent="0.3">
      <c r="A6361" s="1405">
        <v>2016</v>
      </c>
      <c r="B6361" s="1406" t="s">
        <v>864</v>
      </c>
      <c r="C6361" s="1406" t="s">
        <v>850</v>
      </c>
      <c r="D6361" s="1407">
        <v>1667</v>
      </c>
      <c r="E6361" s="1406" t="s">
        <v>604</v>
      </c>
      <c r="F6361" s="1408" t="s">
        <v>603</v>
      </c>
      <c r="O6361" s="1383" t="s">
        <v>604</v>
      </c>
      <c r="Q6361" s="1383" t="s">
        <v>54</v>
      </c>
    </row>
    <row r="6362" spans="1:17" x14ac:dyDescent="0.3">
      <c r="A6362" s="1405">
        <v>2016</v>
      </c>
      <c r="B6362" s="1406" t="s">
        <v>864</v>
      </c>
      <c r="C6362" s="1406" t="s">
        <v>851</v>
      </c>
      <c r="D6362" s="1407">
        <v>790</v>
      </c>
      <c r="E6362" s="1406" t="s">
        <v>604</v>
      </c>
      <c r="F6362" s="1408" t="s">
        <v>603</v>
      </c>
      <c r="O6362" s="1383" t="s">
        <v>604</v>
      </c>
      <c r="Q6362" s="1383" t="s">
        <v>54</v>
      </c>
    </row>
    <row r="6363" spans="1:17" x14ac:dyDescent="0.3">
      <c r="A6363" s="1405">
        <v>2016</v>
      </c>
      <c r="B6363" s="1406" t="s">
        <v>864</v>
      </c>
      <c r="C6363" s="1406" t="s">
        <v>852</v>
      </c>
      <c r="D6363" s="1407">
        <v>1606</v>
      </c>
      <c r="E6363" s="1406" t="s">
        <v>604</v>
      </c>
      <c r="F6363" s="1408" t="s">
        <v>603</v>
      </c>
      <c r="O6363" s="1383" t="s">
        <v>604</v>
      </c>
      <c r="Q6363" s="1383" t="s">
        <v>54</v>
      </c>
    </row>
    <row r="6364" spans="1:17" x14ac:dyDescent="0.3">
      <c r="A6364" s="1405">
        <v>2016</v>
      </c>
      <c r="B6364" s="1406" t="s">
        <v>864</v>
      </c>
      <c r="C6364" s="1406" t="s">
        <v>853</v>
      </c>
      <c r="D6364" s="1407">
        <v>632</v>
      </c>
      <c r="E6364" s="1406" t="s">
        <v>604</v>
      </c>
      <c r="F6364" s="1408" t="s">
        <v>603</v>
      </c>
      <c r="O6364" s="1383" t="s">
        <v>604</v>
      </c>
      <c r="Q6364" s="1383" t="s">
        <v>54</v>
      </c>
    </row>
    <row r="6365" spans="1:17" x14ac:dyDescent="0.3">
      <c r="A6365" s="1405">
        <v>2016</v>
      </c>
      <c r="B6365" s="1406" t="s">
        <v>864</v>
      </c>
      <c r="C6365" s="1406" t="s">
        <v>529</v>
      </c>
      <c r="D6365" s="1407">
        <v>5553</v>
      </c>
      <c r="E6365" s="1406" t="s">
        <v>519</v>
      </c>
      <c r="F6365" s="1408" t="s">
        <v>628</v>
      </c>
      <c r="O6365" s="1383" t="s">
        <v>519</v>
      </c>
      <c r="Q6365" s="1383" t="s">
        <v>58</v>
      </c>
    </row>
    <row r="6366" spans="1:17" x14ac:dyDescent="0.3">
      <c r="A6366" s="1405">
        <v>2016</v>
      </c>
      <c r="B6366" s="1406" t="s">
        <v>864</v>
      </c>
      <c r="C6366" s="1406" t="s">
        <v>854</v>
      </c>
      <c r="D6366" s="1407">
        <v>3114</v>
      </c>
      <c r="E6366" s="1406" t="s">
        <v>635</v>
      </c>
      <c r="F6366" s="1408" t="s">
        <v>634</v>
      </c>
      <c r="O6366" s="1383" t="s">
        <v>635</v>
      </c>
      <c r="Q6366" s="1383" t="s">
        <v>78</v>
      </c>
    </row>
    <row r="6367" spans="1:17" x14ac:dyDescent="0.3">
      <c r="A6367" s="1405">
        <v>2016</v>
      </c>
      <c r="B6367" s="1406" t="s">
        <v>864</v>
      </c>
      <c r="C6367" s="1406" t="s">
        <v>855</v>
      </c>
      <c r="D6367" s="1407">
        <v>895</v>
      </c>
      <c r="E6367" s="1406" t="s">
        <v>635</v>
      </c>
      <c r="F6367" s="1408" t="s">
        <v>634</v>
      </c>
      <c r="O6367" s="1383" t="s">
        <v>635</v>
      </c>
      <c r="Q6367" s="1383" t="s">
        <v>78</v>
      </c>
    </row>
    <row r="6368" spans="1:17" x14ac:dyDescent="0.3">
      <c r="A6368" s="1405">
        <v>2016</v>
      </c>
      <c r="B6368" s="1406" t="s">
        <v>864</v>
      </c>
      <c r="C6368" s="1406" t="s">
        <v>856</v>
      </c>
      <c r="D6368" s="1407">
        <v>5944</v>
      </c>
      <c r="E6368" s="1406" t="s">
        <v>635</v>
      </c>
      <c r="F6368" s="1408" t="s">
        <v>634</v>
      </c>
      <c r="O6368" s="1383" t="s">
        <v>635</v>
      </c>
      <c r="Q6368" s="1383" t="s">
        <v>78</v>
      </c>
    </row>
    <row r="6369" spans="1:17" x14ac:dyDescent="0.3">
      <c r="A6369" s="1405">
        <v>2016</v>
      </c>
      <c r="B6369" s="1406" t="s">
        <v>864</v>
      </c>
      <c r="C6369" s="1406" t="s">
        <v>857</v>
      </c>
      <c r="D6369" s="1407">
        <v>2639</v>
      </c>
      <c r="E6369" s="1406" t="s">
        <v>635</v>
      </c>
      <c r="F6369" s="1408" t="s">
        <v>634</v>
      </c>
      <c r="O6369" s="1383" t="s">
        <v>635</v>
      </c>
      <c r="Q6369" s="1383" t="s">
        <v>78</v>
      </c>
    </row>
    <row r="6370" spans="1:17" x14ac:dyDescent="0.3">
      <c r="A6370" s="1405">
        <v>2016</v>
      </c>
      <c r="B6370" s="1406" t="s">
        <v>864</v>
      </c>
      <c r="C6370" s="1406" t="s">
        <v>858</v>
      </c>
      <c r="D6370" s="1407">
        <v>1534</v>
      </c>
      <c r="E6370" s="1406" t="s">
        <v>635</v>
      </c>
      <c r="F6370" s="1408" t="s">
        <v>634</v>
      </c>
      <c r="O6370" s="1383" t="s">
        <v>635</v>
      </c>
      <c r="Q6370" s="1383" t="s">
        <v>78</v>
      </c>
    </row>
    <row r="6371" spans="1:17" x14ac:dyDescent="0.3">
      <c r="A6371" s="1405">
        <v>2016</v>
      </c>
      <c r="B6371" s="1406" t="s">
        <v>864</v>
      </c>
      <c r="C6371" s="1406" t="s">
        <v>859</v>
      </c>
      <c r="D6371" s="1407">
        <v>2625</v>
      </c>
      <c r="E6371" s="1406" t="s">
        <v>635</v>
      </c>
      <c r="F6371" s="1408" t="s">
        <v>634</v>
      </c>
      <c r="O6371" s="1383" t="s">
        <v>635</v>
      </c>
      <c r="Q6371" s="1383" t="s">
        <v>78</v>
      </c>
    </row>
    <row r="6372" spans="1:17" x14ac:dyDescent="0.3">
      <c r="A6372" s="1405">
        <v>2016</v>
      </c>
      <c r="B6372" s="1406" t="s">
        <v>864</v>
      </c>
      <c r="C6372" s="1406" t="s">
        <v>860</v>
      </c>
      <c r="D6372" s="1407">
        <v>846</v>
      </c>
      <c r="E6372" s="1406" t="s">
        <v>635</v>
      </c>
      <c r="F6372" s="1408" t="s">
        <v>634</v>
      </c>
      <c r="O6372" s="1383" t="s">
        <v>635</v>
      </c>
      <c r="Q6372" s="1383" t="s">
        <v>78</v>
      </c>
    </row>
    <row r="6373" spans="1:17" x14ac:dyDescent="0.3">
      <c r="A6373" s="1405">
        <v>2016</v>
      </c>
      <c r="B6373" s="1406" t="s">
        <v>864</v>
      </c>
      <c r="C6373" s="1406" t="s">
        <v>861</v>
      </c>
      <c r="D6373" s="1407">
        <v>4412</v>
      </c>
      <c r="E6373" s="1406" t="s">
        <v>635</v>
      </c>
      <c r="F6373" s="1408" t="s">
        <v>634</v>
      </c>
      <c r="O6373" s="1383" t="s">
        <v>635</v>
      </c>
      <c r="Q6373" s="1383" t="s">
        <v>78</v>
      </c>
    </row>
    <row r="6374" spans="1:17" x14ac:dyDescent="0.3">
      <c r="A6374" s="1405">
        <v>2016</v>
      </c>
      <c r="B6374" s="1406" t="s">
        <v>864</v>
      </c>
      <c r="C6374" s="1406" t="s">
        <v>862</v>
      </c>
      <c r="D6374" s="1407">
        <v>2751</v>
      </c>
      <c r="E6374" s="1406" t="s">
        <v>635</v>
      </c>
      <c r="F6374" s="1408" t="s">
        <v>634</v>
      </c>
      <c r="O6374" s="1383" t="s">
        <v>635</v>
      </c>
      <c r="Q6374" s="1383" t="s">
        <v>78</v>
      </c>
    </row>
    <row r="6375" spans="1:17" x14ac:dyDescent="0.3">
      <c r="A6375" s="1405">
        <v>2016</v>
      </c>
      <c r="B6375" s="1406" t="s">
        <v>864</v>
      </c>
      <c r="C6375" s="1406" t="s">
        <v>863</v>
      </c>
      <c r="D6375" s="1407">
        <v>11101</v>
      </c>
      <c r="E6375" s="1406" t="s">
        <v>635</v>
      </c>
      <c r="F6375" s="1408" t="s">
        <v>634</v>
      </c>
      <c r="O6375" s="1383" t="s">
        <v>635</v>
      </c>
      <c r="Q6375" s="1383" t="s">
        <v>78</v>
      </c>
    </row>
    <row r="6376" spans="1:17" x14ac:dyDescent="0.3">
      <c r="A6376" s="1405">
        <v>2016</v>
      </c>
      <c r="B6376" s="1406" t="s">
        <v>864</v>
      </c>
      <c r="C6376" s="1406" t="s">
        <v>813</v>
      </c>
      <c r="D6376" s="1407">
        <v>390</v>
      </c>
      <c r="E6376" s="1406" t="s">
        <v>631</v>
      </c>
      <c r="F6376" s="1408" t="s">
        <v>630</v>
      </c>
      <c r="O6376" s="1383" t="s">
        <v>631</v>
      </c>
      <c r="Q6376" s="1383" t="s">
        <v>56</v>
      </c>
    </row>
    <row r="6377" spans="1:17" x14ac:dyDescent="0.3">
      <c r="A6377" s="1405">
        <v>2016</v>
      </c>
      <c r="B6377" s="1406" t="s">
        <v>864</v>
      </c>
      <c r="C6377" s="1406" t="s">
        <v>814</v>
      </c>
      <c r="D6377" s="1407">
        <v>373</v>
      </c>
      <c r="E6377" s="1406" t="s">
        <v>631</v>
      </c>
      <c r="F6377" s="1408" t="s">
        <v>630</v>
      </c>
      <c r="O6377" s="1383" t="s">
        <v>631</v>
      </c>
      <c r="Q6377" s="1383" t="s">
        <v>56</v>
      </c>
    </row>
    <row r="6378" spans="1:17" x14ac:dyDescent="0.3">
      <c r="A6378" s="1405">
        <v>2016</v>
      </c>
      <c r="B6378" s="1406" t="s">
        <v>864</v>
      </c>
      <c r="C6378" s="1406" t="s">
        <v>815</v>
      </c>
      <c r="D6378" s="1407">
        <v>762</v>
      </c>
      <c r="E6378" s="1406" t="s">
        <v>631</v>
      </c>
      <c r="F6378" s="1408" t="s">
        <v>630</v>
      </c>
      <c r="O6378" s="1383" t="s">
        <v>631</v>
      </c>
      <c r="Q6378" s="1383" t="s">
        <v>56</v>
      </c>
    </row>
    <row r="6379" spans="1:17" x14ac:dyDescent="0.3">
      <c r="A6379" s="1405">
        <v>2016</v>
      </c>
      <c r="B6379" s="1406" t="s">
        <v>864</v>
      </c>
      <c r="C6379" s="1406" t="s">
        <v>816</v>
      </c>
      <c r="D6379" s="1407">
        <v>2154</v>
      </c>
      <c r="E6379" s="1406" t="s">
        <v>631</v>
      </c>
      <c r="F6379" s="1408" t="s">
        <v>630</v>
      </c>
      <c r="O6379" s="1383" t="s">
        <v>631</v>
      </c>
      <c r="Q6379" s="1383" t="s">
        <v>56</v>
      </c>
    </row>
    <row r="6380" spans="1:17" x14ac:dyDescent="0.3">
      <c r="A6380" s="1405">
        <v>2016</v>
      </c>
      <c r="B6380" s="1406" t="s">
        <v>864</v>
      </c>
      <c r="C6380" s="1406" t="s">
        <v>817</v>
      </c>
      <c r="D6380" s="1407">
        <v>480</v>
      </c>
      <c r="E6380" s="1406" t="s">
        <v>631</v>
      </c>
      <c r="F6380" s="1408" t="s">
        <v>630</v>
      </c>
      <c r="O6380" s="1383" t="s">
        <v>631</v>
      </c>
      <c r="Q6380" s="1383" t="s">
        <v>56</v>
      </c>
    </row>
    <row r="6381" spans="1:17" x14ac:dyDescent="0.3">
      <c r="A6381" s="1405">
        <v>2016</v>
      </c>
      <c r="B6381" s="1406" t="s">
        <v>864</v>
      </c>
      <c r="C6381" s="1406" t="s">
        <v>818</v>
      </c>
      <c r="D6381" s="1407">
        <v>423</v>
      </c>
      <c r="E6381" s="1406" t="s">
        <v>631</v>
      </c>
      <c r="F6381" s="1408" t="s">
        <v>630</v>
      </c>
      <c r="O6381" s="1383" t="s">
        <v>631</v>
      </c>
      <c r="Q6381" s="1383" t="s">
        <v>56</v>
      </c>
    </row>
    <row r="6382" spans="1:17" x14ac:dyDescent="0.3">
      <c r="A6382" s="1405">
        <v>2016</v>
      </c>
      <c r="B6382" s="1406" t="s">
        <v>864</v>
      </c>
      <c r="C6382" s="1406" t="s">
        <v>819</v>
      </c>
      <c r="D6382" s="1407">
        <v>2863</v>
      </c>
      <c r="E6382" s="1406" t="s">
        <v>631</v>
      </c>
      <c r="F6382" s="1408" t="s">
        <v>630</v>
      </c>
      <c r="O6382" s="1383" t="s">
        <v>631</v>
      </c>
      <c r="Q6382" s="1383" t="s">
        <v>56</v>
      </c>
    </row>
    <row r="6383" spans="1:17" x14ac:dyDescent="0.3">
      <c r="A6383" s="1405">
        <v>2016</v>
      </c>
      <c r="B6383" s="1406" t="s">
        <v>864</v>
      </c>
      <c r="C6383" s="1406" t="s">
        <v>820</v>
      </c>
      <c r="D6383" s="1407">
        <v>478</v>
      </c>
      <c r="E6383" s="1406" t="s">
        <v>631</v>
      </c>
      <c r="F6383" s="1408" t="s">
        <v>630</v>
      </c>
      <c r="O6383" s="1383" t="s">
        <v>631</v>
      </c>
      <c r="Q6383" s="1383" t="s">
        <v>56</v>
      </c>
    </row>
    <row r="6384" spans="1:17" x14ac:dyDescent="0.3">
      <c r="A6384" s="1405">
        <v>2016</v>
      </c>
      <c r="B6384" s="1406" t="s">
        <v>864</v>
      </c>
      <c r="C6384" s="1406" t="s">
        <v>821</v>
      </c>
      <c r="D6384" s="1407">
        <v>303</v>
      </c>
      <c r="E6384" s="1406" t="s">
        <v>631</v>
      </c>
      <c r="F6384" s="1408" t="s">
        <v>630</v>
      </c>
      <c r="O6384" s="1383" t="s">
        <v>631</v>
      </c>
      <c r="Q6384" s="1383" t="s">
        <v>56</v>
      </c>
    </row>
    <row r="6385" spans="1:17" x14ac:dyDescent="0.3">
      <c r="A6385" s="1405">
        <v>2016</v>
      </c>
      <c r="B6385" s="1406" t="s">
        <v>864</v>
      </c>
      <c r="C6385" s="1406" t="s">
        <v>822</v>
      </c>
      <c r="D6385" s="1407">
        <v>282</v>
      </c>
      <c r="E6385" s="1406" t="s">
        <v>631</v>
      </c>
      <c r="F6385" s="1408" t="s">
        <v>630</v>
      </c>
      <c r="O6385" s="1383" t="s">
        <v>631</v>
      </c>
      <c r="Q6385" s="1383" t="s">
        <v>56</v>
      </c>
    </row>
    <row r="6386" spans="1:17" x14ac:dyDescent="0.3">
      <c r="A6386" s="1405">
        <v>2016</v>
      </c>
      <c r="B6386" s="1406" t="s">
        <v>864</v>
      </c>
      <c r="C6386" s="1406" t="s">
        <v>823</v>
      </c>
      <c r="D6386" s="1407">
        <v>484</v>
      </c>
      <c r="E6386" s="1406" t="s">
        <v>631</v>
      </c>
      <c r="F6386" s="1408" t="s">
        <v>630</v>
      </c>
      <c r="O6386" s="1383" t="s">
        <v>631</v>
      </c>
      <c r="Q6386" s="1383" t="s">
        <v>56</v>
      </c>
    </row>
    <row r="6387" spans="1:17" x14ac:dyDescent="0.3">
      <c r="A6387" s="1405">
        <v>2016</v>
      </c>
      <c r="B6387" s="1406" t="s">
        <v>864</v>
      </c>
      <c r="C6387" s="1406" t="s">
        <v>824</v>
      </c>
      <c r="D6387" s="1407">
        <v>710</v>
      </c>
      <c r="E6387" s="1406" t="s">
        <v>631</v>
      </c>
      <c r="F6387" s="1408" t="s">
        <v>630</v>
      </c>
      <c r="O6387" s="1383" t="s">
        <v>631</v>
      </c>
      <c r="Q6387" s="1383" t="s">
        <v>56</v>
      </c>
    </row>
    <row r="6388" spans="1:17" x14ac:dyDescent="0.3">
      <c r="A6388" s="1405">
        <v>2016</v>
      </c>
      <c r="B6388" s="1406" t="s">
        <v>864</v>
      </c>
      <c r="C6388" s="1406" t="s">
        <v>825</v>
      </c>
      <c r="D6388" s="1407">
        <v>2225</v>
      </c>
      <c r="E6388" s="1406" t="s">
        <v>631</v>
      </c>
      <c r="F6388" s="1408" t="s">
        <v>630</v>
      </c>
      <c r="O6388" s="1383" t="s">
        <v>631</v>
      </c>
      <c r="Q6388" s="1383" t="s">
        <v>56</v>
      </c>
    </row>
    <row r="6389" spans="1:17" x14ac:dyDescent="0.3">
      <c r="A6389" s="1405">
        <v>2016</v>
      </c>
      <c r="B6389" s="1406" t="s">
        <v>864</v>
      </c>
      <c r="C6389" s="1406" t="s">
        <v>826</v>
      </c>
      <c r="D6389" s="1407">
        <v>3615</v>
      </c>
      <c r="E6389" s="1406" t="s">
        <v>631</v>
      </c>
      <c r="F6389" s="1408" t="s">
        <v>630</v>
      </c>
      <c r="O6389" s="1383" t="s">
        <v>631</v>
      </c>
      <c r="Q6389" s="1383" t="s">
        <v>56</v>
      </c>
    </row>
    <row r="6390" spans="1:17" x14ac:dyDescent="0.3">
      <c r="A6390" s="1405">
        <v>2016</v>
      </c>
      <c r="B6390" s="1406" t="s">
        <v>864</v>
      </c>
      <c r="C6390" s="1406" t="s">
        <v>840</v>
      </c>
      <c r="D6390" s="1407">
        <v>684</v>
      </c>
      <c r="E6390" s="1406" t="s">
        <v>631</v>
      </c>
      <c r="F6390" s="1408" t="s">
        <v>630</v>
      </c>
      <c r="O6390" s="1383" t="s">
        <v>631</v>
      </c>
      <c r="Q6390" s="1383" t="s">
        <v>56</v>
      </c>
    </row>
    <row r="6391" spans="1:17" x14ac:dyDescent="0.3">
      <c r="A6391" s="1405">
        <v>2016</v>
      </c>
      <c r="B6391" s="1406" t="s">
        <v>864</v>
      </c>
      <c r="C6391" s="1406" t="s">
        <v>827</v>
      </c>
      <c r="D6391" s="1407">
        <v>557</v>
      </c>
      <c r="E6391" s="1406" t="s">
        <v>617</v>
      </c>
      <c r="F6391" s="1408" t="s">
        <v>616</v>
      </c>
      <c r="O6391" s="1383" t="s">
        <v>617</v>
      </c>
      <c r="Q6391" s="1383" t="s">
        <v>55</v>
      </c>
    </row>
    <row r="6392" spans="1:17" x14ac:dyDescent="0.3">
      <c r="A6392" s="1405">
        <v>2016</v>
      </c>
      <c r="B6392" s="1406" t="s">
        <v>864</v>
      </c>
      <c r="C6392" s="1406" t="s">
        <v>828</v>
      </c>
      <c r="D6392" s="1407">
        <v>1032</v>
      </c>
      <c r="E6392" s="1406" t="s">
        <v>617</v>
      </c>
      <c r="F6392" s="1408" t="s">
        <v>616</v>
      </c>
      <c r="O6392" s="1383" t="s">
        <v>617</v>
      </c>
      <c r="Q6392" s="1383" t="s">
        <v>55</v>
      </c>
    </row>
    <row r="6393" spans="1:17" x14ac:dyDescent="0.3">
      <c r="A6393" s="1405">
        <v>2016</v>
      </c>
      <c r="B6393" s="1406" t="s">
        <v>864</v>
      </c>
      <c r="C6393" s="1406" t="s">
        <v>829</v>
      </c>
      <c r="D6393" s="1407">
        <v>935</v>
      </c>
      <c r="E6393" s="1406" t="s">
        <v>617</v>
      </c>
      <c r="F6393" s="1408" t="s">
        <v>616</v>
      </c>
      <c r="O6393" s="1383" t="s">
        <v>617</v>
      </c>
      <c r="Q6393" s="1383" t="s">
        <v>55</v>
      </c>
    </row>
    <row r="6394" spans="1:17" x14ac:dyDescent="0.3">
      <c r="A6394" s="1405">
        <v>2016</v>
      </c>
      <c r="B6394" s="1406" t="s">
        <v>864</v>
      </c>
      <c r="C6394" s="1406" t="s">
        <v>830</v>
      </c>
      <c r="D6394" s="1407">
        <v>2363</v>
      </c>
      <c r="E6394" s="1406" t="s">
        <v>617</v>
      </c>
      <c r="F6394" s="1408" t="s">
        <v>616</v>
      </c>
      <c r="O6394" s="1383" t="s">
        <v>617</v>
      </c>
      <c r="Q6394" s="1383" t="s">
        <v>55</v>
      </c>
    </row>
    <row r="6395" spans="1:17" x14ac:dyDescent="0.3">
      <c r="A6395" s="1405">
        <v>2016</v>
      </c>
      <c r="B6395" s="1406" t="s">
        <v>864</v>
      </c>
      <c r="C6395" s="1406" t="s">
        <v>831</v>
      </c>
      <c r="D6395" s="1407">
        <v>11988</v>
      </c>
      <c r="E6395" s="1406" t="s">
        <v>617</v>
      </c>
      <c r="F6395" s="1408" t="s">
        <v>616</v>
      </c>
      <c r="O6395" s="1383" t="s">
        <v>617</v>
      </c>
      <c r="Q6395" s="1383" t="s">
        <v>55</v>
      </c>
    </row>
    <row r="6396" spans="1:17" x14ac:dyDescent="0.3">
      <c r="A6396" s="1405">
        <v>2016</v>
      </c>
      <c r="B6396" s="1406" t="s">
        <v>864</v>
      </c>
      <c r="C6396" s="1406" t="s">
        <v>832</v>
      </c>
      <c r="D6396" s="1407">
        <v>2675</v>
      </c>
      <c r="E6396" s="1406" t="s">
        <v>617</v>
      </c>
      <c r="F6396" s="1408" t="s">
        <v>616</v>
      </c>
      <c r="O6396" s="1383" t="s">
        <v>617</v>
      </c>
      <c r="Q6396" s="1383" t="s">
        <v>55</v>
      </c>
    </row>
    <row r="6397" spans="1:17" x14ac:dyDescent="0.3">
      <c r="A6397" s="1405">
        <v>2016</v>
      </c>
      <c r="B6397" s="1406" t="s">
        <v>864</v>
      </c>
      <c r="C6397" s="1406" t="s">
        <v>812</v>
      </c>
      <c r="D6397" s="1407">
        <v>711</v>
      </c>
      <c r="E6397" s="1406" t="s">
        <v>617</v>
      </c>
      <c r="F6397" s="1408" t="s">
        <v>616</v>
      </c>
      <c r="O6397" s="1383" t="s">
        <v>617</v>
      </c>
      <c r="Q6397" s="1383" t="s">
        <v>55</v>
      </c>
    </row>
    <row r="6398" spans="1:17" x14ac:dyDescent="0.3">
      <c r="A6398" s="1405">
        <v>2016</v>
      </c>
      <c r="B6398" s="1406" t="s">
        <v>864</v>
      </c>
      <c r="C6398" s="1406" t="s">
        <v>833</v>
      </c>
      <c r="D6398" s="1407">
        <v>218</v>
      </c>
      <c r="E6398" s="1406" t="s">
        <v>617</v>
      </c>
      <c r="F6398" s="1408" t="s">
        <v>616</v>
      </c>
      <c r="O6398" s="1383" t="s">
        <v>617</v>
      </c>
      <c r="Q6398" s="1383" t="s">
        <v>55</v>
      </c>
    </row>
    <row r="6399" spans="1:17" x14ac:dyDescent="0.3">
      <c r="A6399" s="1405">
        <v>2016</v>
      </c>
      <c r="B6399" s="1406" t="s">
        <v>864</v>
      </c>
      <c r="C6399" s="1406" t="s">
        <v>834</v>
      </c>
      <c r="D6399" s="1407">
        <v>631</v>
      </c>
      <c r="E6399" s="1406" t="s">
        <v>617</v>
      </c>
      <c r="F6399" s="1408" t="s">
        <v>616</v>
      </c>
      <c r="O6399" s="1383" t="s">
        <v>617</v>
      </c>
      <c r="Q6399" s="1383" t="s">
        <v>55</v>
      </c>
    </row>
    <row r="6400" spans="1:17" x14ac:dyDescent="0.3">
      <c r="A6400" s="1405">
        <v>2016</v>
      </c>
      <c r="B6400" s="1406" t="s">
        <v>864</v>
      </c>
      <c r="C6400" s="1406" t="s">
        <v>835</v>
      </c>
      <c r="D6400" s="1407">
        <v>770</v>
      </c>
      <c r="E6400" s="1406" t="s">
        <v>617</v>
      </c>
      <c r="F6400" s="1408" t="s">
        <v>616</v>
      </c>
      <c r="O6400" s="1383" t="s">
        <v>617</v>
      </c>
      <c r="Q6400" s="1383" t="s">
        <v>55</v>
      </c>
    </row>
    <row r="6401" spans="1:17" x14ac:dyDescent="0.3">
      <c r="A6401" s="1405">
        <v>2016</v>
      </c>
      <c r="B6401" s="1406" t="s">
        <v>864</v>
      </c>
      <c r="C6401" s="1406" t="s">
        <v>836</v>
      </c>
      <c r="D6401" s="1407">
        <v>1530</v>
      </c>
      <c r="E6401" s="1406" t="s">
        <v>617</v>
      </c>
      <c r="F6401" s="1408" t="s">
        <v>616</v>
      </c>
      <c r="O6401" s="1383" t="s">
        <v>617</v>
      </c>
      <c r="Q6401" s="1383" t="s">
        <v>55</v>
      </c>
    </row>
    <row r="6402" spans="1:17" x14ac:dyDescent="0.3">
      <c r="A6402" s="1405">
        <v>2016</v>
      </c>
      <c r="B6402" s="1406" t="s">
        <v>864</v>
      </c>
      <c r="C6402" s="1406" t="s">
        <v>837</v>
      </c>
      <c r="D6402" s="1407">
        <v>2038</v>
      </c>
      <c r="E6402" s="1406" t="s">
        <v>617</v>
      </c>
      <c r="F6402" s="1408" t="s">
        <v>616</v>
      </c>
      <c r="O6402" s="1383" t="s">
        <v>617</v>
      </c>
      <c r="Q6402" s="1383" t="s">
        <v>55</v>
      </c>
    </row>
    <row r="6403" spans="1:17" x14ac:dyDescent="0.3">
      <c r="A6403" s="1405">
        <v>2016</v>
      </c>
      <c r="B6403" s="1406" t="s">
        <v>864</v>
      </c>
      <c r="C6403" s="1406" t="s">
        <v>838</v>
      </c>
      <c r="D6403" s="1407">
        <v>608</v>
      </c>
      <c r="E6403" s="1406" t="s">
        <v>617</v>
      </c>
      <c r="F6403" s="1408" t="s">
        <v>616</v>
      </c>
      <c r="O6403" s="1383" t="s">
        <v>617</v>
      </c>
      <c r="Q6403" s="1383" t="s">
        <v>55</v>
      </c>
    </row>
    <row r="6404" spans="1:17" x14ac:dyDescent="0.3">
      <c r="A6404" s="1405">
        <v>2016</v>
      </c>
      <c r="B6404" s="1406" t="s">
        <v>864</v>
      </c>
      <c r="C6404" s="1406" t="s">
        <v>839</v>
      </c>
      <c r="D6404" s="1407">
        <v>1510</v>
      </c>
      <c r="E6404" s="1406" t="s">
        <v>617</v>
      </c>
      <c r="F6404" s="1408" t="s">
        <v>616</v>
      </c>
      <c r="O6404" s="1383" t="s">
        <v>617</v>
      </c>
      <c r="Q6404" s="1383" t="s">
        <v>55</v>
      </c>
    </row>
    <row r="6405" spans="1:17" x14ac:dyDescent="0.3">
      <c r="A6405" s="1405">
        <v>2017</v>
      </c>
      <c r="B6405" s="1406" t="s">
        <v>864</v>
      </c>
      <c r="C6405" s="1406" t="s">
        <v>650</v>
      </c>
      <c r="D6405" s="1407">
        <v>3893</v>
      </c>
      <c r="E6405" s="1406" t="s">
        <v>598</v>
      </c>
      <c r="F6405" s="1408" t="s">
        <v>599</v>
      </c>
      <c r="O6405" s="1383" t="s">
        <v>598</v>
      </c>
      <c r="Q6405" s="1383" t="s">
        <v>61</v>
      </c>
    </row>
    <row r="6406" spans="1:17" x14ac:dyDescent="0.3">
      <c r="A6406" s="1405">
        <v>2017</v>
      </c>
      <c r="B6406" s="1406" t="s">
        <v>864</v>
      </c>
      <c r="C6406" s="1406" t="s">
        <v>597</v>
      </c>
      <c r="D6406" s="1407">
        <v>4449</v>
      </c>
      <c r="E6406" s="1406" t="s">
        <v>598</v>
      </c>
      <c r="F6406" s="1408" t="s">
        <v>599</v>
      </c>
      <c r="O6406" s="1383" t="s">
        <v>598</v>
      </c>
      <c r="Q6406" s="1383" t="s">
        <v>61</v>
      </c>
    </row>
    <row r="6407" spans="1:17" x14ac:dyDescent="0.3">
      <c r="A6407" s="1405">
        <v>2017</v>
      </c>
      <c r="B6407" s="1406" t="s">
        <v>864</v>
      </c>
      <c r="C6407" s="1406" t="s">
        <v>651</v>
      </c>
      <c r="D6407" s="1407">
        <v>29283</v>
      </c>
      <c r="E6407" s="1406" t="s">
        <v>598</v>
      </c>
      <c r="F6407" s="1408" t="s">
        <v>599</v>
      </c>
      <c r="O6407" s="1383" t="s">
        <v>598</v>
      </c>
      <c r="Q6407" s="1383" t="s">
        <v>61</v>
      </c>
    </row>
    <row r="6408" spans="1:17" x14ac:dyDescent="0.3">
      <c r="A6408" s="1405">
        <v>2017</v>
      </c>
      <c r="B6408" s="1406" t="s">
        <v>864</v>
      </c>
      <c r="C6408" s="1406" t="s">
        <v>652</v>
      </c>
      <c r="D6408" s="1407">
        <v>19373</v>
      </c>
      <c r="E6408" s="1406" t="s">
        <v>598</v>
      </c>
      <c r="F6408" s="1408" t="s">
        <v>599</v>
      </c>
      <c r="O6408" s="1383" t="s">
        <v>598</v>
      </c>
      <c r="Q6408" s="1383" t="s">
        <v>61</v>
      </c>
    </row>
    <row r="6409" spans="1:17" x14ac:dyDescent="0.3">
      <c r="A6409" s="1405">
        <v>2017</v>
      </c>
      <c r="B6409" s="1406" t="s">
        <v>864</v>
      </c>
      <c r="C6409" s="1406" t="s">
        <v>653</v>
      </c>
      <c r="D6409" s="1407">
        <v>10478</v>
      </c>
      <c r="E6409" s="1406" t="s">
        <v>598</v>
      </c>
      <c r="F6409" s="1408" t="s">
        <v>599</v>
      </c>
      <c r="O6409" s="1383" t="s">
        <v>598</v>
      </c>
      <c r="Q6409" s="1383" t="s">
        <v>61</v>
      </c>
    </row>
    <row r="6410" spans="1:17" x14ac:dyDescent="0.3">
      <c r="A6410" s="1405">
        <v>2017</v>
      </c>
      <c r="B6410" s="1406" t="s">
        <v>864</v>
      </c>
      <c r="C6410" s="1406" t="s">
        <v>654</v>
      </c>
      <c r="D6410" s="1407">
        <v>6221</v>
      </c>
      <c r="E6410" s="1406" t="s">
        <v>598</v>
      </c>
      <c r="F6410" s="1408" t="s">
        <v>599</v>
      </c>
      <c r="O6410" s="1383" t="s">
        <v>598</v>
      </c>
      <c r="Q6410" s="1383" t="s">
        <v>61</v>
      </c>
    </row>
    <row r="6411" spans="1:17" x14ac:dyDescent="0.3">
      <c r="A6411" s="1405">
        <v>2017</v>
      </c>
      <c r="B6411" s="1406" t="s">
        <v>864</v>
      </c>
      <c r="C6411" s="1406" t="s">
        <v>600</v>
      </c>
      <c r="D6411" s="1407">
        <v>16726</v>
      </c>
      <c r="E6411" s="1406" t="s">
        <v>594</v>
      </c>
      <c r="F6411" s="1408" t="s">
        <v>595</v>
      </c>
      <c r="O6411" s="1383" t="s">
        <v>594</v>
      </c>
      <c r="Q6411" s="1383" t="s">
        <v>62</v>
      </c>
    </row>
    <row r="6412" spans="1:17" x14ac:dyDescent="0.3">
      <c r="A6412" s="1405">
        <v>2017</v>
      </c>
      <c r="B6412" s="1406" t="s">
        <v>864</v>
      </c>
      <c r="C6412" s="1406" t="s">
        <v>601</v>
      </c>
      <c r="D6412" s="1407">
        <v>45783</v>
      </c>
      <c r="E6412" s="1406" t="s">
        <v>594</v>
      </c>
      <c r="F6412" s="1408" t="s">
        <v>595</v>
      </c>
      <c r="O6412" s="1383" t="s">
        <v>594</v>
      </c>
      <c r="Q6412" s="1383" t="s">
        <v>62</v>
      </c>
    </row>
    <row r="6413" spans="1:17" x14ac:dyDescent="0.3">
      <c r="A6413" s="1405">
        <v>2017</v>
      </c>
      <c r="B6413" s="1406" t="s">
        <v>864</v>
      </c>
      <c r="C6413" s="1406" t="s">
        <v>602</v>
      </c>
      <c r="D6413" s="1407">
        <v>43087</v>
      </c>
      <c r="E6413" s="1406" t="s">
        <v>594</v>
      </c>
      <c r="F6413" s="1408" t="s">
        <v>595</v>
      </c>
      <c r="O6413" s="1383" t="s">
        <v>594</v>
      </c>
      <c r="Q6413" s="1383" t="s">
        <v>62</v>
      </c>
    </row>
    <row r="6414" spans="1:17" x14ac:dyDescent="0.3">
      <c r="A6414" s="1405">
        <v>2017</v>
      </c>
      <c r="B6414" s="1406" t="s">
        <v>864</v>
      </c>
      <c r="C6414" s="1406" t="s">
        <v>640</v>
      </c>
      <c r="D6414" s="1407">
        <v>15806</v>
      </c>
      <c r="E6414" s="1406" t="s">
        <v>594</v>
      </c>
      <c r="F6414" s="1408" t="s">
        <v>595</v>
      </c>
      <c r="O6414" s="1383" t="s">
        <v>594</v>
      </c>
      <c r="Q6414" s="1383" t="s">
        <v>62</v>
      </c>
    </row>
    <row r="6415" spans="1:17" x14ac:dyDescent="0.3">
      <c r="A6415" s="1405">
        <v>2017</v>
      </c>
      <c r="B6415" s="1406" t="s">
        <v>864</v>
      </c>
      <c r="C6415" s="1406" t="s">
        <v>605</v>
      </c>
      <c r="D6415" s="1407">
        <v>90810</v>
      </c>
      <c r="E6415" s="1406" t="s">
        <v>594</v>
      </c>
      <c r="F6415" s="1408" t="s">
        <v>595</v>
      </c>
      <c r="O6415" s="1383" t="s">
        <v>594</v>
      </c>
      <c r="Q6415" s="1383" t="s">
        <v>62</v>
      </c>
    </row>
    <row r="6416" spans="1:17" x14ac:dyDescent="0.3">
      <c r="A6416" s="1405">
        <v>2017</v>
      </c>
      <c r="B6416" s="1406" t="s">
        <v>864</v>
      </c>
      <c r="C6416" s="1406" t="s">
        <v>606</v>
      </c>
      <c r="D6416" s="1407">
        <v>11276</v>
      </c>
      <c r="E6416" s="1406" t="s">
        <v>594</v>
      </c>
      <c r="F6416" s="1408" t="s">
        <v>595</v>
      </c>
      <c r="O6416" s="1383" t="s">
        <v>594</v>
      </c>
      <c r="Q6416" s="1383" t="s">
        <v>62</v>
      </c>
    </row>
    <row r="6417" spans="1:17" x14ac:dyDescent="0.3">
      <c r="A6417" s="1405">
        <v>2017</v>
      </c>
      <c r="B6417" s="1406" t="s">
        <v>864</v>
      </c>
      <c r="C6417" s="1406" t="s">
        <v>593</v>
      </c>
      <c r="D6417" s="1407">
        <v>15504</v>
      </c>
      <c r="E6417" s="1406" t="s">
        <v>594</v>
      </c>
      <c r="F6417" s="1408" t="s">
        <v>595</v>
      </c>
      <c r="O6417" s="1383" t="s">
        <v>594</v>
      </c>
      <c r="Q6417" s="1383" t="s">
        <v>62</v>
      </c>
    </row>
    <row r="6418" spans="1:17" x14ac:dyDescent="0.3">
      <c r="A6418" s="1405">
        <v>2017</v>
      </c>
      <c r="B6418" s="1406" t="s">
        <v>864</v>
      </c>
      <c r="C6418" s="1406" t="s">
        <v>609</v>
      </c>
      <c r="D6418" s="1407">
        <v>12980</v>
      </c>
      <c r="E6418" s="1406" t="s">
        <v>594</v>
      </c>
      <c r="F6418" s="1408" t="s">
        <v>595</v>
      </c>
      <c r="O6418" s="1383" t="s">
        <v>594</v>
      </c>
      <c r="Q6418" s="1383" t="s">
        <v>62</v>
      </c>
    </row>
    <row r="6419" spans="1:17" x14ac:dyDescent="0.3">
      <c r="A6419" s="1405">
        <v>2017</v>
      </c>
      <c r="B6419" s="1406" t="s">
        <v>864</v>
      </c>
      <c r="C6419" s="1406" t="s">
        <v>612</v>
      </c>
      <c r="D6419" s="1407">
        <v>19068</v>
      </c>
      <c r="E6419" s="1406" t="s">
        <v>594</v>
      </c>
      <c r="F6419" s="1408" t="s">
        <v>595</v>
      </c>
      <c r="O6419" s="1383" t="s">
        <v>594</v>
      </c>
      <c r="Q6419" s="1383" t="s">
        <v>62</v>
      </c>
    </row>
    <row r="6420" spans="1:17" x14ac:dyDescent="0.3">
      <c r="A6420" s="1405">
        <v>2017</v>
      </c>
      <c r="B6420" s="1406" t="s">
        <v>864</v>
      </c>
      <c r="C6420" s="1406" t="s">
        <v>615</v>
      </c>
      <c r="D6420" s="1407">
        <v>49578</v>
      </c>
      <c r="E6420" s="1406" t="s">
        <v>594</v>
      </c>
      <c r="F6420" s="1408" t="s">
        <v>595</v>
      </c>
      <c r="O6420" s="1383" t="s">
        <v>594</v>
      </c>
      <c r="Q6420" s="1383" t="s">
        <v>62</v>
      </c>
    </row>
    <row r="6421" spans="1:17" x14ac:dyDescent="0.3">
      <c r="A6421" s="1405">
        <v>2017</v>
      </c>
      <c r="B6421" s="1406" t="s">
        <v>864</v>
      </c>
      <c r="C6421" s="1406" t="s">
        <v>596</v>
      </c>
      <c r="D6421" s="1407">
        <v>11633</v>
      </c>
      <c r="E6421" s="1406" t="s">
        <v>594</v>
      </c>
      <c r="F6421" s="1408" t="s">
        <v>595</v>
      </c>
      <c r="O6421" s="1383" t="s">
        <v>594</v>
      </c>
      <c r="Q6421" s="1383" t="s">
        <v>62</v>
      </c>
    </row>
    <row r="6422" spans="1:17" x14ac:dyDescent="0.3">
      <c r="A6422" s="1405">
        <v>2017</v>
      </c>
      <c r="B6422" s="1406" t="s">
        <v>864</v>
      </c>
      <c r="C6422" s="1406" t="s">
        <v>682</v>
      </c>
      <c r="D6422" s="1407">
        <v>740</v>
      </c>
      <c r="E6422" s="1406" t="s">
        <v>642</v>
      </c>
      <c r="F6422" s="1408" t="s">
        <v>641</v>
      </c>
      <c r="O6422" s="1383" t="s">
        <v>642</v>
      </c>
      <c r="Q6422" s="1383" t="s">
        <v>66</v>
      </c>
    </row>
    <row r="6423" spans="1:17" x14ac:dyDescent="0.3">
      <c r="A6423" s="1405">
        <v>2017</v>
      </c>
      <c r="B6423" s="1406" t="s">
        <v>864</v>
      </c>
      <c r="C6423" s="1406" t="s">
        <v>683</v>
      </c>
      <c r="D6423" s="1407">
        <v>5495</v>
      </c>
      <c r="E6423" s="1406" t="s">
        <v>642</v>
      </c>
      <c r="F6423" s="1408" t="s">
        <v>641</v>
      </c>
      <c r="O6423" s="1383" t="s">
        <v>642</v>
      </c>
      <c r="Q6423" s="1383" t="s">
        <v>66</v>
      </c>
    </row>
    <row r="6424" spans="1:17" x14ac:dyDescent="0.3">
      <c r="A6424" s="1405">
        <v>2017</v>
      </c>
      <c r="B6424" s="1406" t="s">
        <v>864</v>
      </c>
      <c r="C6424" s="1406" t="s">
        <v>684</v>
      </c>
      <c r="D6424" s="1407">
        <v>886</v>
      </c>
      <c r="E6424" s="1406" t="s">
        <v>642</v>
      </c>
      <c r="F6424" s="1408" t="s">
        <v>641</v>
      </c>
      <c r="O6424" s="1383" t="s">
        <v>642</v>
      </c>
      <c r="Q6424" s="1383" t="s">
        <v>66</v>
      </c>
    </row>
    <row r="6425" spans="1:17" x14ac:dyDescent="0.3">
      <c r="A6425" s="1405">
        <v>2017</v>
      </c>
      <c r="B6425" s="1406" t="s">
        <v>864</v>
      </c>
      <c r="C6425" s="1406" t="s">
        <v>647</v>
      </c>
      <c r="D6425" s="1407">
        <v>1132</v>
      </c>
      <c r="E6425" s="1406" t="s">
        <v>642</v>
      </c>
      <c r="F6425" s="1408" t="s">
        <v>641</v>
      </c>
      <c r="O6425" s="1383" t="s">
        <v>642</v>
      </c>
      <c r="Q6425" s="1383" t="s">
        <v>66</v>
      </c>
    </row>
    <row r="6426" spans="1:17" x14ac:dyDescent="0.3">
      <c r="A6426" s="1405">
        <v>2017</v>
      </c>
      <c r="B6426" s="1406" t="s">
        <v>864</v>
      </c>
      <c r="C6426" s="1406" t="s">
        <v>686</v>
      </c>
      <c r="D6426" s="1407">
        <v>1302</v>
      </c>
      <c r="E6426" s="1406" t="s">
        <v>642</v>
      </c>
      <c r="F6426" s="1408" t="s">
        <v>641</v>
      </c>
      <c r="O6426" s="1383" t="s">
        <v>642</v>
      </c>
      <c r="Q6426" s="1383" t="s">
        <v>66</v>
      </c>
    </row>
    <row r="6427" spans="1:17" x14ac:dyDescent="0.3">
      <c r="A6427" s="1405">
        <v>2017</v>
      </c>
      <c r="B6427" s="1406" t="s">
        <v>864</v>
      </c>
      <c r="C6427" s="1406" t="s">
        <v>687</v>
      </c>
      <c r="D6427" s="1407">
        <v>1350</v>
      </c>
      <c r="E6427" s="1406" t="s">
        <v>642</v>
      </c>
      <c r="F6427" s="1408" t="s">
        <v>641</v>
      </c>
      <c r="O6427" s="1383" t="s">
        <v>642</v>
      </c>
      <c r="Q6427" s="1383" t="s">
        <v>66</v>
      </c>
    </row>
    <row r="6428" spans="1:17" x14ac:dyDescent="0.3">
      <c r="A6428" s="1405">
        <v>2017</v>
      </c>
      <c r="B6428" s="1406" t="s">
        <v>864</v>
      </c>
      <c r="C6428" s="1406" t="s">
        <v>618</v>
      </c>
      <c r="D6428" s="1407">
        <v>2165</v>
      </c>
      <c r="E6428" s="1406" t="s">
        <v>598</v>
      </c>
      <c r="F6428" s="1408" t="s">
        <v>599</v>
      </c>
      <c r="O6428" s="1383" t="s">
        <v>598</v>
      </c>
      <c r="Q6428" s="1383" t="s">
        <v>61</v>
      </c>
    </row>
    <row r="6429" spans="1:17" x14ac:dyDescent="0.3">
      <c r="A6429" s="1405">
        <v>2017</v>
      </c>
      <c r="B6429" s="1406" t="s">
        <v>864</v>
      </c>
      <c r="C6429" s="1406" t="s">
        <v>624</v>
      </c>
      <c r="D6429" s="1407">
        <v>2049</v>
      </c>
      <c r="E6429" s="1406" t="s">
        <v>578</v>
      </c>
      <c r="F6429" s="1408" t="s">
        <v>579</v>
      </c>
      <c r="O6429" s="1383" t="s">
        <v>578</v>
      </c>
      <c r="Q6429" s="1383" t="s">
        <v>63</v>
      </c>
    </row>
    <row r="6430" spans="1:17" x14ac:dyDescent="0.3">
      <c r="A6430" s="1405">
        <v>2017</v>
      </c>
      <c r="B6430" s="1406" t="s">
        <v>864</v>
      </c>
      <c r="C6430" s="1406" t="s">
        <v>627</v>
      </c>
      <c r="D6430" s="1407">
        <v>8022</v>
      </c>
      <c r="E6430" s="1406" t="s">
        <v>594</v>
      </c>
      <c r="F6430" s="1408" t="s">
        <v>595</v>
      </c>
      <c r="O6430" s="1383" t="s">
        <v>594</v>
      </c>
      <c r="Q6430" s="1383" t="s">
        <v>62</v>
      </c>
    </row>
    <row r="6431" spans="1:17" x14ac:dyDescent="0.3">
      <c r="A6431" s="1405">
        <v>2017</v>
      </c>
      <c r="B6431" s="1406" t="s">
        <v>864</v>
      </c>
      <c r="C6431" s="1406" t="s">
        <v>629</v>
      </c>
      <c r="D6431" s="1407">
        <v>1994</v>
      </c>
      <c r="E6431" s="1406" t="s">
        <v>594</v>
      </c>
      <c r="F6431" s="1408" t="s">
        <v>595</v>
      </c>
      <c r="O6431" s="1383" t="s">
        <v>594</v>
      </c>
      <c r="Q6431" s="1383" t="s">
        <v>62</v>
      </c>
    </row>
    <row r="6432" spans="1:17" x14ac:dyDescent="0.3">
      <c r="A6432" s="1405">
        <v>2017</v>
      </c>
      <c r="B6432" s="1406" t="s">
        <v>864</v>
      </c>
      <c r="C6432" s="1406" t="s">
        <v>632</v>
      </c>
      <c r="D6432" s="1407">
        <v>19089</v>
      </c>
      <c r="E6432" s="1406" t="s">
        <v>594</v>
      </c>
      <c r="F6432" s="1408" t="s">
        <v>595</v>
      </c>
      <c r="O6432" s="1383" t="s">
        <v>594</v>
      </c>
      <c r="Q6432" s="1383" t="s">
        <v>62</v>
      </c>
    </row>
    <row r="6433" spans="1:17" x14ac:dyDescent="0.3">
      <c r="A6433" s="1405">
        <v>2017</v>
      </c>
      <c r="B6433" s="1406" t="s">
        <v>864</v>
      </c>
      <c r="C6433" s="1406" t="s">
        <v>633</v>
      </c>
      <c r="D6433" s="1407">
        <v>10379</v>
      </c>
      <c r="E6433" s="1406" t="s">
        <v>594</v>
      </c>
      <c r="F6433" s="1408" t="s">
        <v>595</v>
      </c>
      <c r="O6433" s="1383" t="s">
        <v>594</v>
      </c>
      <c r="Q6433" s="1383" t="s">
        <v>62</v>
      </c>
    </row>
    <row r="6434" spans="1:17" x14ac:dyDescent="0.3">
      <c r="A6434" s="1405">
        <v>2017</v>
      </c>
      <c r="B6434" s="1406" t="s">
        <v>864</v>
      </c>
      <c r="C6434" s="1406" t="s">
        <v>636</v>
      </c>
      <c r="D6434" s="1407">
        <v>8634</v>
      </c>
      <c r="E6434" s="1406" t="s">
        <v>594</v>
      </c>
      <c r="F6434" s="1408" t="s">
        <v>595</v>
      </c>
      <c r="O6434" s="1383" t="s">
        <v>594</v>
      </c>
      <c r="Q6434" s="1383" t="s">
        <v>62</v>
      </c>
    </row>
    <row r="6435" spans="1:17" x14ac:dyDescent="0.3">
      <c r="A6435" s="1405">
        <v>2017</v>
      </c>
      <c r="B6435" s="1406" t="s">
        <v>864</v>
      </c>
      <c r="C6435" s="1406" t="s">
        <v>639</v>
      </c>
      <c r="D6435" s="1407">
        <v>14324</v>
      </c>
      <c r="E6435" s="1406" t="s">
        <v>594</v>
      </c>
      <c r="F6435" s="1408" t="s">
        <v>595</v>
      </c>
      <c r="O6435" s="1383" t="s">
        <v>594</v>
      </c>
      <c r="Q6435" s="1383" t="s">
        <v>62</v>
      </c>
    </row>
    <row r="6436" spans="1:17" x14ac:dyDescent="0.3">
      <c r="A6436" s="1405">
        <v>2017</v>
      </c>
      <c r="B6436" s="1406" t="s">
        <v>864</v>
      </c>
      <c r="C6436" s="1406" t="s">
        <v>643</v>
      </c>
      <c r="D6436" s="1407">
        <v>13542</v>
      </c>
      <c r="E6436" s="1406" t="s">
        <v>594</v>
      </c>
      <c r="F6436" s="1408" t="s">
        <v>595</v>
      </c>
      <c r="O6436" s="1383" t="s">
        <v>594</v>
      </c>
      <c r="Q6436" s="1383" t="s">
        <v>62</v>
      </c>
    </row>
    <row r="6437" spans="1:17" x14ac:dyDescent="0.3">
      <c r="A6437" s="1405">
        <v>2017</v>
      </c>
      <c r="B6437" s="1406" t="s">
        <v>864</v>
      </c>
      <c r="C6437" s="1406" t="s">
        <v>648</v>
      </c>
      <c r="D6437" s="1407">
        <v>2218</v>
      </c>
      <c r="E6437" s="1406" t="s">
        <v>645</v>
      </c>
      <c r="F6437" s="1408" t="s">
        <v>644</v>
      </c>
      <c r="O6437" s="1383" t="s">
        <v>645</v>
      </c>
      <c r="Q6437" s="1383" t="s">
        <v>76</v>
      </c>
    </row>
    <row r="6438" spans="1:17" x14ac:dyDescent="0.3">
      <c r="A6438" s="1405">
        <v>2017</v>
      </c>
      <c r="B6438" s="1406" t="s">
        <v>864</v>
      </c>
      <c r="C6438" s="1406" t="s">
        <v>649</v>
      </c>
      <c r="D6438" s="1407">
        <v>745</v>
      </c>
      <c r="E6438" s="1406" t="s">
        <v>645</v>
      </c>
      <c r="F6438" s="1408" t="s">
        <v>644</v>
      </c>
      <c r="O6438" s="1383" t="s">
        <v>645</v>
      </c>
      <c r="Q6438" s="1383" t="s">
        <v>76</v>
      </c>
    </row>
    <row r="6439" spans="1:17" x14ac:dyDescent="0.3">
      <c r="A6439" s="1405">
        <v>2017</v>
      </c>
      <c r="B6439" s="1406" t="s">
        <v>864</v>
      </c>
      <c r="C6439" s="1406" t="s">
        <v>655</v>
      </c>
      <c r="D6439" s="1407">
        <v>530</v>
      </c>
      <c r="E6439" s="1406" t="s">
        <v>608</v>
      </c>
      <c r="F6439" s="1408" t="s">
        <v>607</v>
      </c>
      <c r="O6439" s="1383" t="s">
        <v>608</v>
      </c>
      <c r="Q6439" s="1383" t="s">
        <v>65</v>
      </c>
    </row>
    <row r="6440" spans="1:17" x14ac:dyDescent="0.3">
      <c r="A6440" s="1405">
        <v>2017</v>
      </c>
      <c r="B6440" s="1406" t="s">
        <v>864</v>
      </c>
      <c r="C6440" s="1406" t="s">
        <v>656</v>
      </c>
      <c r="D6440" s="1407">
        <v>274</v>
      </c>
      <c r="E6440" s="1406" t="s">
        <v>608</v>
      </c>
      <c r="F6440" s="1408" t="s">
        <v>607</v>
      </c>
      <c r="O6440" s="1383" t="s">
        <v>608</v>
      </c>
      <c r="Q6440" s="1383" t="s">
        <v>65</v>
      </c>
    </row>
    <row r="6441" spans="1:17" x14ac:dyDescent="0.3">
      <c r="A6441" s="1405">
        <v>2017</v>
      </c>
      <c r="B6441" s="1406" t="s">
        <v>864</v>
      </c>
      <c r="C6441" s="1406" t="s">
        <v>657</v>
      </c>
      <c r="D6441" s="1407">
        <v>761</v>
      </c>
      <c r="E6441" s="1406" t="s">
        <v>608</v>
      </c>
      <c r="F6441" s="1408" t="s">
        <v>607</v>
      </c>
      <c r="O6441" s="1383" t="s">
        <v>608</v>
      </c>
      <c r="Q6441" s="1383" t="s">
        <v>65</v>
      </c>
    </row>
    <row r="6442" spans="1:17" x14ac:dyDescent="0.3">
      <c r="A6442" s="1405">
        <v>2017</v>
      </c>
      <c r="B6442" s="1406" t="s">
        <v>864</v>
      </c>
      <c r="C6442" s="1406" t="s">
        <v>659</v>
      </c>
      <c r="D6442" s="1407">
        <v>772</v>
      </c>
      <c r="E6442" s="1406" t="s">
        <v>623</v>
      </c>
      <c r="F6442" s="1408" t="s">
        <v>622</v>
      </c>
      <c r="O6442" s="1383" t="s">
        <v>623</v>
      </c>
      <c r="Q6442" s="1383" t="s">
        <v>75</v>
      </c>
    </row>
    <row r="6443" spans="1:17" x14ac:dyDescent="0.3">
      <c r="A6443" s="1405">
        <v>2017</v>
      </c>
      <c r="B6443" s="1406" t="s">
        <v>864</v>
      </c>
      <c r="C6443" s="1406" t="s">
        <v>660</v>
      </c>
      <c r="D6443" s="1407">
        <v>1394</v>
      </c>
      <c r="E6443" s="1406" t="s">
        <v>642</v>
      </c>
      <c r="F6443" s="1408" t="s">
        <v>641</v>
      </c>
      <c r="O6443" s="1383" t="s">
        <v>642</v>
      </c>
      <c r="Q6443" s="1383" t="s">
        <v>66</v>
      </c>
    </row>
    <row r="6444" spans="1:17" x14ac:dyDescent="0.3">
      <c r="A6444" s="1405">
        <v>2017</v>
      </c>
      <c r="B6444" s="1406" t="s">
        <v>864</v>
      </c>
      <c r="C6444" s="1406" t="s">
        <v>661</v>
      </c>
      <c r="D6444" s="1407">
        <v>388</v>
      </c>
      <c r="E6444" s="1406" t="s">
        <v>642</v>
      </c>
      <c r="F6444" s="1408" t="s">
        <v>641</v>
      </c>
      <c r="O6444" s="1383" t="s">
        <v>642</v>
      </c>
      <c r="Q6444" s="1383" t="s">
        <v>66</v>
      </c>
    </row>
    <row r="6445" spans="1:17" x14ac:dyDescent="0.3">
      <c r="A6445" s="1405">
        <v>2017</v>
      </c>
      <c r="B6445" s="1406" t="s">
        <v>864</v>
      </c>
      <c r="C6445" s="1406" t="s">
        <v>685</v>
      </c>
      <c r="D6445" s="1407">
        <v>461</v>
      </c>
      <c r="E6445" s="1406" t="s">
        <v>642</v>
      </c>
      <c r="F6445" s="1408" t="s">
        <v>641</v>
      </c>
      <c r="O6445" s="1383" t="s">
        <v>642</v>
      </c>
      <c r="Q6445" s="1383" t="s">
        <v>66</v>
      </c>
    </row>
    <row r="6446" spans="1:17" x14ac:dyDescent="0.3">
      <c r="A6446" s="1405">
        <v>2017</v>
      </c>
      <c r="B6446" s="1406" t="s">
        <v>864</v>
      </c>
      <c r="C6446" s="1406" t="s">
        <v>662</v>
      </c>
      <c r="D6446" s="1407">
        <v>2112</v>
      </c>
      <c r="E6446" s="1406" t="s">
        <v>642</v>
      </c>
      <c r="F6446" s="1408" t="s">
        <v>641</v>
      </c>
      <c r="O6446" s="1383" t="s">
        <v>642</v>
      </c>
      <c r="Q6446" s="1383" t="s">
        <v>66</v>
      </c>
    </row>
    <row r="6447" spans="1:17" x14ac:dyDescent="0.3">
      <c r="A6447" s="1405">
        <v>2017</v>
      </c>
      <c r="B6447" s="1406" t="s">
        <v>864</v>
      </c>
      <c r="C6447" s="1406" t="s">
        <v>663</v>
      </c>
      <c r="D6447" s="1407">
        <v>749</v>
      </c>
      <c r="E6447" s="1406" t="s">
        <v>642</v>
      </c>
      <c r="F6447" s="1408" t="s">
        <v>641</v>
      </c>
      <c r="O6447" s="1383" t="s">
        <v>642</v>
      </c>
      <c r="Q6447" s="1383" t="s">
        <v>66</v>
      </c>
    </row>
    <row r="6448" spans="1:17" x14ac:dyDescent="0.3">
      <c r="A6448" s="1405">
        <v>2017</v>
      </c>
      <c r="B6448" s="1406" t="s">
        <v>864</v>
      </c>
      <c r="C6448" s="1406" t="s">
        <v>664</v>
      </c>
      <c r="D6448" s="1407">
        <v>445</v>
      </c>
      <c r="E6448" s="1406" t="s">
        <v>642</v>
      </c>
      <c r="F6448" s="1408" t="s">
        <v>641</v>
      </c>
      <c r="O6448" s="1383" t="s">
        <v>642</v>
      </c>
      <c r="Q6448" s="1383" t="s">
        <v>66</v>
      </c>
    </row>
    <row r="6449" spans="1:17" x14ac:dyDescent="0.3">
      <c r="A6449" s="1405">
        <v>2017</v>
      </c>
      <c r="B6449" s="1406" t="s">
        <v>864</v>
      </c>
      <c r="C6449" s="1406" t="s">
        <v>665</v>
      </c>
      <c r="D6449" s="1407">
        <v>8269</v>
      </c>
      <c r="E6449" s="1406" t="s">
        <v>642</v>
      </c>
      <c r="F6449" s="1408" t="s">
        <v>641</v>
      </c>
      <c r="O6449" s="1383" t="s">
        <v>642</v>
      </c>
      <c r="Q6449" s="1383" t="s">
        <v>66</v>
      </c>
    </row>
    <row r="6450" spans="1:17" x14ac:dyDescent="0.3">
      <c r="A6450" s="1405">
        <v>2017</v>
      </c>
      <c r="B6450" s="1406" t="s">
        <v>864</v>
      </c>
      <c r="C6450" s="1406" t="s">
        <v>666</v>
      </c>
      <c r="D6450" s="1407">
        <v>751</v>
      </c>
      <c r="E6450" s="1406" t="s">
        <v>645</v>
      </c>
      <c r="F6450" s="1408" t="s">
        <v>644</v>
      </c>
      <c r="O6450" s="1383" t="s">
        <v>645</v>
      </c>
      <c r="Q6450" s="1383" t="s">
        <v>76</v>
      </c>
    </row>
    <row r="6451" spans="1:17" x14ac:dyDescent="0.3">
      <c r="A6451" s="1405">
        <v>2017</v>
      </c>
      <c r="B6451" s="1406" t="s">
        <v>864</v>
      </c>
      <c r="C6451" s="1406" t="s">
        <v>667</v>
      </c>
      <c r="D6451" s="1407">
        <v>3426</v>
      </c>
      <c r="E6451" s="1406" t="s">
        <v>645</v>
      </c>
      <c r="F6451" s="1408" t="s">
        <v>644</v>
      </c>
      <c r="O6451" s="1383" t="s">
        <v>645</v>
      </c>
      <c r="Q6451" s="1383" t="s">
        <v>76</v>
      </c>
    </row>
    <row r="6452" spans="1:17" x14ac:dyDescent="0.3">
      <c r="A6452" s="1405">
        <v>2017</v>
      </c>
      <c r="B6452" s="1406" t="s">
        <v>864</v>
      </c>
      <c r="C6452" s="1406" t="s">
        <v>668</v>
      </c>
      <c r="D6452" s="1407">
        <v>1371</v>
      </c>
      <c r="E6452" s="1406" t="s">
        <v>645</v>
      </c>
      <c r="F6452" s="1408" t="s">
        <v>644</v>
      </c>
      <c r="O6452" s="1383" t="s">
        <v>645</v>
      </c>
      <c r="Q6452" s="1383" t="s">
        <v>76</v>
      </c>
    </row>
    <row r="6453" spans="1:17" x14ac:dyDescent="0.3">
      <c r="A6453" s="1405">
        <v>2017</v>
      </c>
      <c r="B6453" s="1406" t="s">
        <v>864</v>
      </c>
      <c r="C6453" s="1406" t="s">
        <v>669</v>
      </c>
      <c r="D6453" s="1407">
        <v>279</v>
      </c>
      <c r="E6453" s="1406" t="s">
        <v>645</v>
      </c>
      <c r="F6453" s="1408" t="s">
        <v>644</v>
      </c>
      <c r="O6453" s="1383" t="s">
        <v>645</v>
      </c>
      <c r="Q6453" s="1383" t="s">
        <v>76</v>
      </c>
    </row>
    <row r="6454" spans="1:17" x14ac:dyDescent="0.3">
      <c r="A6454" s="1405">
        <v>2017</v>
      </c>
      <c r="B6454" s="1406" t="s">
        <v>864</v>
      </c>
      <c r="C6454" s="1406" t="s">
        <v>670</v>
      </c>
      <c r="D6454" s="1407">
        <v>865</v>
      </c>
      <c r="E6454" s="1406" t="s">
        <v>645</v>
      </c>
      <c r="F6454" s="1408" t="s">
        <v>644</v>
      </c>
      <c r="O6454" s="1383" t="s">
        <v>645</v>
      </c>
      <c r="Q6454" s="1383" t="s">
        <v>76</v>
      </c>
    </row>
    <row r="6455" spans="1:17" x14ac:dyDescent="0.3">
      <c r="A6455" s="1405">
        <v>2017</v>
      </c>
      <c r="B6455" s="1406" t="s">
        <v>864</v>
      </c>
      <c r="C6455" s="1406" t="s">
        <v>671</v>
      </c>
      <c r="D6455" s="1407">
        <v>726</v>
      </c>
      <c r="E6455" s="1406" t="s">
        <v>645</v>
      </c>
      <c r="F6455" s="1408" t="s">
        <v>644</v>
      </c>
      <c r="O6455" s="1383" t="s">
        <v>645</v>
      </c>
      <c r="Q6455" s="1383" t="s">
        <v>76</v>
      </c>
    </row>
    <row r="6456" spans="1:17" x14ac:dyDescent="0.3">
      <c r="A6456" s="1405">
        <v>2017</v>
      </c>
      <c r="B6456" s="1406" t="s">
        <v>864</v>
      </c>
      <c r="C6456" s="1406" t="s">
        <v>672</v>
      </c>
      <c r="D6456" s="1407">
        <v>414</v>
      </c>
      <c r="E6456" s="1406" t="s">
        <v>645</v>
      </c>
      <c r="F6456" s="1408" t="s">
        <v>644</v>
      </c>
      <c r="O6456" s="1383" t="s">
        <v>645</v>
      </c>
      <c r="Q6456" s="1383" t="s">
        <v>76</v>
      </c>
    </row>
    <row r="6457" spans="1:17" x14ac:dyDescent="0.3">
      <c r="A6457" s="1405">
        <v>2017</v>
      </c>
      <c r="B6457" s="1406" t="s">
        <v>864</v>
      </c>
      <c r="C6457" s="1406" t="s">
        <v>673</v>
      </c>
      <c r="D6457" s="1407">
        <v>1069</v>
      </c>
      <c r="E6457" s="1406" t="s">
        <v>645</v>
      </c>
      <c r="F6457" s="1408" t="s">
        <v>644</v>
      </c>
      <c r="O6457" s="1383" t="s">
        <v>645</v>
      </c>
      <c r="Q6457" s="1383" t="s">
        <v>76</v>
      </c>
    </row>
    <row r="6458" spans="1:17" x14ac:dyDescent="0.3">
      <c r="A6458" s="1405">
        <v>2017</v>
      </c>
      <c r="B6458" s="1406" t="s">
        <v>864</v>
      </c>
      <c r="C6458" s="1406" t="s">
        <v>674</v>
      </c>
      <c r="D6458" s="1407">
        <v>334</v>
      </c>
      <c r="E6458" s="1406" t="s">
        <v>608</v>
      </c>
      <c r="F6458" s="1408" t="s">
        <v>607</v>
      </c>
      <c r="O6458" s="1383" t="s">
        <v>608</v>
      </c>
      <c r="Q6458" s="1383" t="s">
        <v>65</v>
      </c>
    </row>
    <row r="6459" spans="1:17" x14ac:dyDescent="0.3">
      <c r="A6459" s="1405">
        <v>2017</v>
      </c>
      <c r="B6459" s="1406" t="s">
        <v>864</v>
      </c>
      <c r="C6459" s="1406" t="s">
        <v>675</v>
      </c>
      <c r="D6459" s="1407">
        <v>5625</v>
      </c>
      <c r="E6459" s="1406" t="s">
        <v>608</v>
      </c>
      <c r="F6459" s="1408" t="s">
        <v>607</v>
      </c>
      <c r="O6459" s="1383" t="s">
        <v>608</v>
      </c>
      <c r="Q6459" s="1383" t="s">
        <v>65</v>
      </c>
    </row>
    <row r="6460" spans="1:17" x14ac:dyDescent="0.3">
      <c r="A6460" s="1405">
        <v>2017</v>
      </c>
      <c r="B6460" s="1406" t="s">
        <v>864</v>
      </c>
      <c r="C6460" s="1406" t="s">
        <v>676</v>
      </c>
      <c r="D6460" s="1407">
        <v>1613</v>
      </c>
      <c r="E6460" s="1406" t="s">
        <v>608</v>
      </c>
      <c r="F6460" s="1408" t="s">
        <v>607</v>
      </c>
      <c r="O6460" s="1383" t="s">
        <v>608</v>
      </c>
      <c r="Q6460" s="1383" t="s">
        <v>65</v>
      </c>
    </row>
    <row r="6461" spans="1:17" x14ac:dyDescent="0.3">
      <c r="A6461" s="1405">
        <v>2017</v>
      </c>
      <c r="B6461" s="1406" t="s">
        <v>864</v>
      </c>
      <c r="C6461" s="1406" t="s">
        <v>677</v>
      </c>
      <c r="D6461" s="1407">
        <v>858</v>
      </c>
      <c r="E6461" s="1406" t="s">
        <v>608</v>
      </c>
      <c r="F6461" s="1408" t="s">
        <v>607</v>
      </c>
      <c r="O6461" s="1383" t="s">
        <v>608</v>
      </c>
      <c r="Q6461" s="1383" t="s">
        <v>65</v>
      </c>
    </row>
    <row r="6462" spans="1:17" x14ac:dyDescent="0.3">
      <c r="A6462" s="1405">
        <v>2017</v>
      </c>
      <c r="B6462" s="1406" t="s">
        <v>864</v>
      </c>
      <c r="C6462" s="1406" t="s">
        <v>678</v>
      </c>
      <c r="D6462" s="1407">
        <v>3131</v>
      </c>
      <c r="E6462" s="1406" t="s">
        <v>608</v>
      </c>
      <c r="F6462" s="1408" t="s">
        <v>607</v>
      </c>
      <c r="O6462" s="1383" t="s">
        <v>608</v>
      </c>
      <c r="Q6462" s="1383" t="s">
        <v>65</v>
      </c>
    </row>
    <row r="6463" spans="1:17" x14ac:dyDescent="0.3">
      <c r="A6463" s="1405">
        <v>2017</v>
      </c>
      <c r="B6463" s="1406" t="s">
        <v>864</v>
      </c>
      <c r="C6463" s="1406" t="s">
        <v>679</v>
      </c>
      <c r="D6463" s="1407">
        <v>954</v>
      </c>
      <c r="E6463" s="1406" t="s">
        <v>608</v>
      </c>
      <c r="F6463" s="1408" t="s">
        <v>607</v>
      </c>
      <c r="O6463" s="1383" t="s">
        <v>608</v>
      </c>
      <c r="Q6463" s="1383" t="s">
        <v>65</v>
      </c>
    </row>
    <row r="6464" spans="1:17" x14ac:dyDescent="0.3">
      <c r="A6464" s="1405">
        <v>2017</v>
      </c>
      <c r="B6464" s="1406" t="s">
        <v>864</v>
      </c>
      <c r="C6464" s="1406" t="s">
        <v>658</v>
      </c>
      <c r="D6464" s="1407">
        <v>726</v>
      </c>
      <c r="E6464" s="1406" t="s">
        <v>608</v>
      </c>
      <c r="F6464" s="1408" t="s">
        <v>607</v>
      </c>
      <c r="O6464" s="1383" t="s">
        <v>608</v>
      </c>
      <c r="Q6464" s="1383" t="s">
        <v>65</v>
      </c>
    </row>
    <row r="6465" spans="1:17" x14ac:dyDescent="0.3">
      <c r="A6465" s="1405">
        <v>2017</v>
      </c>
      <c r="B6465" s="1406" t="s">
        <v>864</v>
      </c>
      <c r="C6465" s="1406" t="s">
        <v>680</v>
      </c>
      <c r="D6465" s="1407">
        <v>426</v>
      </c>
      <c r="E6465" s="1406" t="s">
        <v>608</v>
      </c>
      <c r="F6465" s="1408" t="s">
        <v>607</v>
      </c>
      <c r="O6465" s="1383" t="s">
        <v>608</v>
      </c>
      <c r="Q6465" s="1383" t="s">
        <v>65</v>
      </c>
    </row>
    <row r="6466" spans="1:17" x14ac:dyDescent="0.3">
      <c r="A6466" s="1405">
        <v>2017</v>
      </c>
      <c r="B6466" s="1406" t="s">
        <v>864</v>
      </c>
      <c r="C6466" s="1406" t="s">
        <v>681</v>
      </c>
      <c r="D6466" s="1407">
        <v>528</v>
      </c>
      <c r="E6466" s="1406" t="s">
        <v>608</v>
      </c>
      <c r="F6466" s="1408" t="s">
        <v>607</v>
      </c>
      <c r="O6466" s="1383" t="s">
        <v>608</v>
      </c>
      <c r="Q6466" s="1383" t="s">
        <v>65</v>
      </c>
    </row>
    <row r="6467" spans="1:17" x14ac:dyDescent="0.3">
      <c r="A6467" s="1405">
        <v>2017</v>
      </c>
      <c r="B6467" s="1406" t="s">
        <v>864</v>
      </c>
      <c r="C6467" s="1406" t="s">
        <v>560</v>
      </c>
      <c r="D6467" s="1407">
        <v>3841</v>
      </c>
      <c r="E6467" s="1406" t="s">
        <v>561</v>
      </c>
      <c r="F6467" s="1408" t="s">
        <v>562</v>
      </c>
      <c r="O6467" s="1383" t="s">
        <v>561</v>
      </c>
      <c r="Q6467" s="1383" t="s">
        <v>64</v>
      </c>
    </row>
    <row r="6468" spans="1:17" x14ac:dyDescent="0.3">
      <c r="A6468" s="1405">
        <v>2017</v>
      </c>
      <c r="B6468" s="1406" t="s">
        <v>864</v>
      </c>
      <c r="C6468" s="1406" t="s">
        <v>567</v>
      </c>
      <c r="D6468" s="1407">
        <v>1896</v>
      </c>
      <c r="E6468" s="1406" t="s">
        <v>561</v>
      </c>
      <c r="F6468" s="1408" t="s">
        <v>562</v>
      </c>
      <c r="O6468" s="1383" t="s">
        <v>561</v>
      </c>
      <c r="Q6468" s="1383" t="s">
        <v>64</v>
      </c>
    </row>
    <row r="6469" spans="1:17" x14ac:dyDescent="0.3">
      <c r="A6469" s="1405">
        <v>2017</v>
      </c>
      <c r="B6469" s="1406" t="s">
        <v>864</v>
      </c>
      <c r="C6469" s="1406" t="s">
        <v>568</v>
      </c>
      <c r="D6469" s="1407">
        <v>895</v>
      </c>
      <c r="E6469" s="1406" t="s">
        <v>561</v>
      </c>
      <c r="F6469" s="1408" t="s">
        <v>562</v>
      </c>
      <c r="O6469" s="1383" t="s">
        <v>561</v>
      </c>
      <c r="Q6469" s="1383" t="s">
        <v>64</v>
      </c>
    </row>
    <row r="6470" spans="1:17" x14ac:dyDescent="0.3">
      <c r="A6470" s="1405">
        <v>2017</v>
      </c>
      <c r="B6470" s="1406" t="s">
        <v>864</v>
      </c>
      <c r="C6470" s="1406" t="s">
        <v>569</v>
      </c>
      <c r="D6470" s="1407">
        <v>2508</v>
      </c>
      <c r="E6470" s="1406" t="s">
        <v>561</v>
      </c>
      <c r="F6470" s="1408" t="s">
        <v>562</v>
      </c>
      <c r="O6470" s="1383" t="s">
        <v>561</v>
      </c>
      <c r="Q6470" s="1383" t="s">
        <v>64</v>
      </c>
    </row>
    <row r="6471" spans="1:17" x14ac:dyDescent="0.3">
      <c r="A6471" s="1405">
        <v>2017</v>
      </c>
      <c r="B6471" s="1406" t="s">
        <v>864</v>
      </c>
      <c r="C6471" s="1406" t="s">
        <v>570</v>
      </c>
      <c r="D6471" s="1407">
        <v>1102</v>
      </c>
      <c r="E6471" s="1406" t="s">
        <v>561</v>
      </c>
      <c r="F6471" s="1408" t="s">
        <v>562</v>
      </c>
      <c r="O6471" s="1383" t="s">
        <v>561</v>
      </c>
      <c r="Q6471" s="1383" t="s">
        <v>64</v>
      </c>
    </row>
    <row r="6472" spans="1:17" x14ac:dyDescent="0.3">
      <c r="A6472" s="1405">
        <v>2017</v>
      </c>
      <c r="B6472" s="1406" t="s">
        <v>864</v>
      </c>
      <c r="C6472" s="1406" t="s">
        <v>571</v>
      </c>
      <c r="D6472" s="1407">
        <v>1223</v>
      </c>
      <c r="E6472" s="1406" t="s">
        <v>561</v>
      </c>
      <c r="F6472" s="1408" t="s">
        <v>562</v>
      </c>
      <c r="O6472" s="1383" t="s">
        <v>561</v>
      </c>
      <c r="Q6472" s="1383" t="s">
        <v>64</v>
      </c>
    </row>
    <row r="6473" spans="1:17" x14ac:dyDescent="0.3">
      <c r="A6473" s="1405">
        <v>2017</v>
      </c>
      <c r="B6473" s="1406" t="s">
        <v>864</v>
      </c>
      <c r="C6473" s="1406" t="s">
        <v>572</v>
      </c>
      <c r="D6473" s="1407">
        <v>7022</v>
      </c>
      <c r="E6473" s="1406" t="s">
        <v>561</v>
      </c>
      <c r="F6473" s="1408" t="s">
        <v>562</v>
      </c>
      <c r="O6473" s="1383" t="s">
        <v>561</v>
      </c>
      <c r="Q6473" s="1383" t="s">
        <v>64</v>
      </c>
    </row>
    <row r="6474" spans="1:17" x14ac:dyDescent="0.3">
      <c r="A6474" s="1405">
        <v>2017</v>
      </c>
      <c r="B6474" s="1406" t="s">
        <v>864</v>
      </c>
      <c r="C6474" s="1406" t="s">
        <v>574</v>
      </c>
      <c r="D6474" s="1407">
        <v>2593</v>
      </c>
      <c r="E6474" s="1406" t="s">
        <v>561</v>
      </c>
      <c r="F6474" s="1408" t="s">
        <v>562</v>
      </c>
      <c r="O6474" s="1383" t="s">
        <v>561</v>
      </c>
      <c r="Q6474" s="1383" t="s">
        <v>64</v>
      </c>
    </row>
    <row r="6475" spans="1:17" x14ac:dyDescent="0.3">
      <c r="A6475" s="1405">
        <v>2017</v>
      </c>
      <c r="B6475" s="1406" t="s">
        <v>864</v>
      </c>
      <c r="C6475" s="1406" t="s">
        <v>575</v>
      </c>
      <c r="D6475" s="1407">
        <v>18872</v>
      </c>
      <c r="E6475" s="1406" t="s">
        <v>561</v>
      </c>
      <c r="F6475" s="1408" t="s">
        <v>562</v>
      </c>
      <c r="O6475" s="1383" t="s">
        <v>561</v>
      </c>
      <c r="Q6475" s="1383" t="s">
        <v>64</v>
      </c>
    </row>
    <row r="6476" spans="1:17" x14ac:dyDescent="0.3">
      <c r="A6476" s="1405">
        <v>2017</v>
      </c>
      <c r="B6476" s="1406" t="s">
        <v>864</v>
      </c>
      <c r="C6476" s="1406" t="s">
        <v>576</v>
      </c>
      <c r="D6476" s="1407">
        <v>3046</v>
      </c>
      <c r="E6476" s="1406" t="s">
        <v>561</v>
      </c>
      <c r="F6476" s="1408" t="s">
        <v>562</v>
      </c>
      <c r="O6476" s="1383" t="s">
        <v>561</v>
      </c>
      <c r="Q6476" s="1383" t="s">
        <v>64</v>
      </c>
    </row>
    <row r="6477" spans="1:17" x14ac:dyDescent="0.3">
      <c r="A6477" s="1405">
        <v>2017</v>
      </c>
      <c r="B6477" s="1406" t="s">
        <v>864</v>
      </c>
      <c r="C6477" s="1406" t="s">
        <v>577</v>
      </c>
      <c r="D6477" s="1407">
        <v>2712</v>
      </c>
      <c r="E6477" s="1406" t="s">
        <v>578</v>
      </c>
      <c r="F6477" s="1408" t="s">
        <v>579</v>
      </c>
      <c r="O6477" s="1383" t="s">
        <v>578</v>
      </c>
      <c r="Q6477" s="1383" t="s">
        <v>63</v>
      </c>
    </row>
    <row r="6478" spans="1:17" x14ac:dyDescent="0.3">
      <c r="A6478" s="1405">
        <v>2017</v>
      </c>
      <c r="B6478" s="1406" t="s">
        <v>864</v>
      </c>
      <c r="C6478" s="1406" t="s">
        <v>580</v>
      </c>
      <c r="D6478" s="1407">
        <v>30371</v>
      </c>
      <c r="E6478" s="1406" t="s">
        <v>578</v>
      </c>
      <c r="F6478" s="1408" t="s">
        <v>579</v>
      </c>
      <c r="O6478" s="1383" t="s">
        <v>578</v>
      </c>
      <c r="Q6478" s="1383" t="s">
        <v>63</v>
      </c>
    </row>
    <row r="6479" spans="1:17" x14ac:dyDescent="0.3">
      <c r="A6479" s="1405">
        <v>2017</v>
      </c>
      <c r="B6479" s="1406" t="s">
        <v>864</v>
      </c>
      <c r="C6479" s="1406" t="s">
        <v>581</v>
      </c>
      <c r="D6479" s="1407">
        <v>46093</v>
      </c>
      <c r="E6479" s="1406" t="s">
        <v>578</v>
      </c>
      <c r="F6479" s="1408" t="s">
        <v>579</v>
      </c>
      <c r="O6479" s="1383" t="s">
        <v>578</v>
      </c>
      <c r="Q6479" s="1383" t="s">
        <v>63</v>
      </c>
    </row>
    <row r="6480" spans="1:17" x14ac:dyDescent="0.3">
      <c r="A6480" s="1405">
        <v>2017</v>
      </c>
      <c r="B6480" s="1406" t="s">
        <v>864</v>
      </c>
      <c r="C6480" s="1406" t="s">
        <v>582</v>
      </c>
      <c r="D6480" s="1407">
        <v>6807</v>
      </c>
      <c r="E6480" s="1406" t="s">
        <v>578</v>
      </c>
      <c r="F6480" s="1408" t="s">
        <v>579</v>
      </c>
      <c r="O6480" s="1383" t="s">
        <v>578</v>
      </c>
      <c r="Q6480" s="1383" t="s">
        <v>63</v>
      </c>
    </row>
    <row r="6481" spans="1:17" x14ac:dyDescent="0.3">
      <c r="A6481" s="1405">
        <v>2017</v>
      </c>
      <c r="B6481" s="1406" t="s">
        <v>864</v>
      </c>
      <c r="C6481" s="1406" t="s">
        <v>584</v>
      </c>
      <c r="D6481" s="1407">
        <v>905</v>
      </c>
      <c r="E6481" s="1406" t="s">
        <v>578</v>
      </c>
      <c r="F6481" s="1408" t="s">
        <v>579</v>
      </c>
      <c r="O6481" s="1383" t="s">
        <v>578</v>
      </c>
      <c r="Q6481" s="1383" t="s">
        <v>63</v>
      </c>
    </row>
    <row r="6482" spans="1:17" x14ac:dyDescent="0.3">
      <c r="A6482" s="1405">
        <v>2017</v>
      </c>
      <c r="B6482" s="1406" t="s">
        <v>864</v>
      </c>
      <c r="C6482" s="1406" t="s">
        <v>585</v>
      </c>
      <c r="D6482" s="1407">
        <v>7138</v>
      </c>
      <c r="E6482" s="1406" t="s">
        <v>578</v>
      </c>
      <c r="F6482" s="1408" t="s">
        <v>579</v>
      </c>
      <c r="O6482" s="1383" t="s">
        <v>578</v>
      </c>
      <c r="Q6482" s="1383" t="s">
        <v>63</v>
      </c>
    </row>
    <row r="6483" spans="1:17" x14ac:dyDescent="0.3">
      <c r="A6483" s="1405">
        <v>2017</v>
      </c>
      <c r="B6483" s="1406" t="s">
        <v>864</v>
      </c>
      <c r="C6483" s="1406" t="s">
        <v>621</v>
      </c>
      <c r="D6483" s="1407">
        <v>2103</v>
      </c>
      <c r="E6483" s="1406" t="s">
        <v>578</v>
      </c>
      <c r="F6483" s="1408" t="s">
        <v>579</v>
      </c>
      <c r="O6483" s="1383" t="s">
        <v>578</v>
      </c>
      <c r="Q6483" s="1383" t="s">
        <v>63</v>
      </c>
    </row>
    <row r="6484" spans="1:17" x14ac:dyDescent="0.3">
      <c r="A6484" s="1405">
        <v>2017</v>
      </c>
      <c r="B6484" s="1406" t="s">
        <v>864</v>
      </c>
      <c r="C6484" s="1406" t="s">
        <v>586</v>
      </c>
      <c r="D6484" s="1407">
        <v>9678</v>
      </c>
      <c r="E6484" s="1406" t="s">
        <v>578</v>
      </c>
      <c r="F6484" s="1408" t="s">
        <v>579</v>
      </c>
      <c r="O6484" s="1383" t="s">
        <v>578</v>
      </c>
      <c r="Q6484" s="1383" t="s">
        <v>63</v>
      </c>
    </row>
    <row r="6485" spans="1:17" x14ac:dyDescent="0.3">
      <c r="A6485" s="1405">
        <v>2017</v>
      </c>
      <c r="B6485" s="1406" t="s">
        <v>864</v>
      </c>
      <c r="C6485" s="1406" t="s">
        <v>587</v>
      </c>
      <c r="D6485" s="1407">
        <v>46787</v>
      </c>
      <c r="E6485" s="1406" t="s">
        <v>578</v>
      </c>
      <c r="F6485" s="1408" t="s">
        <v>579</v>
      </c>
      <c r="O6485" s="1383" t="s">
        <v>578</v>
      </c>
      <c r="Q6485" s="1383" t="s">
        <v>63</v>
      </c>
    </row>
    <row r="6486" spans="1:17" x14ac:dyDescent="0.3">
      <c r="A6486" s="1405">
        <v>2017</v>
      </c>
      <c r="B6486" s="1406" t="s">
        <v>864</v>
      </c>
      <c r="C6486" s="1406" t="s">
        <v>588</v>
      </c>
      <c r="D6486" s="1407">
        <v>3406</v>
      </c>
      <c r="E6486" s="1406" t="s">
        <v>578</v>
      </c>
      <c r="F6486" s="1408" t="s">
        <v>579</v>
      </c>
      <c r="O6486" s="1383" t="s">
        <v>578</v>
      </c>
      <c r="Q6486" s="1383" t="s">
        <v>63</v>
      </c>
    </row>
    <row r="6487" spans="1:17" x14ac:dyDescent="0.3">
      <c r="A6487" s="1405">
        <v>2017</v>
      </c>
      <c r="B6487" s="1406" t="s">
        <v>864</v>
      </c>
      <c r="C6487" s="1406" t="s">
        <v>589</v>
      </c>
      <c r="D6487" s="1407">
        <v>1169</v>
      </c>
      <c r="E6487" s="1406" t="s">
        <v>578</v>
      </c>
      <c r="F6487" s="1408" t="s">
        <v>579</v>
      </c>
      <c r="O6487" s="1383" t="s">
        <v>578</v>
      </c>
      <c r="Q6487" s="1383" t="s">
        <v>63</v>
      </c>
    </row>
    <row r="6488" spans="1:17" x14ac:dyDescent="0.3">
      <c r="A6488" s="1405">
        <v>2017</v>
      </c>
      <c r="B6488" s="1406" t="s">
        <v>864</v>
      </c>
      <c r="C6488" s="1406" t="s">
        <v>591</v>
      </c>
      <c r="D6488" s="1407">
        <v>37028</v>
      </c>
      <c r="E6488" s="1406" t="s">
        <v>578</v>
      </c>
      <c r="F6488" s="1408" t="s">
        <v>579</v>
      </c>
      <c r="O6488" s="1383" t="s">
        <v>578</v>
      </c>
      <c r="Q6488" s="1383" t="s">
        <v>63</v>
      </c>
    </row>
    <row r="6489" spans="1:17" x14ac:dyDescent="0.3">
      <c r="A6489" s="1405">
        <v>2017</v>
      </c>
      <c r="B6489" s="1406" t="s">
        <v>864</v>
      </c>
      <c r="C6489" s="1406" t="s">
        <v>592</v>
      </c>
      <c r="D6489" s="1407">
        <v>6494</v>
      </c>
      <c r="E6489" s="1406" t="s">
        <v>578</v>
      </c>
      <c r="F6489" s="1408" t="s">
        <v>579</v>
      </c>
      <c r="O6489" s="1383" t="s">
        <v>578</v>
      </c>
      <c r="Q6489" s="1383" t="s">
        <v>63</v>
      </c>
    </row>
    <row r="6490" spans="1:17" x14ac:dyDescent="0.3">
      <c r="A6490" s="1405">
        <v>2017</v>
      </c>
      <c r="B6490" s="1406" t="s">
        <v>864</v>
      </c>
      <c r="C6490" s="1406" t="s">
        <v>646</v>
      </c>
      <c r="D6490" s="1407">
        <v>662</v>
      </c>
      <c r="E6490" s="1406" t="s">
        <v>642</v>
      </c>
      <c r="F6490" s="1408" t="s">
        <v>641</v>
      </c>
      <c r="O6490" s="1383" t="s">
        <v>642</v>
      </c>
      <c r="Q6490" s="1383" t="s">
        <v>66</v>
      </c>
    </row>
    <row r="6491" spans="1:17" x14ac:dyDescent="0.3">
      <c r="A6491" s="1405">
        <v>2017</v>
      </c>
      <c r="B6491" s="1406" t="s">
        <v>864</v>
      </c>
      <c r="C6491" s="1406" t="s">
        <v>688</v>
      </c>
      <c r="D6491" s="1407">
        <v>16799</v>
      </c>
      <c r="E6491" s="1406" t="s">
        <v>620</v>
      </c>
      <c r="F6491" s="1408" t="s">
        <v>619</v>
      </c>
      <c r="O6491" s="1383" t="s">
        <v>620</v>
      </c>
      <c r="Q6491" s="1383" t="s">
        <v>73</v>
      </c>
    </row>
    <row r="6492" spans="1:17" x14ac:dyDescent="0.3">
      <c r="A6492" s="1405">
        <v>2017</v>
      </c>
      <c r="B6492" s="1406" t="s">
        <v>864</v>
      </c>
      <c r="C6492" s="1406" t="s">
        <v>689</v>
      </c>
      <c r="D6492" s="1407">
        <v>317</v>
      </c>
      <c r="E6492" s="1406" t="s">
        <v>620</v>
      </c>
      <c r="F6492" s="1408" t="s">
        <v>619</v>
      </c>
      <c r="O6492" s="1383" t="s">
        <v>620</v>
      </c>
      <c r="Q6492" s="1383" t="s">
        <v>73</v>
      </c>
    </row>
    <row r="6493" spans="1:17" x14ac:dyDescent="0.3">
      <c r="A6493" s="1405">
        <v>2017</v>
      </c>
      <c r="B6493" s="1406" t="s">
        <v>864</v>
      </c>
      <c r="C6493" s="1406" t="s">
        <v>690</v>
      </c>
      <c r="D6493" s="1407">
        <v>736</v>
      </c>
      <c r="E6493" s="1406" t="s">
        <v>620</v>
      </c>
      <c r="F6493" s="1408" t="s">
        <v>619</v>
      </c>
      <c r="O6493" s="1383" t="s">
        <v>620</v>
      </c>
      <c r="Q6493" s="1383" t="s">
        <v>73</v>
      </c>
    </row>
    <row r="6494" spans="1:17" x14ac:dyDescent="0.3">
      <c r="A6494" s="1405">
        <v>2017</v>
      </c>
      <c r="B6494" s="1406" t="s">
        <v>864</v>
      </c>
      <c r="C6494" s="1406" t="s">
        <v>691</v>
      </c>
      <c r="D6494" s="1407">
        <v>953</v>
      </c>
      <c r="E6494" s="1406" t="s">
        <v>620</v>
      </c>
      <c r="F6494" s="1408" t="s">
        <v>619</v>
      </c>
      <c r="O6494" s="1383" t="s">
        <v>620</v>
      </c>
      <c r="Q6494" s="1383" t="s">
        <v>73</v>
      </c>
    </row>
    <row r="6495" spans="1:17" x14ac:dyDescent="0.3">
      <c r="A6495" s="1405">
        <v>2017</v>
      </c>
      <c r="B6495" s="1406" t="s">
        <v>864</v>
      </c>
      <c r="C6495" s="1406" t="s">
        <v>692</v>
      </c>
      <c r="D6495" s="1407">
        <v>16399</v>
      </c>
      <c r="E6495" s="1406" t="s">
        <v>620</v>
      </c>
      <c r="F6495" s="1408" t="s">
        <v>619</v>
      </c>
      <c r="O6495" s="1383" t="s">
        <v>620</v>
      </c>
      <c r="Q6495" s="1383" t="s">
        <v>73</v>
      </c>
    </row>
    <row r="6496" spans="1:17" x14ac:dyDescent="0.3">
      <c r="A6496" s="1405">
        <v>2017</v>
      </c>
      <c r="B6496" s="1406" t="s">
        <v>864</v>
      </c>
      <c r="C6496" s="1406" t="s">
        <v>693</v>
      </c>
      <c r="D6496" s="1407">
        <v>6213</v>
      </c>
      <c r="E6496" s="1406" t="s">
        <v>620</v>
      </c>
      <c r="F6496" s="1408" t="s">
        <v>619</v>
      </c>
      <c r="O6496" s="1383" t="s">
        <v>620</v>
      </c>
      <c r="Q6496" s="1383" t="s">
        <v>73</v>
      </c>
    </row>
    <row r="6497" spans="1:17" x14ac:dyDescent="0.3">
      <c r="A6497" s="1405">
        <v>2017</v>
      </c>
      <c r="B6497" s="1406" t="s">
        <v>864</v>
      </c>
      <c r="C6497" s="1406" t="s">
        <v>694</v>
      </c>
      <c r="D6497" s="1407">
        <v>7359</v>
      </c>
      <c r="E6497" s="1406" t="s">
        <v>620</v>
      </c>
      <c r="F6497" s="1408" t="s">
        <v>619</v>
      </c>
      <c r="O6497" s="1383" t="s">
        <v>620</v>
      </c>
      <c r="Q6497" s="1383" t="s">
        <v>73</v>
      </c>
    </row>
    <row r="6498" spans="1:17" x14ac:dyDescent="0.3">
      <c r="A6498" s="1405">
        <v>2017</v>
      </c>
      <c r="B6498" s="1406" t="s">
        <v>864</v>
      </c>
      <c r="C6498" s="1406" t="s">
        <v>695</v>
      </c>
      <c r="D6498" s="1407">
        <v>21690</v>
      </c>
      <c r="E6498" s="1406" t="s">
        <v>620</v>
      </c>
      <c r="F6498" s="1408" t="s">
        <v>619</v>
      </c>
      <c r="O6498" s="1383" t="s">
        <v>620</v>
      </c>
      <c r="Q6498" s="1383" t="s">
        <v>73</v>
      </c>
    </row>
    <row r="6499" spans="1:17" x14ac:dyDescent="0.3">
      <c r="A6499" s="1405">
        <v>2017</v>
      </c>
      <c r="B6499" s="1406" t="s">
        <v>864</v>
      </c>
      <c r="C6499" s="1406" t="s">
        <v>696</v>
      </c>
      <c r="D6499" s="1407">
        <v>700</v>
      </c>
      <c r="E6499" s="1406" t="s">
        <v>620</v>
      </c>
      <c r="F6499" s="1408" t="s">
        <v>619</v>
      </c>
      <c r="O6499" s="1383" t="s">
        <v>620</v>
      </c>
      <c r="Q6499" s="1383" t="s">
        <v>73</v>
      </c>
    </row>
    <row r="6500" spans="1:17" x14ac:dyDescent="0.3">
      <c r="A6500" s="1405">
        <v>2017</v>
      </c>
      <c r="B6500" s="1406" t="s">
        <v>864</v>
      </c>
      <c r="C6500" s="1406" t="s">
        <v>697</v>
      </c>
      <c r="D6500" s="1407">
        <v>5332</v>
      </c>
      <c r="E6500" s="1406" t="s">
        <v>620</v>
      </c>
      <c r="F6500" s="1408" t="s">
        <v>619</v>
      </c>
      <c r="O6500" s="1383" t="s">
        <v>620</v>
      </c>
      <c r="Q6500" s="1383" t="s">
        <v>73</v>
      </c>
    </row>
    <row r="6501" spans="1:17" x14ac:dyDescent="0.3">
      <c r="A6501" s="1405">
        <v>2017</v>
      </c>
      <c r="B6501" s="1406" t="s">
        <v>864</v>
      </c>
      <c r="C6501" s="1406" t="s">
        <v>698</v>
      </c>
      <c r="D6501" s="1407">
        <v>13190</v>
      </c>
      <c r="E6501" s="1406" t="s">
        <v>620</v>
      </c>
      <c r="F6501" s="1408" t="s">
        <v>619</v>
      </c>
      <c r="O6501" s="1383" t="s">
        <v>620</v>
      </c>
      <c r="Q6501" s="1383" t="s">
        <v>73</v>
      </c>
    </row>
    <row r="6502" spans="1:17" x14ac:dyDescent="0.3">
      <c r="A6502" s="1405">
        <v>2017</v>
      </c>
      <c r="B6502" s="1406" t="s">
        <v>864</v>
      </c>
      <c r="C6502" s="1406" t="s">
        <v>699</v>
      </c>
      <c r="D6502" s="1407">
        <v>1380</v>
      </c>
      <c r="E6502" s="1406" t="s">
        <v>620</v>
      </c>
      <c r="F6502" s="1408" t="s">
        <v>619</v>
      </c>
      <c r="O6502" s="1383" t="s">
        <v>620</v>
      </c>
      <c r="Q6502" s="1383" t="s">
        <v>73</v>
      </c>
    </row>
    <row r="6503" spans="1:17" x14ac:dyDescent="0.3">
      <c r="A6503" s="1405">
        <v>2017</v>
      </c>
      <c r="B6503" s="1406" t="s">
        <v>864</v>
      </c>
      <c r="C6503" s="1406" t="s">
        <v>700</v>
      </c>
      <c r="D6503" s="1407">
        <v>5058</v>
      </c>
      <c r="E6503" s="1406" t="s">
        <v>620</v>
      </c>
      <c r="F6503" s="1408" t="s">
        <v>619</v>
      </c>
      <c r="O6503" s="1383" t="s">
        <v>620</v>
      </c>
      <c r="Q6503" s="1383" t="s">
        <v>73</v>
      </c>
    </row>
    <row r="6504" spans="1:17" x14ac:dyDescent="0.3">
      <c r="A6504" s="1405">
        <v>2017</v>
      </c>
      <c r="B6504" s="1406" t="s">
        <v>864</v>
      </c>
      <c r="C6504" s="1406" t="s">
        <v>701</v>
      </c>
      <c r="D6504" s="1407">
        <v>4582</v>
      </c>
      <c r="E6504" s="1406" t="s">
        <v>620</v>
      </c>
      <c r="F6504" s="1408" t="s">
        <v>619</v>
      </c>
      <c r="O6504" s="1383" t="s">
        <v>620</v>
      </c>
      <c r="Q6504" s="1383" t="s">
        <v>73</v>
      </c>
    </row>
    <row r="6505" spans="1:17" x14ac:dyDescent="0.3">
      <c r="A6505" s="1405">
        <v>2017</v>
      </c>
      <c r="B6505" s="1406" t="s">
        <v>864</v>
      </c>
      <c r="C6505" s="1406" t="s">
        <v>702</v>
      </c>
      <c r="D6505" s="1407">
        <v>1382</v>
      </c>
      <c r="E6505" s="1406" t="s">
        <v>620</v>
      </c>
      <c r="F6505" s="1408" t="s">
        <v>619</v>
      </c>
      <c r="O6505" s="1383" t="s">
        <v>620</v>
      </c>
      <c r="Q6505" s="1383" t="s">
        <v>73</v>
      </c>
    </row>
    <row r="6506" spans="1:17" x14ac:dyDescent="0.3">
      <c r="A6506" s="1405">
        <v>2017</v>
      </c>
      <c r="B6506" s="1406" t="s">
        <v>864</v>
      </c>
      <c r="C6506" s="1406" t="s">
        <v>703</v>
      </c>
      <c r="D6506" s="1407">
        <v>3583</v>
      </c>
      <c r="E6506" s="1406" t="s">
        <v>620</v>
      </c>
      <c r="F6506" s="1408" t="s">
        <v>619</v>
      </c>
      <c r="O6506" s="1383" t="s">
        <v>620</v>
      </c>
      <c r="Q6506" s="1383" t="s">
        <v>73</v>
      </c>
    </row>
    <row r="6507" spans="1:17" x14ac:dyDescent="0.3">
      <c r="A6507" s="1405">
        <v>2017</v>
      </c>
      <c r="B6507" s="1406" t="s">
        <v>864</v>
      </c>
      <c r="C6507" s="1406" t="s">
        <v>707</v>
      </c>
      <c r="D6507" s="1407">
        <v>12210</v>
      </c>
      <c r="E6507" s="1406" t="s">
        <v>626</v>
      </c>
      <c r="F6507" s="1408" t="s">
        <v>625</v>
      </c>
      <c r="O6507" s="1383" t="s">
        <v>626</v>
      </c>
      <c r="Q6507" s="1383" t="s">
        <v>59</v>
      </c>
    </row>
    <row r="6508" spans="1:17" x14ac:dyDescent="0.3">
      <c r="A6508" s="1405">
        <v>2017</v>
      </c>
      <c r="B6508" s="1406" t="s">
        <v>864</v>
      </c>
      <c r="C6508" s="1406" t="s">
        <v>708</v>
      </c>
      <c r="D6508" s="1407">
        <v>1816</v>
      </c>
      <c r="E6508" s="1406" t="s">
        <v>626</v>
      </c>
      <c r="F6508" s="1408" t="s">
        <v>625</v>
      </c>
      <c r="O6508" s="1383" t="s">
        <v>626</v>
      </c>
      <c r="Q6508" s="1383" t="s">
        <v>59</v>
      </c>
    </row>
    <row r="6509" spans="1:17" x14ac:dyDescent="0.3">
      <c r="A6509" s="1405">
        <v>2017</v>
      </c>
      <c r="B6509" s="1406" t="s">
        <v>864</v>
      </c>
      <c r="C6509" s="1406" t="s">
        <v>709</v>
      </c>
      <c r="D6509" s="1407">
        <v>9589</v>
      </c>
      <c r="E6509" s="1406" t="s">
        <v>626</v>
      </c>
      <c r="F6509" s="1408" t="s">
        <v>625</v>
      </c>
      <c r="O6509" s="1383" t="s">
        <v>626</v>
      </c>
      <c r="Q6509" s="1383" t="s">
        <v>59</v>
      </c>
    </row>
    <row r="6510" spans="1:17" x14ac:dyDescent="0.3">
      <c r="A6510" s="1405">
        <v>2017</v>
      </c>
      <c r="B6510" s="1406" t="s">
        <v>864</v>
      </c>
      <c r="C6510" s="1406" t="s">
        <v>710</v>
      </c>
      <c r="D6510" s="1407">
        <v>2510</v>
      </c>
      <c r="E6510" s="1406" t="s">
        <v>626</v>
      </c>
      <c r="F6510" s="1408" t="s">
        <v>625</v>
      </c>
      <c r="O6510" s="1383" t="s">
        <v>626</v>
      </c>
      <c r="Q6510" s="1383" t="s">
        <v>59</v>
      </c>
    </row>
    <row r="6511" spans="1:17" x14ac:dyDescent="0.3">
      <c r="A6511" s="1405">
        <v>2017</v>
      </c>
      <c r="B6511" s="1406" t="s">
        <v>864</v>
      </c>
      <c r="C6511" s="1406" t="s">
        <v>711</v>
      </c>
      <c r="D6511" s="1407">
        <v>2828</v>
      </c>
      <c r="E6511" s="1406" t="s">
        <v>626</v>
      </c>
      <c r="F6511" s="1408" t="s">
        <v>625</v>
      </c>
      <c r="O6511" s="1383" t="s">
        <v>626</v>
      </c>
      <c r="Q6511" s="1383" t="s">
        <v>59</v>
      </c>
    </row>
    <row r="6512" spans="1:17" x14ac:dyDescent="0.3">
      <c r="A6512" s="1405">
        <v>2017</v>
      </c>
      <c r="B6512" s="1406" t="s">
        <v>864</v>
      </c>
      <c r="C6512" s="1406" t="s">
        <v>712</v>
      </c>
      <c r="D6512" s="1407">
        <v>4349</v>
      </c>
      <c r="E6512" s="1406" t="s">
        <v>626</v>
      </c>
      <c r="F6512" s="1408" t="s">
        <v>625</v>
      </c>
      <c r="O6512" s="1383" t="s">
        <v>626</v>
      </c>
      <c r="Q6512" s="1383" t="s">
        <v>59</v>
      </c>
    </row>
    <row r="6513" spans="1:17" x14ac:dyDescent="0.3">
      <c r="A6513" s="1405">
        <v>2017</v>
      </c>
      <c r="B6513" s="1406" t="s">
        <v>864</v>
      </c>
      <c r="C6513" s="1406" t="s">
        <v>527</v>
      </c>
      <c r="D6513" s="1407">
        <v>9017</v>
      </c>
      <c r="E6513" s="1406" t="s">
        <v>519</v>
      </c>
      <c r="F6513" s="1408" t="s">
        <v>628</v>
      </c>
      <c r="O6513" s="1383" t="s">
        <v>519</v>
      </c>
      <c r="Q6513" s="1383" t="s">
        <v>58</v>
      </c>
    </row>
    <row r="6514" spans="1:17" x14ac:dyDescent="0.3">
      <c r="A6514" s="1405">
        <v>2017</v>
      </c>
      <c r="B6514" s="1406" t="s">
        <v>864</v>
      </c>
      <c r="C6514" s="1406" t="s">
        <v>528</v>
      </c>
      <c r="D6514" s="1407">
        <v>2639</v>
      </c>
      <c r="E6514" s="1406" t="s">
        <v>519</v>
      </c>
      <c r="F6514" s="1408" t="s">
        <v>628</v>
      </c>
      <c r="O6514" s="1383" t="s">
        <v>519</v>
      </c>
      <c r="Q6514" s="1383" t="s">
        <v>58</v>
      </c>
    </row>
    <row r="6515" spans="1:17" x14ac:dyDescent="0.3">
      <c r="A6515" s="1405">
        <v>2017</v>
      </c>
      <c r="B6515" s="1406" t="s">
        <v>864</v>
      </c>
      <c r="C6515" s="1406" t="s">
        <v>530</v>
      </c>
      <c r="D6515" s="1407">
        <v>1826</v>
      </c>
      <c r="E6515" s="1406" t="s">
        <v>519</v>
      </c>
      <c r="F6515" s="1408" t="s">
        <v>628</v>
      </c>
      <c r="O6515" s="1383" t="s">
        <v>519</v>
      </c>
      <c r="Q6515" s="1383" t="s">
        <v>58</v>
      </c>
    </row>
    <row r="6516" spans="1:17" x14ac:dyDescent="0.3">
      <c r="A6516" s="1405">
        <v>2017</v>
      </c>
      <c r="B6516" s="1406" t="s">
        <v>864</v>
      </c>
      <c r="C6516" s="1406" t="s">
        <v>534</v>
      </c>
      <c r="D6516" s="1407">
        <v>3520</v>
      </c>
      <c r="E6516" s="1406" t="s">
        <v>519</v>
      </c>
      <c r="F6516" s="1408" t="s">
        <v>628</v>
      </c>
      <c r="O6516" s="1383" t="s">
        <v>519</v>
      </c>
      <c r="Q6516" s="1383" t="s">
        <v>58</v>
      </c>
    </row>
    <row r="6517" spans="1:17" x14ac:dyDescent="0.3">
      <c r="A6517" s="1405">
        <v>2017</v>
      </c>
      <c r="B6517" s="1406" t="s">
        <v>864</v>
      </c>
      <c r="C6517" s="1406" t="s">
        <v>538</v>
      </c>
      <c r="D6517" s="1407">
        <v>1398</v>
      </c>
      <c r="E6517" s="1406" t="s">
        <v>519</v>
      </c>
      <c r="F6517" s="1408" t="s">
        <v>628</v>
      </c>
      <c r="O6517" s="1383" t="s">
        <v>519</v>
      </c>
      <c r="Q6517" s="1383" t="s">
        <v>58</v>
      </c>
    </row>
    <row r="6518" spans="1:17" x14ac:dyDescent="0.3">
      <c r="A6518" s="1405">
        <v>2017</v>
      </c>
      <c r="B6518" s="1406" t="s">
        <v>864</v>
      </c>
      <c r="C6518" s="1406" t="s">
        <v>539</v>
      </c>
      <c r="D6518" s="1407">
        <v>15847</v>
      </c>
      <c r="E6518" s="1406" t="s">
        <v>519</v>
      </c>
      <c r="F6518" s="1408" t="s">
        <v>628</v>
      </c>
      <c r="O6518" s="1383" t="s">
        <v>519</v>
      </c>
      <c r="Q6518" s="1383" t="s">
        <v>58</v>
      </c>
    </row>
    <row r="6519" spans="1:17" x14ac:dyDescent="0.3">
      <c r="A6519" s="1405">
        <v>2017</v>
      </c>
      <c r="B6519" s="1406" t="s">
        <v>864</v>
      </c>
      <c r="C6519" s="1406" t="s">
        <v>723</v>
      </c>
      <c r="D6519" s="1407">
        <v>12835</v>
      </c>
      <c r="E6519" s="1406" t="s">
        <v>598</v>
      </c>
      <c r="F6519" s="1408" t="s">
        <v>599</v>
      </c>
      <c r="O6519" s="1383" t="s">
        <v>598</v>
      </c>
      <c r="Q6519" s="1383" t="s">
        <v>61</v>
      </c>
    </row>
    <row r="6520" spans="1:17" x14ac:dyDescent="0.3">
      <c r="A6520" s="1405">
        <v>2017</v>
      </c>
      <c r="B6520" s="1406" t="s">
        <v>864</v>
      </c>
      <c r="C6520" s="1406" t="s">
        <v>724</v>
      </c>
      <c r="D6520" s="1407">
        <v>6184</v>
      </c>
      <c r="E6520" s="1406" t="s">
        <v>598</v>
      </c>
      <c r="F6520" s="1408" t="s">
        <v>599</v>
      </c>
      <c r="O6520" s="1383" t="s">
        <v>598</v>
      </c>
      <c r="Q6520" s="1383" t="s">
        <v>61</v>
      </c>
    </row>
    <row r="6521" spans="1:17" x14ac:dyDescent="0.3">
      <c r="A6521" s="1405">
        <v>2017</v>
      </c>
      <c r="B6521" s="1406" t="s">
        <v>864</v>
      </c>
      <c r="C6521" s="1406" t="s">
        <v>725</v>
      </c>
      <c r="D6521" s="1407">
        <v>5487</v>
      </c>
      <c r="E6521" s="1406" t="s">
        <v>598</v>
      </c>
      <c r="F6521" s="1408" t="s">
        <v>599</v>
      </c>
      <c r="O6521" s="1383" t="s">
        <v>598</v>
      </c>
      <c r="Q6521" s="1383" t="s">
        <v>61</v>
      </c>
    </row>
    <row r="6522" spans="1:17" x14ac:dyDescent="0.3">
      <c r="A6522" s="1405">
        <v>2017</v>
      </c>
      <c r="B6522" s="1406" t="s">
        <v>864</v>
      </c>
      <c r="C6522" s="1406" t="s">
        <v>726</v>
      </c>
      <c r="D6522" s="1407">
        <v>24774</v>
      </c>
      <c r="E6522" s="1406" t="s">
        <v>598</v>
      </c>
      <c r="F6522" s="1408" t="s">
        <v>599</v>
      </c>
      <c r="O6522" s="1383" t="s">
        <v>598</v>
      </c>
      <c r="Q6522" s="1383" t="s">
        <v>61</v>
      </c>
    </row>
    <row r="6523" spans="1:17" x14ac:dyDescent="0.3">
      <c r="A6523" s="1405">
        <v>2017</v>
      </c>
      <c r="B6523" s="1406" t="s">
        <v>864</v>
      </c>
      <c r="C6523" s="1406" t="s">
        <v>727</v>
      </c>
      <c r="D6523" s="1407">
        <v>5400</v>
      </c>
      <c r="E6523" s="1406" t="s">
        <v>598</v>
      </c>
      <c r="F6523" s="1408" t="s">
        <v>599</v>
      </c>
      <c r="O6523" s="1383" t="s">
        <v>598</v>
      </c>
      <c r="Q6523" s="1383" t="s">
        <v>61</v>
      </c>
    </row>
    <row r="6524" spans="1:17" x14ac:dyDescent="0.3">
      <c r="A6524" s="1405">
        <v>2017</v>
      </c>
      <c r="B6524" s="1406" t="s">
        <v>864</v>
      </c>
      <c r="C6524" s="1406" t="s">
        <v>728</v>
      </c>
      <c r="D6524" s="1407">
        <v>6239</v>
      </c>
      <c r="E6524" s="1406" t="s">
        <v>598</v>
      </c>
      <c r="F6524" s="1408" t="s">
        <v>599</v>
      </c>
      <c r="O6524" s="1383" t="s">
        <v>598</v>
      </c>
      <c r="Q6524" s="1383" t="s">
        <v>61</v>
      </c>
    </row>
    <row r="6525" spans="1:17" x14ac:dyDescent="0.3">
      <c r="A6525" s="1405">
        <v>2017</v>
      </c>
      <c r="B6525" s="1406" t="s">
        <v>864</v>
      </c>
      <c r="C6525" s="1406" t="s">
        <v>730</v>
      </c>
      <c r="D6525" s="1407">
        <v>1246</v>
      </c>
      <c r="E6525" s="1406" t="s">
        <v>598</v>
      </c>
      <c r="F6525" s="1408" t="s">
        <v>599</v>
      </c>
      <c r="O6525" s="1383" t="s">
        <v>598</v>
      </c>
      <c r="Q6525" s="1383" t="s">
        <v>61</v>
      </c>
    </row>
    <row r="6526" spans="1:17" x14ac:dyDescent="0.3">
      <c r="A6526" s="1405">
        <v>2017</v>
      </c>
      <c r="B6526" s="1406" t="s">
        <v>864</v>
      </c>
      <c r="C6526" s="1406" t="s">
        <v>731</v>
      </c>
      <c r="D6526" s="1407">
        <v>5579</v>
      </c>
      <c r="E6526" s="1406" t="s">
        <v>598</v>
      </c>
      <c r="F6526" s="1408" t="s">
        <v>599</v>
      </c>
      <c r="O6526" s="1383" t="s">
        <v>598</v>
      </c>
      <c r="Q6526" s="1383" t="s">
        <v>61</v>
      </c>
    </row>
    <row r="6527" spans="1:17" x14ac:dyDescent="0.3">
      <c r="A6527" s="1405">
        <v>2017</v>
      </c>
      <c r="B6527" s="1406" t="s">
        <v>864</v>
      </c>
      <c r="C6527" s="1406" t="s">
        <v>732</v>
      </c>
      <c r="D6527" s="1407">
        <v>13141</v>
      </c>
      <c r="E6527" s="1406" t="s">
        <v>598</v>
      </c>
      <c r="F6527" s="1408" t="s">
        <v>599</v>
      </c>
      <c r="O6527" s="1383" t="s">
        <v>598</v>
      </c>
      <c r="Q6527" s="1383" t="s">
        <v>61</v>
      </c>
    </row>
    <row r="6528" spans="1:17" x14ac:dyDescent="0.3">
      <c r="A6528" s="1405">
        <v>2017</v>
      </c>
      <c r="B6528" s="1406" t="s">
        <v>864</v>
      </c>
      <c r="C6528" s="1406" t="s">
        <v>733</v>
      </c>
      <c r="D6528" s="1407">
        <v>2014</v>
      </c>
      <c r="E6528" s="1406" t="s">
        <v>598</v>
      </c>
      <c r="F6528" s="1408" t="s">
        <v>599</v>
      </c>
      <c r="O6528" s="1383" t="s">
        <v>598</v>
      </c>
      <c r="Q6528" s="1383" t="s">
        <v>61</v>
      </c>
    </row>
    <row r="6529" spans="1:17" x14ac:dyDescent="0.3">
      <c r="A6529" s="1405">
        <v>2017</v>
      </c>
      <c r="B6529" s="1406" t="s">
        <v>864</v>
      </c>
      <c r="C6529" s="1406" t="s">
        <v>734</v>
      </c>
      <c r="D6529" s="1407">
        <v>4416</v>
      </c>
      <c r="E6529" s="1406" t="s">
        <v>598</v>
      </c>
      <c r="F6529" s="1408" t="s">
        <v>599</v>
      </c>
      <c r="O6529" s="1383" t="s">
        <v>598</v>
      </c>
      <c r="Q6529" s="1383" t="s">
        <v>61</v>
      </c>
    </row>
    <row r="6530" spans="1:17" x14ac:dyDescent="0.3">
      <c r="A6530" s="1405">
        <v>2017</v>
      </c>
      <c r="B6530" s="1406" t="s">
        <v>864</v>
      </c>
      <c r="C6530" s="1406" t="s">
        <v>729</v>
      </c>
      <c r="D6530" s="1407">
        <v>4210</v>
      </c>
      <c r="E6530" s="1406" t="s">
        <v>598</v>
      </c>
      <c r="F6530" s="1408" t="s">
        <v>599</v>
      </c>
      <c r="O6530" s="1383" t="s">
        <v>598</v>
      </c>
      <c r="Q6530" s="1383" t="s">
        <v>61</v>
      </c>
    </row>
    <row r="6531" spans="1:17" x14ac:dyDescent="0.3">
      <c r="A6531" s="1405">
        <v>2017</v>
      </c>
      <c r="B6531" s="1406" t="s">
        <v>864</v>
      </c>
      <c r="C6531" s="1406" t="s">
        <v>748</v>
      </c>
      <c r="D6531" s="1407">
        <v>1852</v>
      </c>
      <c r="E6531" s="1406" t="s">
        <v>614</v>
      </c>
      <c r="F6531" s="1408" t="s">
        <v>613</v>
      </c>
      <c r="O6531" s="1383" t="s">
        <v>614</v>
      </c>
      <c r="Q6531" s="1383" t="s">
        <v>60</v>
      </c>
    </row>
    <row r="6532" spans="1:17" x14ac:dyDescent="0.3">
      <c r="A6532" s="1405">
        <v>2017</v>
      </c>
      <c r="B6532" s="1406" t="s">
        <v>864</v>
      </c>
      <c r="C6532" s="1406" t="s">
        <v>735</v>
      </c>
      <c r="D6532" s="1407">
        <v>6796</v>
      </c>
      <c r="E6532" s="1406" t="s">
        <v>614</v>
      </c>
      <c r="F6532" s="1408" t="s">
        <v>613</v>
      </c>
      <c r="O6532" s="1383" t="s">
        <v>614</v>
      </c>
      <c r="Q6532" s="1383" t="s">
        <v>60</v>
      </c>
    </row>
    <row r="6533" spans="1:17" x14ac:dyDescent="0.3">
      <c r="A6533" s="1405">
        <v>2017</v>
      </c>
      <c r="B6533" s="1406" t="s">
        <v>864</v>
      </c>
      <c r="C6533" s="1406" t="s">
        <v>736</v>
      </c>
      <c r="D6533" s="1407">
        <v>28468</v>
      </c>
      <c r="E6533" s="1406" t="s">
        <v>614</v>
      </c>
      <c r="F6533" s="1408" t="s">
        <v>613</v>
      </c>
      <c r="O6533" s="1383" t="s">
        <v>614</v>
      </c>
      <c r="Q6533" s="1383" t="s">
        <v>60</v>
      </c>
    </row>
    <row r="6534" spans="1:17" x14ac:dyDescent="0.3">
      <c r="A6534" s="1405">
        <v>2017</v>
      </c>
      <c r="B6534" s="1406" t="s">
        <v>864</v>
      </c>
      <c r="C6534" s="1406" t="s">
        <v>737</v>
      </c>
      <c r="D6534" s="1407">
        <v>2028</v>
      </c>
      <c r="E6534" s="1406" t="s">
        <v>614</v>
      </c>
      <c r="F6534" s="1408" t="s">
        <v>613</v>
      </c>
      <c r="O6534" s="1383" t="s">
        <v>614</v>
      </c>
      <c r="Q6534" s="1383" t="s">
        <v>60</v>
      </c>
    </row>
    <row r="6535" spans="1:17" x14ac:dyDescent="0.3">
      <c r="A6535" s="1405">
        <v>2017</v>
      </c>
      <c r="B6535" s="1406" t="s">
        <v>864</v>
      </c>
      <c r="C6535" s="1406" t="s">
        <v>738</v>
      </c>
      <c r="D6535" s="1407">
        <v>12487</v>
      </c>
      <c r="E6535" s="1406" t="s">
        <v>614</v>
      </c>
      <c r="F6535" s="1408" t="s">
        <v>613</v>
      </c>
      <c r="O6535" s="1383" t="s">
        <v>614</v>
      </c>
      <c r="Q6535" s="1383" t="s">
        <v>60</v>
      </c>
    </row>
    <row r="6536" spans="1:17" x14ac:dyDescent="0.3">
      <c r="A6536" s="1405">
        <v>2017</v>
      </c>
      <c r="B6536" s="1406" t="s">
        <v>864</v>
      </c>
      <c r="C6536" s="1406" t="s">
        <v>749</v>
      </c>
      <c r="D6536" s="1407">
        <v>491</v>
      </c>
      <c r="E6536" s="1406" t="s">
        <v>614</v>
      </c>
      <c r="F6536" s="1408" t="s">
        <v>613</v>
      </c>
      <c r="O6536" s="1383" t="s">
        <v>614</v>
      </c>
      <c r="Q6536" s="1383" t="s">
        <v>60</v>
      </c>
    </row>
    <row r="6537" spans="1:17" x14ac:dyDescent="0.3">
      <c r="A6537" s="1405">
        <v>2017</v>
      </c>
      <c r="B6537" s="1406" t="s">
        <v>864</v>
      </c>
      <c r="C6537" s="1406" t="s">
        <v>750</v>
      </c>
      <c r="D6537" s="1407">
        <v>2360</v>
      </c>
      <c r="E6537" s="1406" t="s">
        <v>614</v>
      </c>
      <c r="F6537" s="1408" t="s">
        <v>613</v>
      </c>
      <c r="O6537" s="1383" t="s">
        <v>614</v>
      </c>
      <c r="Q6537" s="1383" t="s">
        <v>60</v>
      </c>
    </row>
    <row r="6538" spans="1:17" x14ac:dyDescent="0.3">
      <c r="A6538" s="1405">
        <v>2017</v>
      </c>
      <c r="B6538" s="1406" t="s">
        <v>864</v>
      </c>
      <c r="C6538" s="1406" t="s">
        <v>739</v>
      </c>
      <c r="D6538" s="1407">
        <v>1703</v>
      </c>
      <c r="E6538" s="1406" t="s">
        <v>614</v>
      </c>
      <c r="F6538" s="1408" t="s">
        <v>613</v>
      </c>
      <c r="O6538" s="1383" t="s">
        <v>614</v>
      </c>
      <c r="Q6538" s="1383" t="s">
        <v>60</v>
      </c>
    </row>
    <row r="6539" spans="1:17" x14ac:dyDescent="0.3">
      <c r="A6539" s="1405">
        <v>2017</v>
      </c>
      <c r="B6539" s="1406" t="s">
        <v>864</v>
      </c>
      <c r="C6539" s="1406" t="s">
        <v>751</v>
      </c>
      <c r="D6539" s="1407">
        <v>1056</v>
      </c>
      <c r="E6539" s="1406" t="s">
        <v>614</v>
      </c>
      <c r="F6539" s="1408" t="s">
        <v>613</v>
      </c>
      <c r="O6539" s="1383" t="s">
        <v>614</v>
      </c>
      <c r="Q6539" s="1383" t="s">
        <v>60</v>
      </c>
    </row>
    <row r="6540" spans="1:17" x14ac:dyDescent="0.3">
      <c r="A6540" s="1405">
        <v>2017</v>
      </c>
      <c r="B6540" s="1406" t="s">
        <v>864</v>
      </c>
      <c r="C6540" s="1406" t="s">
        <v>740</v>
      </c>
      <c r="D6540" s="1407">
        <v>2611</v>
      </c>
      <c r="E6540" s="1406" t="s">
        <v>614</v>
      </c>
      <c r="F6540" s="1408" t="s">
        <v>613</v>
      </c>
      <c r="O6540" s="1383" t="s">
        <v>614</v>
      </c>
      <c r="Q6540" s="1383" t="s">
        <v>60</v>
      </c>
    </row>
    <row r="6541" spans="1:17" x14ac:dyDescent="0.3">
      <c r="A6541" s="1405">
        <v>2017</v>
      </c>
      <c r="B6541" s="1406" t="s">
        <v>864</v>
      </c>
      <c r="C6541" s="1406" t="s">
        <v>752</v>
      </c>
      <c r="D6541" s="1407">
        <v>3940</v>
      </c>
      <c r="E6541" s="1406" t="s">
        <v>614</v>
      </c>
      <c r="F6541" s="1408" t="s">
        <v>613</v>
      </c>
      <c r="O6541" s="1383" t="s">
        <v>614</v>
      </c>
      <c r="Q6541" s="1383" t="s">
        <v>60</v>
      </c>
    </row>
    <row r="6542" spans="1:17" x14ac:dyDescent="0.3">
      <c r="A6542" s="1405">
        <v>2017</v>
      </c>
      <c r="B6542" s="1406" t="s">
        <v>864</v>
      </c>
      <c r="C6542" s="1406" t="s">
        <v>753</v>
      </c>
      <c r="D6542" s="1407">
        <v>514</v>
      </c>
      <c r="E6542" s="1406" t="s">
        <v>614</v>
      </c>
      <c r="F6542" s="1408" t="s">
        <v>613</v>
      </c>
      <c r="O6542" s="1383" t="s">
        <v>614</v>
      </c>
      <c r="Q6542" s="1383" t="s">
        <v>60</v>
      </c>
    </row>
    <row r="6543" spans="1:17" x14ac:dyDescent="0.3">
      <c r="A6543" s="1405">
        <v>2017</v>
      </c>
      <c r="B6543" s="1406" t="s">
        <v>864</v>
      </c>
      <c r="C6543" s="1406" t="s">
        <v>741</v>
      </c>
      <c r="D6543" s="1407">
        <v>1691</v>
      </c>
      <c r="E6543" s="1406" t="s">
        <v>614</v>
      </c>
      <c r="F6543" s="1408" t="s">
        <v>613</v>
      </c>
      <c r="O6543" s="1383" t="s">
        <v>614</v>
      </c>
      <c r="Q6543" s="1383" t="s">
        <v>60</v>
      </c>
    </row>
    <row r="6544" spans="1:17" x14ac:dyDescent="0.3">
      <c r="A6544" s="1405">
        <v>2017</v>
      </c>
      <c r="B6544" s="1406" t="s">
        <v>864</v>
      </c>
      <c r="C6544" s="1406" t="s">
        <v>754</v>
      </c>
      <c r="D6544" s="1407">
        <v>1208</v>
      </c>
      <c r="E6544" s="1406" t="s">
        <v>614</v>
      </c>
      <c r="F6544" s="1408" t="s">
        <v>613</v>
      </c>
      <c r="O6544" s="1383" t="s">
        <v>614</v>
      </c>
      <c r="Q6544" s="1383" t="s">
        <v>60</v>
      </c>
    </row>
    <row r="6545" spans="1:17" x14ac:dyDescent="0.3">
      <c r="A6545" s="1405">
        <v>2017</v>
      </c>
      <c r="B6545" s="1406" t="s">
        <v>864</v>
      </c>
      <c r="C6545" s="1406" t="s">
        <v>742</v>
      </c>
      <c r="D6545" s="1407">
        <v>1947</v>
      </c>
      <c r="E6545" s="1406" t="s">
        <v>614</v>
      </c>
      <c r="F6545" s="1408" t="s">
        <v>613</v>
      </c>
      <c r="O6545" s="1383" t="s">
        <v>614</v>
      </c>
      <c r="Q6545" s="1383" t="s">
        <v>60</v>
      </c>
    </row>
    <row r="6546" spans="1:17" x14ac:dyDescent="0.3">
      <c r="A6546" s="1405">
        <v>2017</v>
      </c>
      <c r="B6546" s="1406" t="s">
        <v>864</v>
      </c>
      <c r="C6546" s="1406" t="s">
        <v>755</v>
      </c>
      <c r="D6546" s="1407">
        <v>2726</v>
      </c>
      <c r="E6546" s="1406" t="s">
        <v>614</v>
      </c>
      <c r="F6546" s="1408" t="s">
        <v>613</v>
      </c>
      <c r="O6546" s="1383" t="s">
        <v>614</v>
      </c>
      <c r="Q6546" s="1383" t="s">
        <v>60</v>
      </c>
    </row>
    <row r="6547" spans="1:17" x14ac:dyDescent="0.3">
      <c r="A6547" s="1405">
        <v>2017</v>
      </c>
      <c r="B6547" s="1406" t="s">
        <v>864</v>
      </c>
      <c r="C6547" s="1406" t="s">
        <v>756</v>
      </c>
      <c r="D6547" s="1407">
        <v>1347</v>
      </c>
      <c r="E6547" s="1406" t="s">
        <v>614</v>
      </c>
      <c r="F6547" s="1408" t="s">
        <v>613</v>
      </c>
      <c r="O6547" s="1383" t="s">
        <v>614</v>
      </c>
      <c r="Q6547" s="1383" t="s">
        <v>60</v>
      </c>
    </row>
    <row r="6548" spans="1:17" x14ac:dyDescent="0.3">
      <c r="A6548" s="1405">
        <v>2017</v>
      </c>
      <c r="B6548" s="1406" t="s">
        <v>864</v>
      </c>
      <c r="C6548" s="1406" t="s">
        <v>766</v>
      </c>
      <c r="D6548" s="1407">
        <v>2049</v>
      </c>
      <c r="E6548" s="1406" t="s">
        <v>645</v>
      </c>
      <c r="F6548" s="1408" t="s">
        <v>644</v>
      </c>
      <c r="O6548" s="1383" t="s">
        <v>645</v>
      </c>
      <c r="Q6548" s="1383" t="s">
        <v>76</v>
      </c>
    </row>
    <row r="6549" spans="1:17" x14ac:dyDescent="0.3">
      <c r="A6549" s="1405">
        <v>2017</v>
      </c>
      <c r="B6549" s="1406" t="s">
        <v>864</v>
      </c>
      <c r="C6549" s="1406" t="s">
        <v>757</v>
      </c>
      <c r="D6549" s="1407">
        <v>1046</v>
      </c>
      <c r="E6549" s="1406" t="s">
        <v>626</v>
      </c>
      <c r="F6549" s="1408" t="s">
        <v>625</v>
      </c>
      <c r="O6549" s="1383" t="s">
        <v>626</v>
      </c>
      <c r="Q6549" s="1383" t="s">
        <v>59</v>
      </c>
    </row>
    <row r="6550" spans="1:17" x14ac:dyDescent="0.3">
      <c r="A6550" s="1405">
        <v>2017</v>
      </c>
      <c r="B6550" s="1406" t="s">
        <v>864</v>
      </c>
      <c r="C6550" s="1406" t="s">
        <v>758</v>
      </c>
      <c r="D6550" s="1407">
        <v>2217</v>
      </c>
      <c r="E6550" s="1406" t="s">
        <v>626</v>
      </c>
      <c r="F6550" s="1408" t="s">
        <v>625</v>
      </c>
      <c r="O6550" s="1383" t="s">
        <v>626</v>
      </c>
      <c r="Q6550" s="1383" t="s">
        <v>59</v>
      </c>
    </row>
    <row r="6551" spans="1:17" x14ac:dyDescent="0.3">
      <c r="A6551" s="1405">
        <v>2017</v>
      </c>
      <c r="B6551" s="1406" t="s">
        <v>864</v>
      </c>
      <c r="C6551" s="1406" t="s">
        <v>743</v>
      </c>
      <c r="D6551" s="1407">
        <v>4649</v>
      </c>
      <c r="E6551" s="1406" t="s">
        <v>626</v>
      </c>
      <c r="F6551" s="1408" t="s">
        <v>625</v>
      </c>
      <c r="O6551" s="1383" t="s">
        <v>626</v>
      </c>
      <c r="Q6551" s="1383" t="s">
        <v>59</v>
      </c>
    </row>
    <row r="6552" spans="1:17" x14ac:dyDescent="0.3">
      <c r="A6552" s="1405">
        <v>2017</v>
      </c>
      <c r="B6552" s="1406" t="s">
        <v>864</v>
      </c>
      <c r="C6552" s="1406" t="s">
        <v>759</v>
      </c>
      <c r="D6552" s="1407">
        <v>305</v>
      </c>
      <c r="E6552" s="1406" t="s">
        <v>626</v>
      </c>
      <c r="F6552" s="1408" t="s">
        <v>625</v>
      </c>
      <c r="O6552" s="1383" t="s">
        <v>626</v>
      </c>
      <c r="Q6552" s="1383" t="s">
        <v>59</v>
      </c>
    </row>
    <row r="6553" spans="1:17" x14ac:dyDescent="0.3">
      <c r="A6553" s="1405">
        <v>2017</v>
      </c>
      <c r="B6553" s="1406" t="s">
        <v>864</v>
      </c>
      <c r="C6553" s="1406" t="s">
        <v>760</v>
      </c>
      <c r="D6553" s="1407">
        <v>635</v>
      </c>
      <c r="E6553" s="1406" t="s">
        <v>626</v>
      </c>
      <c r="F6553" s="1408" t="s">
        <v>625</v>
      </c>
      <c r="O6553" s="1383" t="s">
        <v>626</v>
      </c>
      <c r="Q6553" s="1383" t="s">
        <v>59</v>
      </c>
    </row>
    <row r="6554" spans="1:17" x14ac:dyDescent="0.3">
      <c r="A6554" s="1405">
        <v>2017</v>
      </c>
      <c r="B6554" s="1406" t="s">
        <v>864</v>
      </c>
      <c r="C6554" s="1406" t="s">
        <v>744</v>
      </c>
      <c r="D6554" s="1407">
        <v>35237</v>
      </c>
      <c r="E6554" s="1406" t="s">
        <v>626</v>
      </c>
      <c r="F6554" s="1408" t="s">
        <v>625</v>
      </c>
      <c r="O6554" s="1383" t="s">
        <v>626</v>
      </c>
      <c r="Q6554" s="1383" t="s">
        <v>59</v>
      </c>
    </row>
    <row r="6555" spans="1:17" x14ac:dyDescent="0.3">
      <c r="A6555" s="1405">
        <v>2017</v>
      </c>
      <c r="B6555" s="1406" t="s">
        <v>864</v>
      </c>
      <c r="C6555" s="1406" t="s">
        <v>745</v>
      </c>
      <c r="D6555" s="1407">
        <v>10721</v>
      </c>
      <c r="E6555" s="1406" t="s">
        <v>626</v>
      </c>
      <c r="F6555" s="1408" t="s">
        <v>625</v>
      </c>
      <c r="O6555" s="1383" t="s">
        <v>626</v>
      </c>
      <c r="Q6555" s="1383" t="s">
        <v>59</v>
      </c>
    </row>
    <row r="6556" spans="1:17" x14ac:dyDescent="0.3">
      <c r="A6556" s="1405">
        <v>2017</v>
      </c>
      <c r="B6556" s="1406" t="s">
        <v>864</v>
      </c>
      <c r="C6556" s="1406" t="s">
        <v>761</v>
      </c>
      <c r="D6556" s="1407">
        <v>461</v>
      </c>
      <c r="E6556" s="1406" t="s">
        <v>626</v>
      </c>
      <c r="F6556" s="1408" t="s">
        <v>625</v>
      </c>
      <c r="O6556" s="1383" t="s">
        <v>626</v>
      </c>
      <c r="Q6556" s="1383" t="s">
        <v>59</v>
      </c>
    </row>
    <row r="6557" spans="1:17" x14ac:dyDescent="0.3">
      <c r="A6557" s="1405">
        <v>2017</v>
      </c>
      <c r="B6557" s="1406" t="s">
        <v>864</v>
      </c>
      <c r="C6557" s="1406" t="s">
        <v>746</v>
      </c>
      <c r="D6557" s="1407">
        <v>11853</v>
      </c>
      <c r="E6557" s="1406" t="s">
        <v>626</v>
      </c>
      <c r="F6557" s="1408" t="s">
        <v>625</v>
      </c>
      <c r="O6557" s="1383" t="s">
        <v>626</v>
      </c>
      <c r="Q6557" s="1383" t="s">
        <v>59</v>
      </c>
    </row>
    <row r="6558" spans="1:17" x14ac:dyDescent="0.3">
      <c r="A6558" s="1405">
        <v>2017</v>
      </c>
      <c r="B6558" s="1406" t="s">
        <v>864</v>
      </c>
      <c r="C6558" s="1406" t="s">
        <v>747</v>
      </c>
      <c r="D6558" s="1407">
        <v>4722</v>
      </c>
      <c r="E6558" s="1406" t="s">
        <v>626</v>
      </c>
      <c r="F6558" s="1408" t="s">
        <v>625</v>
      </c>
      <c r="O6558" s="1383" t="s">
        <v>626</v>
      </c>
      <c r="Q6558" s="1383" t="s">
        <v>59</v>
      </c>
    </row>
    <row r="6559" spans="1:17" x14ac:dyDescent="0.3">
      <c r="A6559" s="1405">
        <v>2017</v>
      </c>
      <c r="B6559" s="1406" t="s">
        <v>864</v>
      </c>
      <c r="C6559" s="1406" t="s">
        <v>762</v>
      </c>
      <c r="D6559" s="1407">
        <v>839</v>
      </c>
      <c r="E6559" s="1406" t="s">
        <v>623</v>
      </c>
      <c r="F6559" s="1408" t="s">
        <v>622</v>
      </c>
      <c r="O6559" s="1383" t="s">
        <v>623</v>
      </c>
      <c r="Q6559" s="1383" t="s">
        <v>75</v>
      </c>
    </row>
    <row r="6560" spans="1:17" x14ac:dyDescent="0.3">
      <c r="A6560" s="1405">
        <v>2017</v>
      </c>
      <c r="B6560" s="1406" t="s">
        <v>864</v>
      </c>
      <c r="C6560" s="1406" t="s">
        <v>763</v>
      </c>
      <c r="D6560" s="1407">
        <v>1777</v>
      </c>
      <c r="E6560" s="1406" t="s">
        <v>645</v>
      </c>
      <c r="F6560" s="1408" t="s">
        <v>644</v>
      </c>
      <c r="O6560" s="1383" t="s">
        <v>645</v>
      </c>
      <c r="Q6560" s="1383" t="s">
        <v>76</v>
      </c>
    </row>
    <row r="6561" spans="1:17" x14ac:dyDescent="0.3">
      <c r="A6561" s="1405">
        <v>2017</v>
      </c>
      <c r="B6561" s="1406" t="s">
        <v>864</v>
      </c>
      <c r="C6561" s="1406" t="s">
        <v>764</v>
      </c>
      <c r="D6561" s="1407">
        <v>1709</v>
      </c>
      <c r="E6561" s="1406" t="s">
        <v>645</v>
      </c>
      <c r="F6561" s="1408" t="s">
        <v>644</v>
      </c>
      <c r="O6561" s="1383" t="s">
        <v>645</v>
      </c>
      <c r="Q6561" s="1383" t="s">
        <v>76</v>
      </c>
    </row>
    <row r="6562" spans="1:17" x14ac:dyDescent="0.3">
      <c r="A6562" s="1405">
        <v>2017</v>
      </c>
      <c r="B6562" s="1406" t="s">
        <v>864</v>
      </c>
      <c r="C6562" s="1406" t="s">
        <v>765</v>
      </c>
      <c r="D6562" s="1407">
        <v>4745</v>
      </c>
      <c r="E6562" s="1406" t="s">
        <v>645</v>
      </c>
      <c r="F6562" s="1408" t="s">
        <v>644</v>
      </c>
      <c r="O6562" s="1383" t="s">
        <v>645</v>
      </c>
      <c r="Q6562" s="1383" t="s">
        <v>76</v>
      </c>
    </row>
    <row r="6563" spans="1:17" x14ac:dyDescent="0.3">
      <c r="A6563" s="1405">
        <v>2017</v>
      </c>
      <c r="B6563" s="1406" t="s">
        <v>864</v>
      </c>
      <c r="C6563" s="1406" t="s">
        <v>767</v>
      </c>
      <c r="D6563" s="1407">
        <v>2771</v>
      </c>
      <c r="E6563" s="1406" t="s">
        <v>645</v>
      </c>
      <c r="F6563" s="1408" t="s">
        <v>644</v>
      </c>
      <c r="O6563" s="1383" t="s">
        <v>645</v>
      </c>
      <c r="Q6563" s="1383" t="s">
        <v>76</v>
      </c>
    </row>
    <row r="6564" spans="1:17" x14ac:dyDescent="0.3">
      <c r="A6564" s="1405">
        <v>2017</v>
      </c>
      <c r="B6564" s="1406" t="s">
        <v>864</v>
      </c>
      <c r="C6564" s="1406" t="s">
        <v>768</v>
      </c>
      <c r="D6564" s="1407">
        <v>2954</v>
      </c>
      <c r="E6564" s="1406" t="s">
        <v>645</v>
      </c>
      <c r="F6564" s="1408" t="s">
        <v>644</v>
      </c>
      <c r="O6564" s="1383" t="s">
        <v>645</v>
      </c>
      <c r="Q6564" s="1383" t="s">
        <v>76</v>
      </c>
    </row>
    <row r="6565" spans="1:17" x14ac:dyDescent="0.3">
      <c r="A6565" s="1405">
        <v>2017</v>
      </c>
      <c r="B6565" s="1406" t="s">
        <v>864</v>
      </c>
      <c r="C6565" s="1406" t="s">
        <v>769</v>
      </c>
      <c r="D6565" s="1407">
        <v>888</v>
      </c>
      <c r="E6565" s="1406" t="s">
        <v>645</v>
      </c>
      <c r="F6565" s="1408" t="s">
        <v>644</v>
      </c>
      <c r="O6565" s="1383" t="s">
        <v>645</v>
      </c>
      <c r="Q6565" s="1383" t="s">
        <v>76</v>
      </c>
    </row>
    <row r="6566" spans="1:17" x14ac:dyDescent="0.3">
      <c r="A6566" s="1405">
        <v>2017</v>
      </c>
      <c r="B6566" s="1406" t="s">
        <v>864</v>
      </c>
      <c r="C6566" s="1406" t="s">
        <v>770</v>
      </c>
      <c r="D6566" s="1407">
        <v>1242</v>
      </c>
      <c r="E6566" s="1406" t="s">
        <v>645</v>
      </c>
      <c r="F6566" s="1408" t="s">
        <v>644</v>
      </c>
      <c r="O6566" s="1383" t="s">
        <v>645</v>
      </c>
      <c r="Q6566" s="1383" t="s">
        <v>76</v>
      </c>
    </row>
    <row r="6567" spans="1:17" x14ac:dyDescent="0.3">
      <c r="A6567" s="1405">
        <v>2017</v>
      </c>
      <c r="B6567" s="1406" t="s">
        <v>864</v>
      </c>
      <c r="C6567" s="1406" t="s">
        <v>771</v>
      </c>
      <c r="D6567" s="1407">
        <v>2085</v>
      </c>
      <c r="E6567" s="1406" t="s">
        <v>645</v>
      </c>
      <c r="F6567" s="1408" t="s">
        <v>644</v>
      </c>
      <c r="O6567" s="1383" t="s">
        <v>645</v>
      </c>
      <c r="Q6567" s="1383" t="s">
        <v>76</v>
      </c>
    </row>
    <row r="6568" spans="1:17" x14ac:dyDescent="0.3">
      <c r="A6568" s="1405">
        <v>2017</v>
      </c>
      <c r="B6568" s="1406" t="s">
        <v>864</v>
      </c>
      <c r="C6568" s="1406" t="s">
        <v>772</v>
      </c>
      <c r="D6568" s="1407">
        <v>1302</v>
      </c>
      <c r="E6568" s="1406" t="s">
        <v>645</v>
      </c>
      <c r="F6568" s="1408" t="s">
        <v>644</v>
      </c>
      <c r="O6568" s="1383" t="s">
        <v>645</v>
      </c>
      <c r="Q6568" s="1383" t="s">
        <v>76</v>
      </c>
    </row>
    <row r="6569" spans="1:17" x14ac:dyDescent="0.3">
      <c r="A6569" s="1405">
        <v>2017</v>
      </c>
      <c r="B6569" s="1406" t="s">
        <v>864</v>
      </c>
      <c r="C6569" s="1406" t="s">
        <v>773</v>
      </c>
      <c r="D6569" s="1407">
        <v>4896</v>
      </c>
      <c r="E6569" s="1406" t="s">
        <v>645</v>
      </c>
      <c r="F6569" s="1408" t="s">
        <v>644</v>
      </c>
      <c r="O6569" s="1383" t="s">
        <v>645</v>
      </c>
      <c r="Q6569" s="1383" t="s">
        <v>76</v>
      </c>
    </row>
    <row r="6570" spans="1:17" x14ac:dyDescent="0.3">
      <c r="A6570" s="1405">
        <v>2017</v>
      </c>
      <c r="B6570" s="1406" t="s">
        <v>864</v>
      </c>
      <c r="C6570" s="1406" t="s">
        <v>774</v>
      </c>
      <c r="D6570" s="1407">
        <v>466</v>
      </c>
      <c r="E6570" s="1406" t="s">
        <v>645</v>
      </c>
      <c r="F6570" s="1408" t="s">
        <v>644</v>
      </c>
      <c r="O6570" s="1383" t="s">
        <v>645</v>
      </c>
      <c r="Q6570" s="1383" t="s">
        <v>76</v>
      </c>
    </row>
    <row r="6571" spans="1:17" x14ac:dyDescent="0.3">
      <c r="A6571" s="1405">
        <v>2017</v>
      </c>
      <c r="B6571" s="1406" t="s">
        <v>864</v>
      </c>
      <c r="C6571" s="1406" t="s">
        <v>775</v>
      </c>
      <c r="D6571" s="1407">
        <v>20254</v>
      </c>
      <c r="E6571" s="1406" t="s">
        <v>645</v>
      </c>
      <c r="F6571" s="1408" t="s">
        <v>644</v>
      </c>
      <c r="O6571" s="1383" t="s">
        <v>645</v>
      </c>
      <c r="Q6571" s="1383" t="s">
        <v>76</v>
      </c>
    </row>
    <row r="6572" spans="1:17" x14ac:dyDescent="0.3">
      <c r="A6572" s="1405">
        <v>2017</v>
      </c>
      <c r="B6572" s="1406" t="s">
        <v>864</v>
      </c>
      <c r="C6572" s="1406" t="s">
        <v>776</v>
      </c>
      <c r="D6572" s="1407">
        <v>1590</v>
      </c>
      <c r="E6572" s="1406" t="s">
        <v>645</v>
      </c>
      <c r="F6572" s="1408" t="s">
        <v>644</v>
      </c>
      <c r="O6572" s="1383" t="s">
        <v>645</v>
      </c>
      <c r="Q6572" s="1383" t="s">
        <v>76</v>
      </c>
    </row>
    <row r="6573" spans="1:17" x14ac:dyDescent="0.3">
      <c r="A6573" s="1405">
        <v>2017</v>
      </c>
      <c r="B6573" s="1406" t="s">
        <v>864</v>
      </c>
      <c r="C6573" s="1406" t="s">
        <v>794</v>
      </c>
      <c r="D6573" s="1407">
        <v>9611</v>
      </c>
      <c r="E6573" s="1406" t="s">
        <v>611</v>
      </c>
      <c r="F6573" s="1408" t="s">
        <v>610</v>
      </c>
      <c r="O6573" s="1383" t="s">
        <v>611</v>
      </c>
      <c r="Q6573" s="1383" t="s">
        <v>74</v>
      </c>
    </row>
    <row r="6574" spans="1:17" x14ac:dyDescent="0.3">
      <c r="A6574" s="1405">
        <v>2017</v>
      </c>
      <c r="B6574" s="1406" t="s">
        <v>864</v>
      </c>
      <c r="C6574" s="1406" t="s">
        <v>795</v>
      </c>
      <c r="D6574" s="1407">
        <v>930</v>
      </c>
      <c r="E6574" s="1406" t="s">
        <v>611</v>
      </c>
      <c r="F6574" s="1408" t="s">
        <v>610</v>
      </c>
      <c r="O6574" s="1383" t="s">
        <v>611</v>
      </c>
      <c r="Q6574" s="1383" t="s">
        <v>74</v>
      </c>
    </row>
    <row r="6575" spans="1:17" x14ac:dyDescent="0.3">
      <c r="A6575" s="1405">
        <v>2017</v>
      </c>
      <c r="B6575" s="1406" t="s">
        <v>864</v>
      </c>
      <c r="C6575" s="1406" t="s">
        <v>777</v>
      </c>
      <c r="D6575" s="1407">
        <v>537</v>
      </c>
      <c r="E6575" s="1406" t="s">
        <v>611</v>
      </c>
      <c r="F6575" s="1408" t="s">
        <v>610</v>
      </c>
      <c r="O6575" s="1383" t="s">
        <v>611</v>
      </c>
      <c r="Q6575" s="1383" t="s">
        <v>74</v>
      </c>
    </row>
    <row r="6576" spans="1:17" x14ac:dyDescent="0.3">
      <c r="A6576" s="1405">
        <v>2017</v>
      </c>
      <c r="B6576" s="1406" t="s">
        <v>864</v>
      </c>
      <c r="C6576" s="1406" t="s">
        <v>796</v>
      </c>
      <c r="D6576" s="1407">
        <v>395</v>
      </c>
      <c r="E6576" s="1406" t="s">
        <v>611</v>
      </c>
      <c r="F6576" s="1408" t="s">
        <v>610</v>
      </c>
      <c r="O6576" s="1383" t="s">
        <v>611</v>
      </c>
      <c r="Q6576" s="1383" t="s">
        <v>74</v>
      </c>
    </row>
    <row r="6577" spans="1:17" x14ac:dyDescent="0.3">
      <c r="A6577" s="1405">
        <v>2017</v>
      </c>
      <c r="B6577" s="1406" t="s">
        <v>864</v>
      </c>
      <c r="C6577" s="1406" t="s">
        <v>778</v>
      </c>
      <c r="D6577" s="1407">
        <v>985</v>
      </c>
      <c r="E6577" s="1406" t="s">
        <v>611</v>
      </c>
      <c r="F6577" s="1408" t="s">
        <v>610</v>
      </c>
      <c r="O6577" s="1383" t="s">
        <v>611</v>
      </c>
      <c r="Q6577" s="1383" t="s">
        <v>74</v>
      </c>
    </row>
    <row r="6578" spans="1:17" x14ac:dyDescent="0.3">
      <c r="A6578" s="1405">
        <v>2017</v>
      </c>
      <c r="B6578" s="1406" t="s">
        <v>864</v>
      </c>
      <c r="C6578" s="1406" t="s">
        <v>797</v>
      </c>
      <c r="D6578" s="1407">
        <v>765</v>
      </c>
      <c r="E6578" s="1406" t="s">
        <v>611</v>
      </c>
      <c r="F6578" s="1408" t="s">
        <v>610</v>
      </c>
      <c r="O6578" s="1383" t="s">
        <v>611</v>
      </c>
      <c r="Q6578" s="1383" t="s">
        <v>74</v>
      </c>
    </row>
    <row r="6579" spans="1:17" x14ac:dyDescent="0.3">
      <c r="A6579" s="1405">
        <v>2017</v>
      </c>
      <c r="B6579" s="1406" t="s">
        <v>864</v>
      </c>
      <c r="C6579" s="1406" t="s">
        <v>779</v>
      </c>
      <c r="D6579" s="1407">
        <v>2002</v>
      </c>
      <c r="E6579" s="1406" t="s">
        <v>611</v>
      </c>
      <c r="F6579" s="1408" t="s">
        <v>610</v>
      </c>
      <c r="O6579" s="1383" t="s">
        <v>611</v>
      </c>
      <c r="Q6579" s="1383" t="s">
        <v>74</v>
      </c>
    </row>
    <row r="6580" spans="1:17" x14ac:dyDescent="0.3">
      <c r="A6580" s="1405">
        <v>2017</v>
      </c>
      <c r="B6580" s="1406" t="s">
        <v>864</v>
      </c>
      <c r="C6580" s="1406" t="s">
        <v>780</v>
      </c>
      <c r="D6580" s="1407">
        <v>520</v>
      </c>
      <c r="E6580" s="1406" t="s">
        <v>611</v>
      </c>
      <c r="F6580" s="1408" t="s">
        <v>610</v>
      </c>
      <c r="O6580" s="1383" t="s">
        <v>611</v>
      </c>
      <c r="Q6580" s="1383" t="s">
        <v>74</v>
      </c>
    </row>
    <row r="6581" spans="1:17" x14ac:dyDescent="0.3">
      <c r="A6581" s="1405">
        <v>2017</v>
      </c>
      <c r="B6581" s="1406" t="s">
        <v>864</v>
      </c>
      <c r="C6581" s="1406" t="s">
        <v>713</v>
      </c>
      <c r="D6581" s="1407">
        <v>5672</v>
      </c>
      <c r="E6581" s="1406" t="s">
        <v>635</v>
      </c>
      <c r="F6581" s="1408" t="s">
        <v>634</v>
      </c>
      <c r="O6581" s="1383" t="s">
        <v>635</v>
      </c>
      <c r="Q6581" s="1383" t="s">
        <v>78</v>
      </c>
    </row>
    <row r="6582" spans="1:17" x14ac:dyDescent="0.3">
      <c r="A6582" s="1405">
        <v>2017</v>
      </c>
      <c r="B6582" s="1406" t="s">
        <v>864</v>
      </c>
      <c r="C6582" s="1406" t="s">
        <v>714</v>
      </c>
      <c r="D6582" s="1407">
        <v>3616</v>
      </c>
      <c r="E6582" s="1406" t="s">
        <v>635</v>
      </c>
      <c r="F6582" s="1408" t="s">
        <v>634</v>
      </c>
      <c r="O6582" s="1383" t="s">
        <v>635</v>
      </c>
      <c r="Q6582" s="1383" t="s">
        <v>78</v>
      </c>
    </row>
    <row r="6583" spans="1:17" x14ac:dyDescent="0.3">
      <c r="A6583" s="1405">
        <v>2017</v>
      </c>
      <c r="B6583" s="1406" t="s">
        <v>864</v>
      </c>
      <c r="C6583" s="1406" t="s">
        <v>715</v>
      </c>
      <c r="D6583" s="1407">
        <v>875</v>
      </c>
      <c r="E6583" s="1406" t="s">
        <v>635</v>
      </c>
      <c r="F6583" s="1408" t="s">
        <v>634</v>
      </c>
      <c r="O6583" s="1383" t="s">
        <v>635</v>
      </c>
      <c r="Q6583" s="1383" t="s">
        <v>78</v>
      </c>
    </row>
    <row r="6584" spans="1:17" x14ac:dyDescent="0.3">
      <c r="A6584" s="1405">
        <v>2017</v>
      </c>
      <c r="B6584" s="1406" t="s">
        <v>864</v>
      </c>
      <c r="C6584" s="1406" t="s">
        <v>716</v>
      </c>
      <c r="D6584" s="1407">
        <v>2621</v>
      </c>
      <c r="E6584" s="1406" t="s">
        <v>635</v>
      </c>
      <c r="F6584" s="1408" t="s">
        <v>634</v>
      </c>
      <c r="O6584" s="1383" t="s">
        <v>635</v>
      </c>
      <c r="Q6584" s="1383" t="s">
        <v>78</v>
      </c>
    </row>
    <row r="6585" spans="1:17" x14ac:dyDescent="0.3">
      <c r="A6585" s="1405">
        <v>2017</v>
      </c>
      <c r="B6585" s="1406" t="s">
        <v>864</v>
      </c>
      <c r="C6585" s="1406" t="s">
        <v>717</v>
      </c>
      <c r="D6585" s="1407">
        <v>1440</v>
      </c>
      <c r="E6585" s="1406" t="s">
        <v>635</v>
      </c>
      <c r="F6585" s="1408" t="s">
        <v>634</v>
      </c>
      <c r="O6585" s="1383" t="s">
        <v>635</v>
      </c>
      <c r="Q6585" s="1383" t="s">
        <v>78</v>
      </c>
    </row>
    <row r="6586" spans="1:17" x14ac:dyDescent="0.3">
      <c r="A6586" s="1405">
        <v>2017</v>
      </c>
      <c r="B6586" s="1406" t="s">
        <v>864</v>
      </c>
      <c r="C6586" s="1406" t="s">
        <v>781</v>
      </c>
      <c r="D6586" s="1407">
        <v>984</v>
      </c>
      <c r="E6586" s="1406" t="s">
        <v>635</v>
      </c>
      <c r="F6586" s="1408" t="s">
        <v>634</v>
      </c>
      <c r="O6586" s="1383" t="s">
        <v>635</v>
      </c>
      <c r="Q6586" s="1383" t="s">
        <v>78</v>
      </c>
    </row>
    <row r="6587" spans="1:17" x14ac:dyDescent="0.3">
      <c r="A6587" s="1405">
        <v>2017</v>
      </c>
      <c r="B6587" s="1406" t="s">
        <v>864</v>
      </c>
      <c r="C6587" s="1406" t="s">
        <v>718</v>
      </c>
      <c r="D6587" s="1407">
        <v>342</v>
      </c>
      <c r="E6587" s="1406" t="s">
        <v>635</v>
      </c>
      <c r="F6587" s="1408" t="s">
        <v>634</v>
      </c>
      <c r="O6587" s="1383" t="s">
        <v>635</v>
      </c>
      <c r="Q6587" s="1383" t="s">
        <v>78</v>
      </c>
    </row>
    <row r="6588" spans="1:17" x14ac:dyDescent="0.3">
      <c r="A6588" s="1405">
        <v>2017</v>
      </c>
      <c r="B6588" s="1406" t="s">
        <v>864</v>
      </c>
      <c r="C6588" s="1406" t="s">
        <v>719</v>
      </c>
      <c r="D6588" s="1407">
        <v>4924</v>
      </c>
      <c r="E6588" s="1406" t="s">
        <v>635</v>
      </c>
      <c r="F6588" s="1408" t="s">
        <v>634</v>
      </c>
      <c r="O6588" s="1383" t="s">
        <v>635</v>
      </c>
      <c r="Q6588" s="1383" t="s">
        <v>78</v>
      </c>
    </row>
    <row r="6589" spans="1:17" x14ac:dyDescent="0.3">
      <c r="A6589" s="1405">
        <v>2017</v>
      </c>
      <c r="B6589" s="1406" t="s">
        <v>864</v>
      </c>
      <c r="C6589" s="1406" t="s">
        <v>720</v>
      </c>
      <c r="D6589" s="1407">
        <v>6817</v>
      </c>
      <c r="E6589" s="1406" t="s">
        <v>635</v>
      </c>
      <c r="F6589" s="1408" t="s">
        <v>634</v>
      </c>
      <c r="O6589" s="1383" t="s">
        <v>635</v>
      </c>
      <c r="Q6589" s="1383" t="s">
        <v>78</v>
      </c>
    </row>
    <row r="6590" spans="1:17" x14ac:dyDescent="0.3">
      <c r="A6590" s="1405">
        <v>2017</v>
      </c>
      <c r="B6590" s="1406" t="s">
        <v>864</v>
      </c>
      <c r="C6590" s="1406" t="s">
        <v>721</v>
      </c>
      <c r="D6590" s="1407">
        <v>473</v>
      </c>
      <c r="E6590" s="1406" t="s">
        <v>635</v>
      </c>
      <c r="F6590" s="1408" t="s">
        <v>634</v>
      </c>
      <c r="O6590" s="1383" t="s">
        <v>635</v>
      </c>
      <c r="Q6590" s="1383" t="s">
        <v>78</v>
      </c>
    </row>
    <row r="6591" spans="1:17" x14ac:dyDescent="0.3">
      <c r="A6591" s="1405">
        <v>2017</v>
      </c>
      <c r="B6591" s="1406" t="s">
        <v>864</v>
      </c>
      <c r="C6591" s="1406" t="s">
        <v>722</v>
      </c>
      <c r="D6591" s="1407">
        <v>11489</v>
      </c>
      <c r="E6591" s="1406" t="s">
        <v>635</v>
      </c>
      <c r="F6591" s="1408" t="s">
        <v>634</v>
      </c>
      <c r="O6591" s="1383" t="s">
        <v>635</v>
      </c>
      <c r="Q6591" s="1383" t="s">
        <v>78</v>
      </c>
    </row>
    <row r="6592" spans="1:17" x14ac:dyDescent="0.3">
      <c r="A6592" s="1405">
        <v>2017</v>
      </c>
      <c r="B6592" s="1406" t="s">
        <v>864</v>
      </c>
      <c r="C6592" s="1406" t="s">
        <v>704</v>
      </c>
      <c r="D6592" s="1407">
        <v>1200</v>
      </c>
      <c r="E6592" s="1406" t="s">
        <v>611</v>
      </c>
      <c r="F6592" s="1408" t="s">
        <v>610</v>
      </c>
      <c r="O6592" s="1383" t="s">
        <v>611</v>
      </c>
      <c r="Q6592" s="1383" t="s">
        <v>74</v>
      </c>
    </row>
    <row r="6593" spans="1:17" x14ac:dyDescent="0.3">
      <c r="A6593" s="1405">
        <v>2017</v>
      </c>
      <c r="B6593" s="1406" t="s">
        <v>864</v>
      </c>
      <c r="C6593" s="1406" t="s">
        <v>705</v>
      </c>
      <c r="D6593" s="1407">
        <v>8014</v>
      </c>
      <c r="E6593" s="1406" t="s">
        <v>611</v>
      </c>
      <c r="F6593" s="1408" t="s">
        <v>610</v>
      </c>
      <c r="O6593" s="1383" t="s">
        <v>611</v>
      </c>
      <c r="Q6593" s="1383" t="s">
        <v>74</v>
      </c>
    </row>
    <row r="6594" spans="1:17" x14ac:dyDescent="0.3">
      <c r="A6594" s="1405">
        <v>2017</v>
      </c>
      <c r="B6594" s="1406" t="s">
        <v>864</v>
      </c>
      <c r="C6594" s="1406" t="s">
        <v>706</v>
      </c>
      <c r="D6594" s="1407">
        <v>4759</v>
      </c>
      <c r="E6594" s="1406" t="s">
        <v>611</v>
      </c>
      <c r="F6594" s="1408" t="s">
        <v>610</v>
      </c>
      <c r="O6594" s="1383" t="s">
        <v>611</v>
      </c>
      <c r="Q6594" s="1383" t="s">
        <v>74</v>
      </c>
    </row>
    <row r="6595" spans="1:17" x14ac:dyDescent="0.3">
      <c r="A6595" s="1405">
        <v>2017</v>
      </c>
      <c r="B6595" s="1406" t="s">
        <v>864</v>
      </c>
      <c r="C6595" s="1406" t="s">
        <v>785</v>
      </c>
      <c r="D6595" s="1407">
        <v>757</v>
      </c>
      <c r="E6595" s="1406" t="s">
        <v>623</v>
      </c>
      <c r="F6595" s="1408" t="s">
        <v>622</v>
      </c>
      <c r="O6595" s="1383" t="s">
        <v>623</v>
      </c>
      <c r="Q6595" s="1383" t="s">
        <v>75</v>
      </c>
    </row>
    <row r="6596" spans="1:17" x14ac:dyDescent="0.3">
      <c r="A6596" s="1405">
        <v>2017</v>
      </c>
      <c r="B6596" s="1406" t="s">
        <v>864</v>
      </c>
      <c r="C6596" s="1406" t="s">
        <v>786</v>
      </c>
      <c r="D6596" s="1407">
        <v>845</v>
      </c>
      <c r="E6596" s="1406" t="s">
        <v>623</v>
      </c>
      <c r="F6596" s="1408" t="s">
        <v>622</v>
      </c>
      <c r="O6596" s="1383" t="s">
        <v>623</v>
      </c>
      <c r="Q6596" s="1383" t="s">
        <v>75</v>
      </c>
    </row>
    <row r="6597" spans="1:17" x14ac:dyDescent="0.3">
      <c r="A6597" s="1405">
        <v>2017</v>
      </c>
      <c r="B6597" s="1406" t="s">
        <v>864</v>
      </c>
      <c r="C6597" s="1406" t="s">
        <v>787</v>
      </c>
      <c r="D6597" s="1407">
        <v>579</v>
      </c>
      <c r="E6597" s="1406" t="s">
        <v>623</v>
      </c>
      <c r="F6597" s="1408" t="s">
        <v>622</v>
      </c>
      <c r="O6597" s="1383" t="s">
        <v>623</v>
      </c>
      <c r="Q6597" s="1383" t="s">
        <v>75</v>
      </c>
    </row>
    <row r="6598" spans="1:17" x14ac:dyDescent="0.3">
      <c r="A6598" s="1405">
        <v>2017</v>
      </c>
      <c r="B6598" s="1406" t="s">
        <v>864</v>
      </c>
      <c r="C6598" s="1406" t="s">
        <v>782</v>
      </c>
      <c r="D6598" s="1407">
        <v>582</v>
      </c>
      <c r="E6598" s="1406" t="s">
        <v>623</v>
      </c>
      <c r="F6598" s="1408" t="s">
        <v>622</v>
      </c>
      <c r="O6598" s="1383" t="s">
        <v>623</v>
      </c>
      <c r="Q6598" s="1383" t="s">
        <v>75</v>
      </c>
    </row>
    <row r="6599" spans="1:17" x14ac:dyDescent="0.3">
      <c r="A6599" s="1405">
        <v>2017</v>
      </c>
      <c r="B6599" s="1406" t="s">
        <v>864</v>
      </c>
      <c r="C6599" s="1406" t="s">
        <v>783</v>
      </c>
      <c r="D6599" s="1407">
        <v>1524</v>
      </c>
      <c r="E6599" s="1406" t="s">
        <v>623</v>
      </c>
      <c r="F6599" s="1408" t="s">
        <v>622</v>
      </c>
      <c r="O6599" s="1383" t="s">
        <v>623</v>
      </c>
      <c r="Q6599" s="1383" t="s">
        <v>75</v>
      </c>
    </row>
    <row r="6600" spans="1:17" x14ac:dyDescent="0.3">
      <c r="A6600" s="1405">
        <v>2017</v>
      </c>
      <c r="B6600" s="1406" t="s">
        <v>864</v>
      </c>
      <c r="C6600" s="1406" t="s">
        <v>788</v>
      </c>
      <c r="D6600" s="1407">
        <v>8581</v>
      </c>
      <c r="E6600" s="1406" t="s">
        <v>623</v>
      </c>
      <c r="F6600" s="1408" t="s">
        <v>622</v>
      </c>
      <c r="O6600" s="1383" t="s">
        <v>623</v>
      </c>
      <c r="Q6600" s="1383" t="s">
        <v>75</v>
      </c>
    </row>
    <row r="6601" spans="1:17" x14ac:dyDescent="0.3">
      <c r="A6601" s="1405">
        <v>2017</v>
      </c>
      <c r="B6601" s="1406" t="s">
        <v>864</v>
      </c>
      <c r="C6601" s="1406" t="s">
        <v>789</v>
      </c>
      <c r="D6601" s="1407">
        <v>406</v>
      </c>
      <c r="E6601" s="1406" t="s">
        <v>623</v>
      </c>
      <c r="F6601" s="1408" t="s">
        <v>622</v>
      </c>
      <c r="O6601" s="1383" t="s">
        <v>623</v>
      </c>
      <c r="Q6601" s="1383" t="s">
        <v>75</v>
      </c>
    </row>
    <row r="6602" spans="1:17" x14ac:dyDescent="0.3">
      <c r="A6602" s="1405">
        <v>2017</v>
      </c>
      <c r="B6602" s="1406" t="s">
        <v>864</v>
      </c>
      <c r="C6602" s="1406" t="s">
        <v>790</v>
      </c>
      <c r="D6602" s="1407">
        <v>562</v>
      </c>
      <c r="E6602" s="1406" t="s">
        <v>623</v>
      </c>
      <c r="F6602" s="1408" t="s">
        <v>622</v>
      </c>
      <c r="O6602" s="1383" t="s">
        <v>623</v>
      </c>
      <c r="Q6602" s="1383" t="s">
        <v>75</v>
      </c>
    </row>
    <row r="6603" spans="1:17" x14ac:dyDescent="0.3">
      <c r="A6603" s="1405">
        <v>2017</v>
      </c>
      <c r="B6603" s="1406" t="s">
        <v>864</v>
      </c>
      <c r="C6603" s="1406" t="s">
        <v>791</v>
      </c>
      <c r="D6603" s="1407">
        <v>1119</v>
      </c>
      <c r="E6603" s="1406" t="s">
        <v>623</v>
      </c>
      <c r="F6603" s="1408" t="s">
        <v>622</v>
      </c>
      <c r="O6603" s="1383" t="s">
        <v>623</v>
      </c>
      <c r="Q6603" s="1383" t="s">
        <v>75</v>
      </c>
    </row>
    <row r="6604" spans="1:17" x14ac:dyDescent="0.3">
      <c r="A6604" s="1405">
        <v>2017</v>
      </c>
      <c r="B6604" s="1406" t="s">
        <v>864</v>
      </c>
      <c r="C6604" s="1406" t="s">
        <v>792</v>
      </c>
      <c r="D6604" s="1407">
        <v>1582</v>
      </c>
      <c r="E6604" s="1406" t="s">
        <v>623</v>
      </c>
      <c r="F6604" s="1408" t="s">
        <v>622</v>
      </c>
      <c r="O6604" s="1383" t="s">
        <v>623</v>
      </c>
      <c r="Q6604" s="1383" t="s">
        <v>75</v>
      </c>
    </row>
    <row r="6605" spans="1:17" x14ac:dyDescent="0.3">
      <c r="A6605" s="1405">
        <v>2017</v>
      </c>
      <c r="B6605" s="1406" t="s">
        <v>864</v>
      </c>
      <c r="C6605" s="1406" t="s">
        <v>784</v>
      </c>
      <c r="D6605" s="1407">
        <v>3242</v>
      </c>
      <c r="E6605" s="1406" t="s">
        <v>623</v>
      </c>
      <c r="F6605" s="1408" t="s">
        <v>622</v>
      </c>
      <c r="O6605" s="1383" t="s">
        <v>623</v>
      </c>
      <c r="Q6605" s="1383" t="s">
        <v>75</v>
      </c>
    </row>
    <row r="6606" spans="1:17" x14ac:dyDescent="0.3">
      <c r="A6606" s="1405">
        <v>2017</v>
      </c>
      <c r="B6606" s="1406" t="s">
        <v>864</v>
      </c>
      <c r="C6606" s="1406" t="s">
        <v>793</v>
      </c>
      <c r="D6606" s="1407">
        <v>1450</v>
      </c>
      <c r="E6606" s="1406" t="s">
        <v>623</v>
      </c>
      <c r="F6606" s="1408" t="s">
        <v>622</v>
      </c>
      <c r="O6606" s="1383" t="s">
        <v>623</v>
      </c>
      <c r="Q6606" s="1383" t="s">
        <v>75</v>
      </c>
    </row>
    <row r="6607" spans="1:17" x14ac:dyDescent="0.3">
      <c r="A6607" s="1405">
        <v>2017</v>
      </c>
      <c r="B6607" s="1406" t="s">
        <v>864</v>
      </c>
      <c r="C6607" s="1406" t="s">
        <v>531</v>
      </c>
      <c r="D6607" s="1407">
        <v>33569</v>
      </c>
      <c r="E6607" s="1406" t="s">
        <v>519</v>
      </c>
      <c r="F6607" s="1408" t="s">
        <v>628</v>
      </c>
      <c r="O6607" s="1383" t="s">
        <v>519</v>
      </c>
      <c r="Q6607" s="1383" t="s">
        <v>58</v>
      </c>
    </row>
    <row r="6608" spans="1:17" x14ac:dyDescent="0.3">
      <c r="A6608" s="1405">
        <v>2017</v>
      </c>
      <c r="B6608" s="1406" t="s">
        <v>864</v>
      </c>
      <c r="C6608" s="1406" t="s">
        <v>532</v>
      </c>
      <c r="D6608" s="1407">
        <v>295474</v>
      </c>
      <c r="E6608" s="1406" t="s">
        <v>519</v>
      </c>
      <c r="F6608" s="1408" t="s">
        <v>628</v>
      </c>
      <c r="O6608" s="1383" t="s">
        <v>519</v>
      </c>
      <c r="Q6608" s="1383" t="s">
        <v>58</v>
      </c>
    </row>
    <row r="6609" spans="1:17" x14ac:dyDescent="0.3">
      <c r="A6609" s="1405">
        <v>2017</v>
      </c>
      <c r="B6609" s="1406" t="s">
        <v>864</v>
      </c>
      <c r="C6609" s="1406" t="s">
        <v>533</v>
      </c>
      <c r="D6609" s="1407">
        <v>40289</v>
      </c>
      <c r="E6609" s="1406" t="s">
        <v>519</v>
      </c>
      <c r="F6609" s="1408" t="s">
        <v>628</v>
      </c>
      <c r="O6609" s="1383" t="s">
        <v>519</v>
      </c>
      <c r="Q6609" s="1383" t="s">
        <v>58</v>
      </c>
    </row>
    <row r="6610" spans="1:17" x14ac:dyDescent="0.3">
      <c r="A6610" s="1405">
        <v>2017</v>
      </c>
      <c r="B6610" s="1406" t="s">
        <v>864</v>
      </c>
      <c r="C6610" s="1406" t="s">
        <v>535</v>
      </c>
      <c r="D6610" s="1407">
        <v>15592</v>
      </c>
      <c r="E6610" s="1406" t="s">
        <v>519</v>
      </c>
      <c r="F6610" s="1408" t="s">
        <v>628</v>
      </c>
      <c r="O6610" s="1383" t="s">
        <v>519</v>
      </c>
      <c r="Q6610" s="1383" t="s">
        <v>58</v>
      </c>
    </row>
    <row r="6611" spans="1:17" x14ac:dyDescent="0.3">
      <c r="A6611" s="1405">
        <v>2017</v>
      </c>
      <c r="B6611" s="1406" t="s">
        <v>864</v>
      </c>
      <c r="C6611" s="1406" t="s">
        <v>536</v>
      </c>
      <c r="D6611" s="1407">
        <v>68908</v>
      </c>
      <c r="E6611" s="1406" t="s">
        <v>519</v>
      </c>
      <c r="F6611" s="1408" t="s">
        <v>628</v>
      </c>
      <c r="O6611" s="1383" t="s">
        <v>519</v>
      </c>
      <c r="Q6611" s="1383" t="s">
        <v>58</v>
      </c>
    </row>
    <row r="6612" spans="1:17" x14ac:dyDescent="0.3">
      <c r="A6612" s="1405">
        <v>2017</v>
      </c>
      <c r="B6612" s="1406" t="s">
        <v>864</v>
      </c>
      <c r="C6612" s="1406" t="s">
        <v>537</v>
      </c>
      <c r="D6612" s="1407">
        <v>50074</v>
      </c>
      <c r="E6612" s="1406" t="s">
        <v>519</v>
      </c>
      <c r="F6612" s="1408" t="s">
        <v>628</v>
      </c>
      <c r="O6612" s="1383" t="s">
        <v>519</v>
      </c>
      <c r="Q6612" s="1383" t="s">
        <v>58</v>
      </c>
    </row>
    <row r="6613" spans="1:17" x14ac:dyDescent="0.3">
      <c r="A6613" s="1405">
        <v>2017</v>
      </c>
      <c r="B6613" s="1406" t="s">
        <v>864</v>
      </c>
      <c r="C6613" s="1406" t="s">
        <v>540</v>
      </c>
      <c r="D6613" s="1407">
        <v>23070</v>
      </c>
      <c r="E6613" s="1406" t="s">
        <v>519</v>
      </c>
      <c r="F6613" s="1408" t="s">
        <v>628</v>
      </c>
      <c r="O6613" s="1383" t="s">
        <v>519</v>
      </c>
      <c r="Q6613" s="1383" t="s">
        <v>58</v>
      </c>
    </row>
    <row r="6614" spans="1:17" x14ac:dyDescent="0.3">
      <c r="A6614" s="1405">
        <v>2017</v>
      </c>
      <c r="B6614" s="1406" t="s">
        <v>864</v>
      </c>
      <c r="C6614" s="1406" t="s">
        <v>541</v>
      </c>
      <c r="D6614" s="1407">
        <v>29464</v>
      </c>
      <c r="E6614" s="1406" t="s">
        <v>519</v>
      </c>
      <c r="F6614" s="1408" t="s">
        <v>628</v>
      </c>
      <c r="O6614" s="1383" t="s">
        <v>519</v>
      </c>
      <c r="Q6614" s="1383" t="s">
        <v>58</v>
      </c>
    </row>
    <row r="6615" spans="1:17" x14ac:dyDescent="0.3">
      <c r="A6615" s="1405">
        <v>2017</v>
      </c>
      <c r="B6615" s="1406" t="s">
        <v>864</v>
      </c>
      <c r="C6615" s="1406" t="s">
        <v>542</v>
      </c>
      <c r="D6615" s="1407">
        <v>14448</v>
      </c>
      <c r="E6615" s="1406" t="s">
        <v>519</v>
      </c>
      <c r="F6615" s="1408" t="s">
        <v>628</v>
      </c>
      <c r="O6615" s="1383" t="s">
        <v>519</v>
      </c>
      <c r="Q6615" s="1383" t="s">
        <v>58</v>
      </c>
    </row>
    <row r="6616" spans="1:17" x14ac:dyDescent="0.3">
      <c r="A6616" s="1405">
        <v>2017</v>
      </c>
      <c r="B6616" s="1406" t="s">
        <v>864</v>
      </c>
      <c r="C6616" s="1406" t="s">
        <v>798</v>
      </c>
      <c r="D6616" s="1407">
        <v>3520</v>
      </c>
      <c r="E6616" s="1406" t="s">
        <v>638</v>
      </c>
      <c r="F6616" s="1408" t="s">
        <v>637</v>
      </c>
      <c r="O6616" s="1383" t="s">
        <v>638</v>
      </c>
      <c r="Q6616" s="1383" t="s">
        <v>57</v>
      </c>
    </row>
    <row r="6617" spans="1:17" x14ac:dyDescent="0.3">
      <c r="A6617" s="1405">
        <v>2017</v>
      </c>
      <c r="B6617" s="1406" t="s">
        <v>864</v>
      </c>
      <c r="C6617" s="1406" t="s">
        <v>799</v>
      </c>
      <c r="D6617" s="1407">
        <v>18773</v>
      </c>
      <c r="E6617" s="1406" t="s">
        <v>638</v>
      </c>
      <c r="F6617" s="1408" t="s">
        <v>637</v>
      </c>
      <c r="O6617" s="1383" t="s">
        <v>638</v>
      </c>
      <c r="Q6617" s="1383" t="s">
        <v>57</v>
      </c>
    </row>
    <row r="6618" spans="1:17" x14ac:dyDescent="0.3">
      <c r="A6618" s="1405">
        <v>2017</v>
      </c>
      <c r="B6618" s="1406" t="s">
        <v>864</v>
      </c>
      <c r="C6618" s="1406" t="s">
        <v>800</v>
      </c>
      <c r="D6618" s="1407">
        <v>8138</v>
      </c>
      <c r="E6618" s="1406" t="s">
        <v>638</v>
      </c>
      <c r="F6618" s="1408" t="s">
        <v>637</v>
      </c>
      <c r="O6618" s="1383" t="s">
        <v>638</v>
      </c>
      <c r="Q6618" s="1383" t="s">
        <v>57</v>
      </c>
    </row>
    <row r="6619" spans="1:17" x14ac:dyDescent="0.3">
      <c r="A6619" s="1405">
        <v>2017</v>
      </c>
      <c r="B6619" s="1406" t="s">
        <v>864</v>
      </c>
      <c r="C6619" s="1406" t="s">
        <v>801</v>
      </c>
      <c r="D6619" s="1407">
        <v>4293</v>
      </c>
      <c r="E6619" s="1406" t="s">
        <v>638</v>
      </c>
      <c r="F6619" s="1408" t="s">
        <v>637</v>
      </c>
      <c r="O6619" s="1383" t="s">
        <v>638</v>
      </c>
      <c r="Q6619" s="1383" t="s">
        <v>57</v>
      </c>
    </row>
    <row r="6620" spans="1:17" x14ac:dyDescent="0.3">
      <c r="A6620" s="1405">
        <v>2017</v>
      </c>
      <c r="B6620" s="1406" t="s">
        <v>864</v>
      </c>
      <c r="C6620" s="1406" t="s">
        <v>802</v>
      </c>
      <c r="D6620" s="1407">
        <v>8172</v>
      </c>
      <c r="E6620" s="1406" t="s">
        <v>638</v>
      </c>
      <c r="F6620" s="1408" t="s">
        <v>637</v>
      </c>
      <c r="O6620" s="1383" t="s">
        <v>638</v>
      </c>
      <c r="Q6620" s="1383" t="s">
        <v>57</v>
      </c>
    </row>
    <row r="6621" spans="1:17" x14ac:dyDescent="0.3">
      <c r="A6621" s="1405">
        <v>2017</v>
      </c>
      <c r="B6621" s="1406" t="s">
        <v>864</v>
      </c>
      <c r="C6621" s="1406" t="s">
        <v>803</v>
      </c>
      <c r="D6621" s="1407">
        <v>19149</v>
      </c>
      <c r="E6621" s="1406" t="s">
        <v>638</v>
      </c>
      <c r="F6621" s="1408" t="s">
        <v>637</v>
      </c>
      <c r="O6621" s="1383" t="s">
        <v>638</v>
      </c>
      <c r="Q6621" s="1383" t="s">
        <v>57</v>
      </c>
    </row>
    <row r="6622" spans="1:17" x14ac:dyDescent="0.3">
      <c r="A6622" s="1405">
        <v>2017</v>
      </c>
      <c r="B6622" s="1406" t="s">
        <v>864</v>
      </c>
      <c r="C6622" s="1406" t="s">
        <v>804</v>
      </c>
      <c r="D6622" s="1407">
        <v>15096</v>
      </c>
      <c r="E6622" s="1406" t="s">
        <v>638</v>
      </c>
      <c r="F6622" s="1408" t="s">
        <v>637</v>
      </c>
      <c r="O6622" s="1383" t="s">
        <v>638</v>
      </c>
      <c r="Q6622" s="1383" t="s">
        <v>57</v>
      </c>
    </row>
    <row r="6623" spans="1:17" x14ac:dyDescent="0.3">
      <c r="A6623" s="1405">
        <v>2017</v>
      </c>
      <c r="B6623" s="1406" t="s">
        <v>864</v>
      </c>
      <c r="C6623" s="1406" t="s">
        <v>805</v>
      </c>
      <c r="D6623" s="1407">
        <v>4417</v>
      </c>
      <c r="E6623" s="1406" t="s">
        <v>638</v>
      </c>
      <c r="F6623" s="1408" t="s">
        <v>637</v>
      </c>
      <c r="O6623" s="1383" t="s">
        <v>638</v>
      </c>
      <c r="Q6623" s="1383" t="s">
        <v>57</v>
      </c>
    </row>
    <row r="6624" spans="1:17" x14ac:dyDescent="0.3">
      <c r="A6624" s="1405">
        <v>2017</v>
      </c>
      <c r="B6624" s="1406" t="s">
        <v>864</v>
      </c>
      <c r="C6624" s="1406" t="s">
        <v>806</v>
      </c>
      <c r="D6624" s="1407">
        <v>18588</v>
      </c>
      <c r="E6624" s="1406" t="s">
        <v>638</v>
      </c>
      <c r="F6624" s="1408" t="s">
        <v>637</v>
      </c>
      <c r="O6624" s="1383" t="s">
        <v>638</v>
      </c>
      <c r="Q6624" s="1383" t="s">
        <v>57</v>
      </c>
    </row>
    <row r="6625" spans="1:17" x14ac:dyDescent="0.3">
      <c r="A6625" s="1405">
        <v>2017</v>
      </c>
      <c r="B6625" s="1406" t="s">
        <v>864</v>
      </c>
      <c r="C6625" s="1406" t="s">
        <v>807</v>
      </c>
      <c r="D6625" s="1407">
        <v>6337</v>
      </c>
      <c r="E6625" s="1406" t="s">
        <v>604</v>
      </c>
      <c r="F6625" s="1408" t="s">
        <v>603</v>
      </c>
      <c r="O6625" s="1383" t="s">
        <v>604</v>
      </c>
      <c r="Q6625" s="1383" t="s">
        <v>54</v>
      </c>
    </row>
    <row r="6626" spans="1:17" x14ac:dyDescent="0.3">
      <c r="A6626" s="1405">
        <v>2017</v>
      </c>
      <c r="B6626" s="1406" t="s">
        <v>864</v>
      </c>
      <c r="C6626" s="1406" t="s">
        <v>808</v>
      </c>
      <c r="D6626" s="1407">
        <v>1722</v>
      </c>
      <c r="E6626" s="1406" t="s">
        <v>638</v>
      </c>
      <c r="F6626" s="1408" t="s">
        <v>637</v>
      </c>
      <c r="O6626" s="1383" t="s">
        <v>638</v>
      </c>
      <c r="Q6626" s="1383" t="s">
        <v>57</v>
      </c>
    </row>
    <row r="6627" spans="1:17" x14ac:dyDescent="0.3">
      <c r="A6627" s="1405">
        <v>2017</v>
      </c>
      <c r="B6627" s="1406" t="s">
        <v>864</v>
      </c>
      <c r="C6627" s="1406" t="s">
        <v>809</v>
      </c>
      <c r="D6627" s="1407">
        <v>1945</v>
      </c>
      <c r="E6627" s="1406" t="s">
        <v>638</v>
      </c>
      <c r="F6627" s="1408" t="s">
        <v>637</v>
      </c>
      <c r="O6627" s="1383" t="s">
        <v>638</v>
      </c>
      <c r="Q6627" s="1383" t="s">
        <v>57</v>
      </c>
    </row>
    <row r="6628" spans="1:17" x14ac:dyDescent="0.3">
      <c r="A6628" s="1405">
        <v>2017</v>
      </c>
      <c r="B6628" s="1406" t="s">
        <v>864</v>
      </c>
      <c r="C6628" s="1406" t="s">
        <v>810</v>
      </c>
      <c r="D6628" s="1407">
        <v>4339</v>
      </c>
      <c r="E6628" s="1406" t="s">
        <v>638</v>
      </c>
      <c r="F6628" s="1408" t="s">
        <v>637</v>
      </c>
      <c r="O6628" s="1383" t="s">
        <v>638</v>
      </c>
      <c r="Q6628" s="1383" t="s">
        <v>57</v>
      </c>
    </row>
    <row r="6629" spans="1:17" x14ac:dyDescent="0.3">
      <c r="A6629" s="1405">
        <v>2017</v>
      </c>
      <c r="B6629" s="1406" t="s">
        <v>864</v>
      </c>
      <c r="C6629" s="1406" t="s">
        <v>811</v>
      </c>
      <c r="D6629" s="1407">
        <v>5411</v>
      </c>
      <c r="E6629" s="1406" t="s">
        <v>638</v>
      </c>
      <c r="F6629" s="1408" t="s">
        <v>637</v>
      </c>
      <c r="O6629" s="1383" t="s">
        <v>638</v>
      </c>
      <c r="Q6629" s="1383" t="s">
        <v>57</v>
      </c>
    </row>
    <row r="6630" spans="1:17" x14ac:dyDescent="0.3">
      <c r="A6630" s="1405">
        <v>2017</v>
      </c>
      <c r="B6630" s="1406" t="s">
        <v>864</v>
      </c>
      <c r="C6630" s="1406" t="s">
        <v>841</v>
      </c>
      <c r="D6630" s="1407">
        <v>1766</v>
      </c>
      <c r="E6630" s="1406" t="s">
        <v>604</v>
      </c>
      <c r="F6630" s="1408" t="s">
        <v>603</v>
      </c>
      <c r="O6630" s="1383" t="s">
        <v>604</v>
      </c>
      <c r="Q6630" s="1383" t="s">
        <v>54</v>
      </c>
    </row>
    <row r="6631" spans="1:17" x14ac:dyDescent="0.3">
      <c r="A6631" s="1405">
        <v>2017</v>
      </c>
      <c r="B6631" s="1406" t="s">
        <v>864</v>
      </c>
      <c r="C6631" s="1406" t="s">
        <v>842</v>
      </c>
      <c r="D6631" s="1407">
        <v>797</v>
      </c>
      <c r="E6631" s="1406" t="s">
        <v>604</v>
      </c>
      <c r="F6631" s="1408" t="s">
        <v>603</v>
      </c>
      <c r="O6631" s="1383" t="s">
        <v>604</v>
      </c>
      <c r="Q6631" s="1383" t="s">
        <v>54</v>
      </c>
    </row>
    <row r="6632" spans="1:17" x14ac:dyDescent="0.3">
      <c r="A6632" s="1405">
        <v>2017</v>
      </c>
      <c r="B6632" s="1406" t="s">
        <v>864</v>
      </c>
      <c r="C6632" s="1406" t="s">
        <v>843</v>
      </c>
      <c r="D6632" s="1407">
        <v>194</v>
      </c>
      <c r="E6632" s="1406" t="s">
        <v>604</v>
      </c>
      <c r="F6632" s="1408" t="s">
        <v>603</v>
      </c>
      <c r="O6632" s="1383" t="s">
        <v>604</v>
      </c>
      <c r="Q6632" s="1383" t="s">
        <v>54</v>
      </c>
    </row>
    <row r="6633" spans="1:17" x14ac:dyDescent="0.3">
      <c r="A6633" s="1405">
        <v>2017</v>
      </c>
      <c r="B6633" s="1406" t="s">
        <v>864</v>
      </c>
      <c r="C6633" s="1406" t="s">
        <v>844</v>
      </c>
      <c r="D6633" s="1407">
        <v>178</v>
      </c>
      <c r="E6633" s="1406" t="s">
        <v>604</v>
      </c>
      <c r="F6633" s="1408" t="s">
        <v>603</v>
      </c>
      <c r="O6633" s="1383" t="s">
        <v>604</v>
      </c>
      <c r="Q6633" s="1383" t="s">
        <v>54</v>
      </c>
    </row>
    <row r="6634" spans="1:17" x14ac:dyDescent="0.3">
      <c r="A6634" s="1405">
        <v>2017</v>
      </c>
      <c r="B6634" s="1406" t="s">
        <v>864</v>
      </c>
      <c r="C6634" s="1406" t="s">
        <v>845</v>
      </c>
      <c r="D6634" s="1407">
        <v>6706</v>
      </c>
      <c r="E6634" s="1406" t="s">
        <v>604</v>
      </c>
      <c r="F6634" s="1408" t="s">
        <v>603</v>
      </c>
      <c r="O6634" s="1383" t="s">
        <v>604</v>
      </c>
      <c r="Q6634" s="1383" t="s">
        <v>54</v>
      </c>
    </row>
    <row r="6635" spans="1:17" x14ac:dyDescent="0.3">
      <c r="A6635" s="1405">
        <v>2017</v>
      </c>
      <c r="B6635" s="1406" t="s">
        <v>864</v>
      </c>
      <c r="C6635" s="1406" t="s">
        <v>846</v>
      </c>
      <c r="D6635" s="1407">
        <v>2393</v>
      </c>
      <c r="E6635" s="1406" t="s">
        <v>604</v>
      </c>
      <c r="F6635" s="1408" t="s">
        <v>603</v>
      </c>
      <c r="O6635" s="1383" t="s">
        <v>604</v>
      </c>
      <c r="Q6635" s="1383" t="s">
        <v>54</v>
      </c>
    </row>
    <row r="6636" spans="1:17" x14ac:dyDescent="0.3">
      <c r="A6636" s="1405">
        <v>2017</v>
      </c>
      <c r="B6636" s="1406" t="s">
        <v>864</v>
      </c>
      <c r="C6636" s="1406" t="s">
        <v>847</v>
      </c>
      <c r="D6636" s="1407">
        <v>434</v>
      </c>
      <c r="E6636" s="1406" t="s">
        <v>604</v>
      </c>
      <c r="F6636" s="1408" t="s">
        <v>603</v>
      </c>
      <c r="O6636" s="1383" t="s">
        <v>604</v>
      </c>
      <c r="Q6636" s="1383" t="s">
        <v>54</v>
      </c>
    </row>
    <row r="6637" spans="1:17" x14ac:dyDescent="0.3">
      <c r="A6637" s="1405">
        <v>2017</v>
      </c>
      <c r="B6637" s="1406" t="s">
        <v>864</v>
      </c>
      <c r="C6637" s="1406" t="s">
        <v>848</v>
      </c>
      <c r="D6637" s="1407">
        <v>1305</v>
      </c>
      <c r="E6637" s="1406" t="s">
        <v>604</v>
      </c>
      <c r="F6637" s="1408" t="s">
        <v>603</v>
      </c>
      <c r="O6637" s="1383" t="s">
        <v>604</v>
      </c>
      <c r="Q6637" s="1383" t="s">
        <v>54</v>
      </c>
    </row>
    <row r="6638" spans="1:17" x14ac:dyDescent="0.3">
      <c r="A6638" s="1405">
        <v>2017</v>
      </c>
      <c r="B6638" s="1406" t="s">
        <v>864</v>
      </c>
      <c r="C6638" s="1406" t="s">
        <v>849</v>
      </c>
      <c r="D6638" s="1407">
        <v>793</v>
      </c>
      <c r="E6638" s="1406" t="s">
        <v>604</v>
      </c>
      <c r="F6638" s="1408" t="s">
        <v>603</v>
      </c>
      <c r="O6638" s="1383" t="s">
        <v>604</v>
      </c>
      <c r="Q6638" s="1383" t="s">
        <v>54</v>
      </c>
    </row>
    <row r="6639" spans="1:17" x14ac:dyDescent="0.3">
      <c r="A6639" s="1405">
        <v>2017</v>
      </c>
      <c r="B6639" s="1406" t="s">
        <v>864</v>
      </c>
      <c r="C6639" s="1406" t="s">
        <v>850</v>
      </c>
      <c r="D6639" s="1407">
        <v>1669</v>
      </c>
      <c r="E6639" s="1406" t="s">
        <v>604</v>
      </c>
      <c r="F6639" s="1408" t="s">
        <v>603</v>
      </c>
      <c r="O6639" s="1383" t="s">
        <v>604</v>
      </c>
      <c r="Q6639" s="1383" t="s">
        <v>54</v>
      </c>
    </row>
    <row r="6640" spans="1:17" x14ac:dyDescent="0.3">
      <c r="A6640" s="1405">
        <v>2017</v>
      </c>
      <c r="B6640" s="1406" t="s">
        <v>864</v>
      </c>
      <c r="C6640" s="1406" t="s">
        <v>851</v>
      </c>
      <c r="D6640" s="1407">
        <v>810</v>
      </c>
      <c r="E6640" s="1406" t="s">
        <v>604</v>
      </c>
      <c r="F6640" s="1408" t="s">
        <v>603</v>
      </c>
      <c r="O6640" s="1383" t="s">
        <v>604</v>
      </c>
      <c r="Q6640" s="1383" t="s">
        <v>54</v>
      </c>
    </row>
    <row r="6641" spans="1:17" x14ac:dyDescent="0.3">
      <c r="A6641" s="1405">
        <v>2017</v>
      </c>
      <c r="B6641" s="1406" t="s">
        <v>864</v>
      </c>
      <c r="C6641" s="1406" t="s">
        <v>852</v>
      </c>
      <c r="D6641" s="1407">
        <v>1683</v>
      </c>
      <c r="E6641" s="1406" t="s">
        <v>604</v>
      </c>
      <c r="F6641" s="1408" t="s">
        <v>603</v>
      </c>
      <c r="O6641" s="1383" t="s">
        <v>604</v>
      </c>
      <c r="Q6641" s="1383" t="s">
        <v>54</v>
      </c>
    </row>
    <row r="6642" spans="1:17" x14ac:dyDescent="0.3">
      <c r="A6642" s="1405">
        <v>2017</v>
      </c>
      <c r="B6642" s="1406" t="s">
        <v>864</v>
      </c>
      <c r="C6642" s="1406" t="s">
        <v>853</v>
      </c>
      <c r="D6642" s="1407">
        <v>677</v>
      </c>
      <c r="E6642" s="1406" t="s">
        <v>604</v>
      </c>
      <c r="F6642" s="1408" t="s">
        <v>603</v>
      </c>
      <c r="O6642" s="1383" t="s">
        <v>604</v>
      </c>
      <c r="Q6642" s="1383" t="s">
        <v>54</v>
      </c>
    </row>
    <row r="6643" spans="1:17" x14ac:dyDescent="0.3">
      <c r="A6643" s="1405">
        <v>2017</v>
      </c>
      <c r="B6643" s="1406" t="s">
        <v>864</v>
      </c>
      <c r="C6643" s="1406" t="s">
        <v>529</v>
      </c>
      <c r="D6643" s="1407">
        <v>7546</v>
      </c>
      <c r="E6643" s="1406" t="s">
        <v>519</v>
      </c>
      <c r="F6643" s="1408" t="s">
        <v>628</v>
      </c>
      <c r="O6643" s="1383" t="s">
        <v>519</v>
      </c>
      <c r="Q6643" s="1383" t="s">
        <v>58</v>
      </c>
    </row>
    <row r="6644" spans="1:17" x14ac:dyDescent="0.3">
      <c r="A6644" s="1405">
        <v>2017</v>
      </c>
      <c r="B6644" s="1406" t="s">
        <v>864</v>
      </c>
      <c r="C6644" s="1406" t="s">
        <v>854</v>
      </c>
      <c r="D6644" s="1407">
        <v>3039</v>
      </c>
      <c r="E6644" s="1406" t="s">
        <v>635</v>
      </c>
      <c r="F6644" s="1408" t="s">
        <v>634</v>
      </c>
      <c r="O6644" s="1383" t="s">
        <v>635</v>
      </c>
      <c r="Q6644" s="1383" t="s">
        <v>78</v>
      </c>
    </row>
    <row r="6645" spans="1:17" x14ac:dyDescent="0.3">
      <c r="A6645" s="1405">
        <v>2017</v>
      </c>
      <c r="B6645" s="1406" t="s">
        <v>864</v>
      </c>
      <c r="C6645" s="1406" t="s">
        <v>855</v>
      </c>
      <c r="D6645" s="1407">
        <v>973</v>
      </c>
      <c r="E6645" s="1406" t="s">
        <v>635</v>
      </c>
      <c r="F6645" s="1408" t="s">
        <v>634</v>
      </c>
      <c r="O6645" s="1383" t="s">
        <v>635</v>
      </c>
      <c r="Q6645" s="1383" t="s">
        <v>78</v>
      </c>
    </row>
    <row r="6646" spans="1:17" x14ac:dyDescent="0.3">
      <c r="A6646" s="1405">
        <v>2017</v>
      </c>
      <c r="B6646" s="1406" t="s">
        <v>864</v>
      </c>
      <c r="C6646" s="1406" t="s">
        <v>856</v>
      </c>
      <c r="D6646" s="1407">
        <v>5937</v>
      </c>
      <c r="E6646" s="1406" t="s">
        <v>635</v>
      </c>
      <c r="F6646" s="1408" t="s">
        <v>634</v>
      </c>
      <c r="O6646" s="1383" t="s">
        <v>635</v>
      </c>
      <c r="Q6646" s="1383" t="s">
        <v>78</v>
      </c>
    </row>
    <row r="6647" spans="1:17" x14ac:dyDescent="0.3">
      <c r="A6647" s="1405">
        <v>2017</v>
      </c>
      <c r="B6647" s="1406" t="s">
        <v>864</v>
      </c>
      <c r="C6647" s="1406" t="s">
        <v>857</v>
      </c>
      <c r="D6647" s="1407">
        <v>2561</v>
      </c>
      <c r="E6647" s="1406" t="s">
        <v>635</v>
      </c>
      <c r="F6647" s="1408" t="s">
        <v>634</v>
      </c>
      <c r="O6647" s="1383" t="s">
        <v>635</v>
      </c>
      <c r="Q6647" s="1383" t="s">
        <v>78</v>
      </c>
    </row>
    <row r="6648" spans="1:17" x14ac:dyDescent="0.3">
      <c r="A6648" s="1405">
        <v>2017</v>
      </c>
      <c r="B6648" s="1406" t="s">
        <v>864</v>
      </c>
      <c r="C6648" s="1406" t="s">
        <v>858</v>
      </c>
      <c r="D6648" s="1407">
        <v>1534</v>
      </c>
      <c r="E6648" s="1406" t="s">
        <v>635</v>
      </c>
      <c r="F6648" s="1408" t="s">
        <v>634</v>
      </c>
      <c r="O6648" s="1383" t="s">
        <v>635</v>
      </c>
      <c r="Q6648" s="1383" t="s">
        <v>78</v>
      </c>
    </row>
    <row r="6649" spans="1:17" x14ac:dyDescent="0.3">
      <c r="A6649" s="1405">
        <v>2017</v>
      </c>
      <c r="B6649" s="1406" t="s">
        <v>864</v>
      </c>
      <c r="C6649" s="1406" t="s">
        <v>859</v>
      </c>
      <c r="D6649" s="1407">
        <v>2633</v>
      </c>
      <c r="E6649" s="1406" t="s">
        <v>635</v>
      </c>
      <c r="F6649" s="1408" t="s">
        <v>634</v>
      </c>
      <c r="O6649" s="1383" t="s">
        <v>635</v>
      </c>
      <c r="Q6649" s="1383" t="s">
        <v>78</v>
      </c>
    </row>
    <row r="6650" spans="1:17" x14ac:dyDescent="0.3">
      <c r="A6650" s="1405">
        <v>2017</v>
      </c>
      <c r="B6650" s="1406" t="s">
        <v>864</v>
      </c>
      <c r="C6650" s="1406" t="s">
        <v>860</v>
      </c>
      <c r="D6650" s="1407">
        <v>794</v>
      </c>
      <c r="E6650" s="1406" t="s">
        <v>635</v>
      </c>
      <c r="F6650" s="1408" t="s">
        <v>634</v>
      </c>
      <c r="O6650" s="1383" t="s">
        <v>635</v>
      </c>
      <c r="Q6650" s="1383" t="s">
        <v>78</v>
      </c>
    </row>
    <row r="6651" spans="1:17" x14ac:dyDescent="0.3">
      <c r="A6651" s="1405">
        <v>2017</v>
      </c>
      <c r="B6651" s="1406" t="s">
        <v>864</v>
      </c>
      <c r="C6651" s="1406" t="s">
        <v>861</v>
      </c>
      <c r="D6651" s="1407">
        <v>4606</v>
      </c>
      <c r="E6651" s="1406" t="s">
        <v>635</v>
      </c>
      <c r="F6651" s="1408" t="s">
        <v>634</v>
      </c>
      <c r="O6651" s="1383" t="s">
        <v>635</v>
      </c>
      <c r="Q6651" s="1383" t="s">
        <v>78</v>
      </c>
    </row>
    <row r="6652" spans="1:17" x14ac:dyDescent="0.3">
      <c r="A6652" s="1405">
        <v>2017</v>
      </c>
      <c r="B6652" s="1406" t="s">
        <v>864</v>
      </c>
      <c r="C6652" s="1406" t="s">
        <v>862</v>
      </c>
      <c r="D6652" s="1407">
        <v>2678</v>
      </c>
      <c r="E6652" s="1406" t="s">
        <v>635</v>
      </c>
      <c r="F6652" s="1408" t="s">
        <v>634</v>
      </c>
      <c r="O6652" s="1383" t="s">
        <v>635</v>
      </c>
      <c r="Q6652" s="1383" t="s">
        <v>78</v>
      </c>
    </row>
    <row r="6653" spans="1:17" x14ac:dyDescent="0.3">
      <c r="A6653" s="1405">
        <v>2017</v>
      </c>
      <c r="B6653" s="1406" t="s">
        <v>864</v>
      </c>
      <c r="C6653" s="1406" t="s">
        <v>863</v>
      </c>
      <c r="D6653" s="1407">
        <v>11486</v>
      </c>
      <c r="E6653" s="1406" t="s">
        <v>635</v>
      </c>
      <c r="F6653" s="1408" t="s">
        <v>634</v>
      </c>
      <c r="O6653" s="1383" t="s">
        <v>635</v>
      </c>
      <c r="Q6653" s="1383" t="s">
        <v>78</v>
      </c>
    </row>
    <row r="6654" spans="1:17" x14ac:dyDescent="0.3">
      <c r="A6654" s="1405">
        <v>2017</v>
      </c>
      <c r="B6654" s="1406" t="s">
        <v>864</v>
      </c>
      <c r="C6654" s="1406" t="s">
        <v>813</v>
      </c>
      <c r="D6654" s="1407">
        <v>401</v>
      </c>
      <c r="E6654" s="1406" t="s">
        <v>631</v>
      </c>
      <c r="F6654" s="1408" t="s">
        <v>630</v>
      </c>
      <c r="O6654" s="1383" t="s">
        <v>631</v>
      </c>
      <c r="Q6654" s="1383" t="s">
        <v>56</v>
      </c>
    </row>
    <row r="6655" spans="1:17" x14ac:dyDescent="0.3">
      <c r="A6655" s="1405">
        <v>2017</v>
      </c>
      <c r="B6655" s="1406" t="s">
        <v>864</v>
      </c>
      <c r="C6655" s="1406" t="s">
        <v>814</v>
      </c>
      <c r="D6655" s="1407">
        <v>373</v>
      </c>
      <c r="E6655" s="1406" t="s">
        <v>631</v>
      </c>
      <c r="F6655" s="1408" t="s">
        <v>630</v>
      </c>
      <c r="O6655" s="1383" t="s">
        <v>631</v>
      </c>
      <c r="Q6655" s="1383" t="s">
        <v>56</v>
      </c>
    </row>
    <row r="6656" spans="1:17" x14ac:dyDescent="0.3">
      <c r="A6656" s="1405">
        <v>2017</v>
      </c>
      <c r="B6656" s="1406" t="s">
        <v>864</v>
      </c>
      <c r="C6656" s="1406" t="s">
        <v>815</v>
      </c>
      <c r="D6656" s="1407">
        <v>778</v>
      </c>
      <c r="E6656" s="1406" t="s">
        <v>631</v>
      </c>
      <c r="F6656" s="1408" t="s">
        <v>630</v>
      </c>
      <c r="O6656" s="1383" t="s">
        <v>631</v>
      </c>
      <c r="Q6656" s="1383" t="s">
        <v>56</v>
      </c>
    </row>
    <row r="6657" spans="1:17" x14ac:dyDescent="0.3">
      <c r="A6657" s="1405">
        <v>2017</v>
      </c>
      <c r="B6657" s="1406" t="s">
        <v>864</v>
      </c>
      <c r="C6657" s="1406" t="s">
        <v>816</v>
      </c>
      <c r="D6657" s="1407">
        <v>2283</v>
      </c>
      <c r="E6657" s="1406" t="s">
        <v>631</v>
      </c>
      <c r="F6657" s="1408" t="s">
        <v>630</v>
      </c>
      <c r="O6657" s="1383" t="s">
        <v>631</v>
      </c>
      <c r="Q6657" s="1383" t="s">
        <v>56</v>
      </c>
    </row>
    <row r="6658" spans="1:17" x14ac:dyDescent="0.3">
      <c r="A6658" s="1405">
        <v>2017</v>
      </c>
      <c r="B6658" s="1406" t="s">
        <v>864</v>
      </c>
      <c r="C6658" s="1406" t="s">
        <v>817</v>
      </c>
      <c r="D6658" s="1407">
        <v>467</v>
      </c>
      <c r="E6658" s="1406" t="s">
        <v>631</v>
      </c>
      <c r="F6658" s="1408" t="s">
        <v>630</v>
      </c>
      <c r="O6658" s="1383" t="s">
        <v>631</v>
      </c>
      <c r="Q6658" s="1383" t="s">
        <v>56</v>
      </c>
    </row>
    <row r="6659" spans="1:17" x14ac:dyDescent="0.3">
      <c r="A6659" s="1405">
        <v>2017</v>
      </c>
      <c r="B6659" s="1406" t="s">
        <v>864</v>
      </c>
      <c r="C6659" s="1406" t="s">
        <v>818</v>
      </c>
      <c r="D6659" s="1407">
        <v>431</v>
      </c>
      <c r="E6659" s="1406" t="s">
        <v>631</v>
      </c>
      <c r="F6659" s="1408" t="s">
        <v>630</v>
      </c>
      <c r="O6659" s="1383" t="s">
        <v>631</v>
      </c>
      <c r="Q6659" s="1383" t="s">
        <v>56</v>
      </c>
    </row>
    <row r="6660" spans="1:17" x14ac:dyDescent="0.3">
      <c r="A6660" s="1405">
        <v>2017</v>
      </c>
      <c r="B6660" s="1406" t="s">
        <v>864</v>
      </c>
      <c r="C6660" s="1406" t="s">
        <v>819</v>
      </c>
      <c r="D6660" s="1407">
        <v>2994</v>
      </c>
      <c r="E6660" s="1406" t="s">
        <v>631</v>
      </c>
      <c r="F6660" s="1408" t="s">
        <v>630</v>
      </c>
      <c r="O6660" s="1383" t="s">
        <v>631</v>
      </c>
      <c r="Q6660" s="1383" t="s">
        <v>56</v>
      </c>
    </row>
    <row r="6661" spans="1:17" x14ac:dyDescent="0.3">
      <c r="A6661" s="1405">
        <v>2017</v>
      </c>
      <c r="B6661" s="1406" t="s">
        <v>864</v>
      </c>
      <c r="C6661" s="1406" t="s">
        <v>820</v>
      </c>
      <c r="D6661" s="1407">
        <v>428</v>
      </c>
      <c r="E6661" s="1406" t="s">
        <v>631</v>
      </c>
      <c r="F6661" s="1408" t="s">
        <v>630</v>
      </c>
      <c r="O6661" s="1383" t="s">
        <v>631</v>
      </c>
      <c r="Q6661" s="1383" t="s">
        <v>56</v>
      </c>
    </row>
    <row r="6662" spans="1:17" x14ac:dyDescent="0.3">
      <c r="A6662" s="1405">
        <v>2017</v>
      </c>
      <c r="B6662" s="1406" t="s">
        <v>864</v>
      </c>
      <c r="C6662" s="1406" t="s">
        <v>821</v>
      </c>
      <c r="D6662" s="1407">
        <v>318</v>
      </c>
      <c r="E6662" s="1406" t="s">
        <v>631</v>
      </c>
      <c r="F6662" s="1408" t="s">
        <v>630</v>
      </c>
      <c r="O6662" s="1383" t="s">
        <v>631</v>
      </c>
      <c r="Q6662" s="1383" t="s">
        <v>56</v>
      </c>
    </row>
    <row r="6663" spans="1:17" x14ac:dyDescent="0.3">
      <c r="A6663" s="1405">
        <v>2017</v>
      </c>
      <c r="B6663" s="1406" t="s">
        <v>864</v>
      </c>
      <c r="C6663" s="1406" t="s">
        <v>822</v>
      </c>
      <c r="D6663" s="1407">
        <v>296</v>
      </c>
      <c r="E6663" s="1406" t="s">
        <v>631</v>
      </c>
      <c r="F6663" s="1408" t="s">
        <v>630</v>
      </c>
      <c r="O6663" s="1383" t="s">
        <v>631</v>
      </c>
      <c r="Q6663" s="1383" t="s">
        <v>56</v>
      </c>
    </row>
    <row r="6664" spans="1:17" x14ac:dyDescent="0.3">
      <c r="A6664" s="1405">
        <v>2017</v>
      </c>
      <c r="B6664" s="1406" t="s">
        <v>864</v>
      </c>
      <c r="C6664" s="1406" t="s">
        <v>823</v>
      </c>
      <c r="D6664" s="1407">
        <v>453</v>
      </c>
      <c r="E6664" s="1406" t="s">
        <v>631</v>
      </c>
      <c r="F6664" s="1408" t="s">
        <v>630</v>
      </c>
      <c r="O6664" s="1383" t="s">
        <v>631</v>
      </c>
      <c r="Q6664" s="1383" t="s">
        <v>56</v>
      </c>
    </row>
    <row r="6665" spans="1:17" x14ac:dyDescent="0.3">
      <c r="A6665" s="1405">
        <v>2017</v>
      </c>
      <c r="B6665" s="1406" t="s">
        <v>864</v>
      </c>
      <c r="C6665" s="1406" t="s">
        <v>824</v>
      </c>
      <c r="D6665" s="1407">
        <v>683</v>
      </c>
      <c r="E6665" s="1406" t="s">
        <v>631</v>
      </c>
      <c r="F6665" s="1408" t="s">
        <v>630</v>
      </c>
      <c r="O6665" s="1383" t="s">
        <v>631</v>
      </c>
      <c r="Q6665" s="1383" t="s">
        <v>56</v>
      </c>
    </row>
    <row r="6666" spans="1:17" x14ac:dyDescent="0.3">
      <c r="A6666" s="1405">
        <v>2017</v>
      </c>
      <c r="B6666" s="1406" t="s">
        <v>864</v>
      </c>
      <c r="C6666" s="1406" t="s">
        <v>825</v>
      </c>
      <c r="D6666" s="1407">
        <v>2322</v>
      </c>
      <c r="E6666" s="1406" t="s">
        <v>631</v>
      </c>
      <c r="F6666" s="1408" t="s">
        <v>630</v>
      </c>
      <c r="O6666" s="1383" t="s">
        <v>631</v>
      </c>
      <c r="Q6666" s="1383" t="s">
        <v>56</v>
      </c>
    </row>
    <row r="6667" spans="1:17" x14ac:dyDescent="0.3">
      <c r="A6667" s="1405">
        <v>2017</v>
      </c>
      <c r="B6667" s="1406" t="s">
        <v>864</v>
      </c>
      <c r="C6667" s="1406" t="s">
        <v>826</v>
      </c>
      <c r="D6667" s="1407">
        <v>3700</v>
      </c>
      <c r="E6667" s="1406" t="s">
        <v>631</v>
      </c>
      <c r="F6667" s="1408" t="s">
        <v>630</v>
      </c>
      <c r="O6667" s="1383" t="s">
        <v>631</v>
      </c>
      <c r="Q6667" s="1383" t="s">
        <v>56</v>
      </c>
    </row>
    <row r="6668" spans="1:17" x14ac:dyDescent="0.3">
      <c r="A6668" s="1405">
        <v>2017</v>
      </c>
      <c r="B6668" s="1406" t="s">
        <v>864</v>
      </c>
      <c r="C6668" s="1406" t="s">
        <v>840</v>
      </c>
      <c r="D6668" s="1407">
        <v>677</v>
      </c>
      <c r="E6668" s="1406" t="s">
        <v>631</v>
      </c>
      <c r="F6668" s="1408" t="s">
        <v>630</v>
      </c>
      <c r="O6668" s="1383" t="s">
        <v>631</v>
      </c>
      <c r="Q6668" s="1383" t="s">
        <v>56</v>
      </c>
    </row>
    <row r="6669" spans="1:17" x14ac:dyDescent="0.3">
      <c r="A6669" s="1405">
        <v>2017</v>
      </c>
      <c r="B6669" s="1406" t="s">
        <v>864</v>
      </c>
      <c r="C6669" s="1406" t="s">
        <v>827</v>
      </c>
      <c r="D6669" s="1407">
        <v>598</v>
      </c>
      <c r="E6669" s="1406" t="s">
        <v>617</v>
      </c>
      <c r="F6669" s="1408" t="s">
        <v>616</v>
      </c>
      <c r="O6669" s="1383" t="s">
        <v>617</v>
      </c>
      <c r="Q6669" s="1383" t="s">
        <v>55</v>
      </c>
    </row>
    <row r="6670" spans="1:17" x14ac:dyDescent="0.3">
      <c r="A6670" s="1405">
        <v>2017</v>
      </c>
      <c r="B6670" s="1406" t="s">
        <v>864</v>
      </c>
      <c r="C6670" s="1406" t="s">
        <v>828</v>
      </c>
      <c r="D6670" s="1407">
        <v>1084</v>
      </c>
      <c r="E6670" s="1406" t="s">
        <v>617</v>
      </c>
      <c r="F6670" s="1408" t="s">
        <v>616</v>
      </c>
      <c r="O6670" s="1383" t="s">
        <v>617</v>
      </c>
      <c r="Q6670" s="1383" t="s">
        <v>55</v>
      </c>
    </row>
    <row r="6671" spans="1:17" x14ac:dyDescent="0.3">
      <c r="A6671" s="1405">
        <v>2017</v>
      </c>
      <c r="B6671" s="1406" t="s">
        <v>864</v>
      </c>
      <c r="C6671" s="1406" t="s">
        <v>829</v>
      </c>
      <c r="D6671" s="1407">
        <v>948</v>
      </c>
      <c r="E6671" s="1406" t="s">
        <v>617</v>
      </c>
      <c r="F6671" s="1408" t="s">
        <v>616</v>
      </c>
      <c r="O6671" s="1383" t="s">
        <v>617</v>
      </c>
      <c r="Q6671" s="1383" t="s">
        <v>55</v>
      </c>
    </row>
    <row r="6672" spans="1:17" x14ac:dyDescent="0.3">
      <c r="A6672" s="1405">
        <v>2017</v>
      </c>
      <c r="B6672" s="1406" t="s">
        <v>864</v>
      </c>
      <c r="C6672" s="1406" t="s">
        <v>830</v>
      </c>
      <c r="D6672" s="1407">
        <v>2402</v>
      </c>
      <c r="E6672" s="1406" t="s">
        <v>617</v>
      </c>
      <c r="F6672" s="1408" t="s">
        <v>616</v>
      </c>
      <c r="O6672" s="1383" t="s">
        <v>617</v>
      </c>
      <c r="Q6672" s="1383" t="s">
        <v>55</v>
      </c>
    </row>
    <row r="6673" spans="1:17" x14ac:dyDescent="0.3">
      <c r="A6673" s="1405">
        <v>2017</v>
      </c>
      <c r="B6673" s="1406" t="s">
        <v>864</v>
      </c>
      <c r="C6673" s="1406" t="s">
        <v>831</v>
      </c>
      <c r="D6673" s="1407">
        <v>12554</v>
      </c>
      <c r="E6673" s="1406" t="s">
        <v>617</v>
      </c>
      <c r="F6673" s="1408" t="s">
        <v>616</v>
      </c>
      <c r="O6673" s="1383" t="s">
        <v>617</v>
      </c>
      <c r="Q6673" s="1383" t="s">
        <v>55</v>
      </c>
    </row>
    <row r="6674" spans="1:17" x14ac:dyDescent="0.3">
      <c r="A6674" s="1405">
        <v>2017</v>
      </c>
      <c r="B6674" s="1406" t="s">
        <v>864</v>
      </c>
      <c r="C6674" s="1406" t="s">
        <v>832</v>
      </c>
      <c r="D6674" s="1407">
        <v>2698</v>
      </c>
      <c r="E6674" s="1406" t="s">
        <v>617</v>
      </c>
      <c r="F6674" s="1408" t="s">
        <v>616</v>
      </c>
      <c r="O6674" s="1383" t="s">
        <v>617</v>
      </c>
      <c r="Q6674" s="1383" t="s">
        <v>55</v>
      </c>
    </row>
    <row r="6675" spans="1:17" x14ac:dyDescent="0.3">
      <c r="A6675" s="1405">
        <v>2017</v>
      </c>
      <c r="B6675" s="1406" t="s">
        <v>864</v>
      </c>
      <c r="C6675" s="1406" t="s">
        <v>812</v>
      </c>
      <c r="D6675" s="1407">
        <v>697</v>
      </c>
      <c r="E6675" s="1406" t="s">
        <v>617</v>
      </c>
      <c r="F6675" s="1408" t="s">
        <v>616</v>
      </c>
      <c r="O6675" s="1383" t="s">
        <v>617</v>
      </c>
      <c r="Q6675" s="1383" t="s">
        <v>55</v>
      </c>
    </row>
    <row r="6676" spans="1:17" x14ac:dyDescent="0.3">
      <c r="A6676" s="1405">
        <v>2017</v>
      </c>
      <c r="B6676" s="1406" t="s">
        <v>864</v>
      </c>
      <c r="C6676" s="1406" t="s">
        <v>833</v>
      </c>
      <c r="D6676" s="1407">
        <v>247</v>
      </c>
      <c r="E6676" s="1406" t="s">
        <v>617</v>
      </c>
      <c r="F6676" s="1408" t="s">
        <v>616</v>
      </c>
      <c r="O6676" s="1383" t="s">
        <v>617</v>
      </c>
      <c r="Q6676" s="1383" t="s">
        <v>55</v>
      </c>
    </row>
    <row r="6677" spans="1:17" x14ac:dyDescent="0.3">
      <c r="A6677" s="1405">
        <v>2017</v>
      </c>
      <c r="B6677" s="1406" t="s">
        <v>864</v>
      </c>
      <c r="C6677" s="1406" t="s">
        <v>834</v>
      </c>
      <c r="D6677" s="1407">
        <v>589</v>
      </c>
      <c r="E6677" s="1406" t="s">
        <v>617</v>
      </c>
      <c r="F6677" s="1408" t="s">
        <v>616</v>
      </c>
      <c r="O6677" s="1383" t="s">
        <v>617</v>
      </c>
      <c r="Q6677" s="1383" t="s">
        <v>55</v>
      </c>
    </row>
    <row r="6678" spans="1:17" x14ac:dyDescent="0.3">
      <c r="A6678" s="1405">
        <v>2017</v>
      </c>
      <c r="B6678" s="1406" t="s">
        <v>864</v>
      </c>
      <c r="C6678" s="1406" t="s">
        <v>835</v>
      </c>
      <c r="D6678" s="1407">
        <v>727</v>
      </c>
      <c r="E6678" s="1406" t="s">
        <v>617</v>
      </c>
      <c r="F6678" s="1408" t="s">
        <v>616</v>
      </c>
      <c r="O6678" s="1383" t="s">
        <v>617</v>
      </c>
      <c r="Q6678" s="1383" t="s">
        <v>55</v>
      </c>
    </row>
    <row r="6679" spans="1:17" x14ac:dyDescent="0.3">
      <c r="A6679" s="1405">
        <v>2017</v>
      </c>
      <c r="B6679" s="1406" t="s">
        <v>864</v>
      </c>
      <c r="C6679" s="1406" t="s">
        <v>836</v>
      </c>
      <c r="D6679" s="1407">
        <v>1565</v>
      </c>
      <c r="E6679" s="1406" t="s">
        <v>617</v>
      </c>
      <c r="F6679" s="1408" t="s">
        <v>616</v>
      </c>
      <c r="O6679" s="1383" t="s">
        <v>617</v>
      </c>
      <c r="Q6679" s="1383" t="s">
        <v>55</v>
      </c>
    </row>
    <row r="6680" spans="1:17" x14ac:dyDescent="0.3">
      <c r="A6680" s="1405">
        <v>2017</v>
      </c>
      <c r="B6680" s="1406" t="s">
        <v>864</v>
      </c>
      <c r="C6680" s="1406" t="s">
        <v>837</v>
      </c>
      <c r="D6680" s="1407">
        <v>1972</v>
      </c>
      <c r="E6680" s="1406" t="s">
        <v>617</v>
      </c>
      <c r="F6680" s="1408" t="s">
        <v>616</v>
      </c>
      <c r="H6680" s="1383" t="str">
        <f t="shared" ref="H6680:H6743" si="0">CONCATENATE(" TOTAL do distrito de ",E6683)</f>
        <v xml:space="preserve"> TOTAL do distrito de 01 - AVEIRO</v>
      </c>
      <c r="O6680" s="1383" t="s">
        <v>617</v>
      </c>
      <c r="Q6680" s="1383" t="s">
        <v>55</v>
      </c>
    </row>
    <row r="6681" spans="1:17" x14ac:dyDescent="0.3">
      <c r="A6681" s="1405">
        <v>2017</v>
      </c>
      <c r="B6681" s="1406" t="s">
        <v>864</v>
      </c>
      <c r="C6681" s="1406" t="s">
        <v>838</v>
      </c>
      <c r="D6681" s="1407">
        <v>599</v>
      </c>
      <c r="E6681" s="1406" t="s">
        <v>617</v>
      </c>
      <c r="F6681" s="1408" t="s">
        <v>616</v>
      </c>
      <c r="H6681" s="1383" t="str">
        <f t="shared" si="0"/>
        <v xml:space="preserve"> TOTAL do distrito de 02 - BEJA</v>
      </c>
      <c r="O6681" s="1383" t="s">
        <v>617</v>
      </c>
      <c r="Q6681" s="1383" t="s">
        <v>55</v>
      </c>
    </row>
    <row r="6682" spans="1:17" x14ac:dyDescent="0.3">
      <c r="A6682" s="1405">
        <v>2017</v>
      </c>
      <c r="B6682" s="1406" t="s">
        <v>864</v>
      </c>
      <c r="C6682" s="1406" t="s">
        <v>839</v>
      </c>
      <c r="D6682" s="1407">
        <v>1478</v>
      </c>
      <c r="E6682" s="1406" t="s">
        <v>617</v>
      </c>
      <c r="F6682" s="1408" t="s">
        <v>616</v>
      </c>
      <c r="H6682" s="1383" t="str">
        <f t="shared" si="0"/>
        <v xml:space="preserve"> TOTAL do distrito de 03 - BRAGA</v>
      </c>
      <c r="O6682" s="1383" t="s">
        <v>617</v>
      </c>
      <c r="Q6682" s="1383" t="s">
        <v>55</v>
      </c>
    </row>
    <row r="6683" spans="1:17" x14ac:dyDescent="0.3">
      <c r="A6683" s="1405">
        <v>2017</v>
      </c>
      <c r="B6683" s="1406" t="s">
        <v>559</v>
      </c>
      <c r="C6683" s="1419" t="s">
        <v>865</v>
      </c>
      <c r="D6683" s="1407">
        <v>866.17</v>
      </c>
      <c r="E6683" s="1406" t="s">
        <v>598</v>
      </c>
      <c r="F6683" s="1408" t="s">
        <v>599</v>
      </c>
      <c r="H6683" s="1383" t="str">
        <f t="shared" si="0"/>
        <v xml:space="preserve"> TOTAL do distrito de 04 - BRAGANÇA</v>
      </c>
      <c r="O6683" s="1383" t="s">
        <v>598</v>
      </c>
      <c r="Q6683" s="1383" t="s">
        <v>61</v>
      </c>
    </row>
    <row r="6684" spans="1:17" x14ac:dyDescent="0.3">
      <c r="A6684" s="1405">
        <v>2017</v>
      </c>
      <c r="B6684" s="1406" t="s">
        <v>559</v>
      </c>
      <c r="C6684" s="1419" t="s">
        <v>866</v>
      </c>
      <c r="D6684" s="1407">
        <v>798.43</v>
      </c>
      <c r="E6684" s="1406" t="s">
        <v>604</v>
      </c>
      <c r="F6684" s="1408" t="s">
        <v>603</v>
      </c>
      <c r="H6684" s="1383" t="str">
        <f t="shared" si="0"/>
        <v xml:space="preserve"> TOTAL do distrito de 05 - CASTELO BRANCO</v>
      </c>
      <c r="O6684" s="1383" t="s">
        <v>604</v>
      </c>
      <c r="Q6684" s="1383" t="s">
        <v>54</v>
      </c>
    </row>
    <row r="6685" spans="1:17" x14ac:dyDescent="0.3">
      <c r="A6685" s="1405">
        <v>2017</v>
      </c>
      <c r="B6685" s="1406" t="s">
        <v>559</v>
      </c>
      <c r="C6685" s="1419" t="s">
        <v>867</v>
      </c>
      <c r="D6685" s="1407">
        <v>787.65</v>
      </c>
      <c r="E6685" s="1406" t="s">
        <v>578</v>
      </c>
      <c r="F6685" s="1408" t="s">
        <v>579</v>
      </c>
      <c r="H6685" s="1383" t="str">
        <f t="shared" si="0"/>
        <v xml:space="preserve"> TOTAL do distrito de 06 - COIMBRA</v>
      </c>
      <c r="O6685" s="1383" t="s">
        <v>578</v>
      </c>
      <c r="Q6685" s="1383" t="s">
        <v>63</v>
      </c>
    </row>
    <row r="6686" spans="1:17" x14ac:dyDescent="0.3">
      <c r="A6686" s="1405">
        <v>2017</v>
      </c>
      <c r="B6686" s="1406" t="s">
        <v>559</v>
      </c>
      <c r="C6686" s="1419" t="s">
        <v>868</v>
      </c>
      <c r="D6686" s="1407">
        <v>745.83</v>
      </c>
      <c r="E6686" s="1406" t="s">
        <v>608</v>
      </c>
      <c r="F6686" s="1408" t="s">
        <v>607</v>
      </c>
      <c r="H6686" s="1383" t="str">
        <f t="shared" si="0"/>
        <v xml:space="preserve"> TOTAL do distrito de 07 - ÉVORA</v>
      </c>
      <c r="O6686" s="1383" t="s">
        <v>608</v>
      </c>
      <c r="Q6686" s="1383" t="s">
        <v>65</v>
      </c>
    </row>
    <row r="6687" spans="1:17" x14ac:dyDescent="0.3">
      <c r="A6687" s="1405">
        <v>2017</v>
      </c>
      <c r="B6687" s="1406" t="s">
        <v>559</v>
      </c>
      <c r="C6687" s="1419" t="s">
        <v>869</v>
      </c>
      <c r="D6687" s="1407">
        <v>764.32</v>
      </c>
      <c r="E6687" s="1406" t="s">
        <v>611</v>
      </c>
      <c r="F6687" s="1408" t="s">
        <v>610</v>
      </c>
      <c r="H6687" s="1383" t="str">
        <f t="shared" si="0"/>
        <v xml:space="preserve"> TOTAL do distrito de 08 - FARO</v>
      </c>
      <c r="O6687" s="1383" t="s">
        <v>611</v>
      </c>
      <c r="Q6687" s="1383" t="s">
        <v>74</v>
      </c>
    </row>
    <row r="6688" spans="1:17" x14ac:dyDescent="0.3">
      <c r="A6688" s="1405">
        <v>2017</v>
      </c>
      <c r="B6688" s="1406" t="s">
        <v>559</v>
      </c>
      <c r="C6688" s="1419" t="s">
        <v>870</v>
      </c>
      <c r="D6688" s="1407">
        <v>834.25</v>
      </c>
      <c r="E6688" s="1406" t="s">
        <v>614</v>
      </c>
      <c r="F6688" s="1408" t="s">
        <v>613</v>
      </c>
      <c r="H6688" s="1383" t="str">
        <f t="shared" si="0"/>
        <v xml:space="preserve"> TOTAL do distrito de 09 - GUARDA</v>
      </c>
      <c r="O6688" s="1383" t="s">
        <v>614</v>
      </c>
      <c r="Q6688" s="1383" t="s">
        <v>60</v>
      </c>
    </row>
    <row r="6689" spans="1:17" x14ac:dyDescent="0.3">
      <c r="A6689" s="1405">
        <v>2017</v>
      </c>
      <c r="B6689" s="1406" t="s">
        <v>559</v>
      </c>
      <c r="C6689" s="1419" t="s">
        <v>871</v>
      </c>
      <c r="D6689" s="1407">
        <v>819.6</v>
      </c>
      <c r="E6689" s="1406" t="s">
        <v>617</v>
      </c>
      <c r="F6689" s="1408" t="s">
        <v>616</v>
      </c>
      <c r="H6689" s="1383" t="str">
        <f t="shared" si="0"/>
        <v xml:space="preserve"> TOTAL do distrito de 10 - LEIRIA</v>
      </c>
      <c r="O6689" s="1383" t="s">
        <v>617</v>
      </c>
      <c r="Q6689" s="1383" t="s">
        <v>55</v>
      </c>
    </row>
    <row r="6690" spans="1:17" x14ac:dyDescent="0.3">
      <c r="A6690" s="1405">
        <v>2017</v>
      </c>
      <c r="B6690" s="1406" t="s">
        <v>559</v>
      </c>
      <c r="C6690" s="1419" t="s">
        <v>872</v>
      </c>
      <c r="D6690" s="1407">
        <v>810.99</v>
      </c>
      <c r="E6690" s="1406" t="s">
        <v>620</v>
      </c>
      <c r="F6690" s="1408" t="s">
        <v>619</v>
      </c>
      <c r="H6690" s="1383" t="str">
        <f t="shared" si="0"/>
        <v xml:space="preserve"> TOTAL do distrito de 11 - LISBOA</v>
      </c>
      <c r="O6690" s="1383" t="s">
        <v>620</v>
      </c>
      <c r="Q6690" s="1383" t="s">
        <v>73</v>
      </c>
    </row>
    <row r="6691" spans="1:17" x14ac:dyDescent="0.3">
      <c r="A6691" s="1405">
        <v>2017</v>
      </c>
      <c r="B6691" s="1406" t="s">
        <v>559</v>
      </c>
      <c r="C6691" s="1419" t="s">
        <v>873</v>
      </c>
      <c r="D6691" s="1407">
        <v>744.13</v>
      </c>
      <c r="E6691" s="1406" t="s">
        <v>623</v>
      </c>
      <c r="F6691" s="1408" t="s">
        <v>622</v>
      </c>
      <c r="H6691" s="1383" t="str">
        <f t="shared" si="0"/>
        <v xml:space="preserve"> TOTAL do distrito de 12 - PORTALEGRE</v>
      </c>
      <c r="O6691" s="1383" t="s">
        <v>623</v>
      </c>
      <c r="Q6691" s="1383" t="s">
        <v>75</v>
      </c>
    </row>
    <row r="6692" spans="1:17" x14ac:dyDescent="0.3">
      <c r="A6692" s="1405">
        <v>2017</v>
      </c>
      <c r="B6692" s="1406" t="s">
        <v>559</v>
      </c>
      <c r="C6692" s="1419" t="s">
        <v>874</v>
      </c>
      <c r="D6692" s="1407">
        <v>833.68</v>
      </c>
      <c r="E6692" s="1406" t="s">
        <v>626</v>
      </c>
      <c r="F6692" s="1408" t="s">
        <v>625</v>
      </c>
      <c r="H6692" s="1383" t="str">
        <f t="shared" si="0"/>
        <v xml:space="preserve"> TOTAL do distrito de 13 - PORTO</v>
      </c>
      <c r="O6692" s="1383" t="s">
        <v>626</v>
      </c>
      <c r="Q6692" s="1383" t="s">
        <v>59</v>
      </c>
    </row>
    <row r="6693" spans="1:17" x14ac:dyDescent="0.3">
      <c r="A6693" s="1405">
        <v>2017</v>
      </c>
      <c r="B6693" s="1406" t="s">
        <v>559</v>
      </c>
      <c r="C6693" s="1419" t="s">
        <v>526</v>
      </c>
      <c r="D6693" s="1407">
        <v>1171.8800000000001</v>
      </c>
      <c r="E6693" s="1406" t="s">
        <v>519</v>
      </c>
      <c r="F6693" s="1408" t="s">
        <v>628</v>
      </c>
      <c r="H6693" s="1383" t="str">
        <f t="shared" si="0"/>
        <v xml:space="preserve"> TOTAL do distrito de 14 - SANTARÉM</v>
      </c>
      <c r="O6693" s="1383" t="s">
        <v>519</v>
      </c>
      <c r="Q6693" s="1383" t="s">
        <v>58</v>
      </c>
    </row>
    <row r="6694" spans="1:17" x14ac:dyDescent="0.3">
      <c r="A6694" s="1405">
        <v>2017</v>
      </c>
      <c r="B6694" s="1406" t="s">
        <v>559</v>
      </c>
      <c r="C6694" s="1419" t="s">
        <v>875</v>
      </c>
      <c r="D6694" s="1407">
        <v>783.59</v>
      </c>
      <c r="E6694" s="1406" t="s">
        <v>631</v>
      </c>
      <c r="F6694" s="1408" t="s">
        <v>630</v>
      </c>
      <c r="H6694" s="1383" t="str">
        <f t="shared" si="0"/>
        <v xml:space="preserve"> TOTAL do distrito de 15 - SETÚBAL</v>
      </c>
      <c r="O6694" s="1383" t="s">
        <v>631</v>
      </c>
      <c r="Q6694" s="1383" t="s">
        <v>56</v>
      </c>
    </row>
    <row r="6695" spans="1:17" x14ac:dyDescent="0.3">
      <c r="A6695" s="1405">
        <v>2017</v>
      </c>
      <c r="B6695" s="1406" t="s">
        <v>559</v>
      </c>
      <c r="C6695" s="1419" t="s">
        <v>876</v>
      </c>
      <c r="D6695" s="1407">
        <v>908.25</v>
      </c>
      <c r="E6695" s="1406" t="s">
        <v>594</v>
      </c>
      <c r="F6695" s="1408" t="s">
        <v>595</v>
      </c>
      <c r="H6695" s="1383" t="str">
        <f t="shared" si="0"/>
        <v xml:space="preserve"> TOTAL do distrito de 16 - VIANA DO CASTELO</v>
      </c>
      <c r="O6695" s="1383" t="s">
        <v>594</v>
      </c>
      <c r="Q6695" s="1383" t="s">
        <v>62</v>
      </c>
    </row>
    <row r="6696" spans="1:17" x14ac:dyDescent="0.3">
      <c r="A6696" s="1405">
        <v>2017</v>
      </c>
      <c r="B6696" s="1406" t="s">
        <v>559</v>
      </c>
      <c r="C6696" s="1419" t="s">
        <v>877</v>
      </c>
      <c r="D6696" s="1407">
        <v>823.03</v>
      </c>
      <c r="E6696" s="1406" t="s">
        <v>635</v>
      </c>
      <c r="F6696" s="1408" t="s">
        <v>634</v>
      </c>
      <c r="H6696" s="1383" t="str">
        <f t="shared" si="0"/>
        <v xml:space="preserve"> TOTAL do distrito de 17 - VILA REAL</v>
      </c>
      <c r="O6696" s="1383" t="s">
        <v>635</v>
      </c>
      <c r="Q6696" s="1383" t="s">
        <v>78</v>
      </c>
    </row>
    <row r="6697" spans="1:17" x14ac:dyDescent="0.3">
      <c r="A6697" s="1405">
        <v>2017</v>
      </c>
      <c r="B6697" s="1406" t="s">
        <v>559</v>
      </c>
      <c r="C6697" s="1419" t="s">
        <v>878</v>
      </c>
      <c r="D6697" s="1407">
        <v>989.54</v>
      </c>
      <c r="E6697" s="1406" t="s">
        <v>638</v>
      </c>
      <c r="F6697" s="1408" t="s">
        <v>637</v>
      </c>
      <c r="H6697" s="1383" t="str">
        <f t="shared" si="0"/>
        <v xml:space="preserve"> TOTAL do distrito de 18 - VISEU</v>
      </c>
      <c r="O6697" s="1383" t="s">
        <v>638</v>
      </c>
      <c r="Q6697" s="1383" t="s">
        <v>57</v>
      </c>
    </row>
    <row r="6698" spans="1:17" x14ac:dyDescent="0.3">
      <c r="A6698" s="1405">
        <v>2017</v>
      </c>
      <c r="B6698" s="1406" t="s">
        <v>559</v>
      </c>
      <c r="C6698" s="1419" t="s">
        <v>879</v>
      </c>
      <c r="D6698" s="1407">
        <v>782.27</v>
      </c>
      <c r="E6698" s="1406" t="s">
        <v>561</v>
      </c>
      <c r="F6698" s="1408" t="s">
        <v>562</v>
      </c>
      <c r="H6698" s="1383" t="str">
        <f t="shared" si="0"/>
        <v xml:space="preserve"> TOTAL do distrito de 01 - AVEIRO</v>
      </c>
      <c r="O6698" s="1383" t="s">
        <v>561</v>
      </c>
      <c r="Q6698" s="1383" t="s">
        <v>64</v>
      </c>
    </row>
    <row r="6699" spans="1:17" x14ac:dyDescent="0.3">
      <c r="A6699" s="1405">
        <v>2017</v>
      </c>
      <c r="B6699" s="1406" t="s">
        <v>559</v>
      </c>
      <c r="C6699" s="1419" t="s">
        <v>880</v>
      </c>
      <c r="D6699" s="1407">
        <v>776.75</v>
      </c>
      <c r="E6699" s="1406" t="s">
        <v>642</v>
      </c>
      <c r="F6699" s="1408" t="s">
        <v>641</v>
      </c>
      <c r="H6699" s="1383" t="str">
        <f t="shared" si="0"/>
        <v xml:space="preserve"> TOTAL do distrito de 02 - BEJA</v>
      </c>
      <c r="O6699" s="1383" t="s">
        <v>642</v>
      </c>
      <c r="Q6699" s="1383" t="s">
        <v>66</v>
      </c>
    </row>
    <row r="6700" spans="1:17" x14ac:dyDescent="0.3">
      <c r="A6700" s="1405">
        <v>2017</v>
      </c>
      <c r="B6700" s="1406" t="s">
        <v>559</v>
      </c>
      <c r="C6700" s="1419" t="s">
        <v>881</v>
      </c>
      <c r="D6700" s="1407">
        <v>768.57</v>
      </c>
      <c r="E6700" s="1406" t="s">
        <v>645</v>
      </c>
      <c r="F6700" s="1408" t="s">
        <v>644</v>
      </c>
      <c r="H6700" s="1383" t="str">
        <f t="shared" si="0"/>
        <v xml:space="preserve"> TOTAL do distrito de 03 - BRAGA</v>
      </c>
      <c r="O6700" s="1383" t="s">
        <v>645</v>
      </c>
      <c r="Q6700" s="1383" t="s">
        <v>76</v>
      </c>
    </row>
    <row r="6701" spans="1:17" x14ac:dyDescent="0.3">
      <c r="A6701" s="1405">
        <v>2016</v>
      </c>
      <c r="B6701" s="1406" t="s">
        <v>559</v>
      </c>
      <c r="C6701" s="1419" t="s">
        <v>865</v>
      </c>
      <c r="D6701" s="1407">
        <v>848.25</v>
      </c>
      <c r="E6701" s="1406" t="s">
        <v>598</v>
      </c>
      <c r="F6701" s="1408" t="s">
        <v>599</v>
      </c>
      <c r="H6701" s="1383" t="str">
        <f t="shared" si="0"/>
        <v xml:space="preserve"> TOTAL do distrito de 04 - BRAGANÇA</v>
      </c>
      <c r="O6701" s="1383" t="s">
        <v>598</v>
      </c>
      <c r="Q6701" s="1383" t="s">
        <v>61</v>
      </c>
    </row>
    <row r="6702" spans="1:17" x14ac:dyDescent="0.3">
      <c r="A6702" s="1405">
        <v>2016</v>
      </c>
      <c r="B6702" s="1406" t="s">
        <v>559</v>
      </c>
      <c r="C6702" s="1419" t="s">
        <v>866</v>
      </c>
      <c r="D6702" s="1407">
        <v>774.75</v>
      </c>
      <c r="E6702" s="1406" t="s">
        <v>604</v>
      </c>
      <c r="F6702" s="1408" t="s">
        <v>603</v>
      </c>
      <c r="H6702" s="1383" t="str">
        <f t="shared" si="0"/>
        <v xml:space="preserve"> TOTAL do distrito de 05 - CASTELO BRANCO</v>
      </c>
      <c r="O6702" s="1383" t="s">
        <v>604</v>
      </c>
      <c r="Q6702" s="1383" t="s">
        <v>54</v>
      </c>
    </row>
    <row r="6703" spans="1:17" x14ac:dyDescent="0.3">
      <c r="A6703" s="1405">
        <v>2016</v>
      </c>
      <c r="B6703" s="1406" t="s">
        <v>559</v>
      </c>
      <c r="C6703" s="1419" t="s">
        <v>867</v>
      </c>
      <c r="D6703" s="1407">
        <v>761.02</v>
      </c>
      <c r="E6703" s="1406" t="s">
        <v>578</v>
      </c>
      <c r="F6703" s="1408" t="s">
        <v>579</v>
      </c>
      <c r="H6703" s="1383" t="str">
        <f t="shared" si="0"/>
        <v xml:space="preserve"> TOTAL do distrito de 06 - COIMBRA</v>
      </c>
      <c r="O6703" s="1383" t="s">
        <v>578</v>
      </c>
      <c r="Q6703" s="1383" t="s">
        <v>63</v>
      </c>
    </row>
    <row r="6704" spans="1:17" x14ac:dyDescent="0.3">
      <c r="A6704" s="1405">
        <v>2016</v>
      </c>
      <c r="B6704" s="1406" t="s">
        <v>559</v>
      </c>
      <c r="C6704" s="1419" t="s">
        <v>868</v>
      </c>
      <c r="D6704" s="1407">
        <v>726.98</v>
      </c>
      <c r="E6704" s="1406" t="s">
        <v>608</v>
      </c>
      <c r="F6704" s="1408" t="s">
        <v>607</v>
      </c>
      <c r="H6704" s="1383" t="str">
        <f t="shared" si="0"/>
        <v xml:space="preserve"> TOTAL do distrito de 07 - ÉVORA</v>
      </c>
      <c r="O6704" s="1383" t="s">
        <v>608</v>
      </c>
      <c r="Q6704" s="1383" t="s">
        <v>65</v>
      </c>
    </row>
    <row r="6705" spans="1:17" x14ac:dyDescent="0.3">
      <c r="A6705" s="1405">
        <v>2016</v>
      </c>
      <c r="B6705" s="1406" t="s">
        <v>559</v>
      </c>
      <c r="C6705" s="1419" t="s">
        <v>869</v>
      </c>
      <c r="D6705" s="1407">
        <v>746.22</v>
      </c>
      <c r="E6705" s="1406" t="s">
        <v>611</v>
      </c>
      <c r="F6705" s="1408" t="s">
        <v>610</v>
      </c>
      <c r="H6705" s="1383" t="str">
        <f t="shared" si="0"/>
        <v xml:space="preserve"> TOTAL do distrito de 08 - FARO</v>
      </c>
      <c r="O6705" s="1383" t="s">
        <v>611</v>
      </c>
      <c r="Q6705" s="1383" t="s">
        <v>74</v>
      </c>
    </row>
    <row r="6706" spans="1:17" x14ac:dyDescent="0.3">
      <c r="A6706" s="1405">
        <v>2016</v>
      </c>
      <c r="B6706" s="1406" t="s">
        <v>559</v>
      </c>
      <c r="C6706" s="1419" t="s">
        <v>870</v>
      </c>
      <c r="D6706" s="1407">
        <v>816.41</v>
      </c>
      <c r="E6706" s="1406" t="s">
        <v>614</v>
      </c>
      <c r="F6706" s="1408" t="s">
        <v>613</v>
      </c>
      <c r="H6706" s="1383" t="str">
        <f t="shared" si="0"/>
        <v xml:space="preserve"> TOTAL do distrito de 09 - GUARDA</v>
      </c>
      <c r="O6706" s="1383" t="s">
        <v>614</v>
      </c>
      <c r="Q6706" s="1383" t="s">
        <v>60</v>
      </c>
    </row>
    <row r="6707" spans="1:17" x14ac:dyDescent="0.3">
      <c r="A6707" s="1405">
        <v>2016</v>
      </c>
      <c r="B6707" s="1406" t="s">
        <v>559</v>
      </c>
      <c r="C6707" s="1419" t="s">
        <v>871</v>
      </c>
      <c r="D6707" s="1407">
        <v>804.02</v>
      </c>
      <c r="E6707" s="1406" t="s">
        <v>617</v>
      </c>
      <c r="F6707" s="1408" t="s">
        <v>616</v>
      </c>
      <c r="H6707" s="1383" t="str">
        <f t="shared" si="0"/>
        <v xml:space="preserve"> TOTAL do distrito de 10 - LEIRIA</v>
      </c>
      <c r="O6707" s="1383" t="s">
        <v>617</v>
      </c>
      <c r="Q6707" s="1383" t="s">
        <v>55</v>
      </c>
    </row>
    <row r="6708" spans="1:17" x14ac:dyDescent="0.3">
      <c r="A6708" s="1405">
        <v>2016</v>
      </c>
      <c r="B6708" s="1406" t="s">
        <v>559</v>
      </c>
      <c r="C6708" s="1419" t="s">
        <v>872</v>
      </c>
      <c r="D6708" s="1407">
        <v>793.76</v>
      </c>
      <c r="E6708" s="1406" t="s">
        <v>620</v>
      </c>
      <c r="F6708" s="1408" t="s">
        <v>619</v>
      </c>
      <c r="H6708" s="1383" t="str">
        <f t="shared" si="0"/>
        <v xml:space="preserve"> TOTAL do distrito de 11 - LISBOA</v>
      </c>
      <c r="O6708" s="1383" t="s">
        <v>620</v>
      </c>
      <c r="Q6708" s="1383" t="s">
        <v>73</v>
      </c>
    </row>
    <row r="6709" spans="1:17" x14ac:dyDescent="0.3">
      <c r="A6709" s="1405">
        <v>2016</v>
      </c>
      <c r="B6709" s="1406" t="s">
        <v>559</v>
      </c>
      <c r="C6709" s="1419" t="s">
        <v>873</v>
      </c>
      <c r="D6709" s="1407">
        <v>721.53</v>
      </c>
      <c r="E6709" s="1406" t="s">
        <v>623</v>
      </c>
      <c r="F6709" s="1408" t="s">
        <v>622</v>
      </c>
      <c r="H6709" s="1383" t="str">
        <f t="shared" si="0"/>
        <v xml:space="preserve"> TOTAL do distrito de 12 - PORTALEGRE</v>
      </c>
      <c r="O6709" s="1383" t="s">
        <v>623</v>
      </c>
      <c r="Q6709" s="1383" t="s">
        <v>75</v>
      </c>
    </row>
    <row r="6710" spans="1:17" x14ac:dyDescent="0.3">
      <c r="A6710" s="1405">
        <v>2016</v>
      </c>
      <c r="B6710" s="1406" t="s">
        <v>559</v>
      </c>
      <c r="C6710" s="1419" t="s">
        <v>874</v>
      </c>
      <c r="D6710" s="1407">
        <v>815.1</v>
      </c>
      <c r="E6710" s="1406" t="s">
        <v>626</v>
      </c>
      <c r="F6710" s="1408" t="s">
        <v>625</v>
      </c>
      <c r="H6710" s="1383" t="str">
        <f t="shared" si="0"/>
        <v xml:space="preserve"> TOTAL do distrito de 13 - PORTO</v>
      </c>
      <c r="O6710" s="1383" t="s">
        <v>626</v>
      </c>
      <c r="Q6710" s="1383" t="s">
        <v>59</v>
      </c>
    </row>
    <row r="6711" spans="1:17" x14ac:dyDescent="0.3">
      <c r="A6711" s="1405">
        <v>2016</v>
      </c>
      <c r="B6711" s="1406" t="s">
        <v>559</v>
      </c>
      <c r="C6711" s="1419" t="s">
        <v>526</v>
      </c>
      <c r="D6711" s="1407">
        <v>1155.93</v>
      </c>
      <c r="E6711" s="1406" t="s">
        <v>519</v>
      </c>
      <c r="F6711" s="1408" t="s">
        <v>628</v>
      </c>
      <c r="H6711" s="1383" t="str">
        <f t="shared" si="0"/>
        <v xml:space="preserve"> TOTAL do distrito de 14 - SANTARÉM</v>
      </c>
      <c r="O6711" s="1383" t="s">
        <v>519</v>
      </c>
      <c r="Q6711" s="1383" t="s">
        <v>58</v>
      </c>
    </row>
    <row r="6712" spans="1:17" x14ac:dyDescent="0.3">
      <c r="A6712" s="1405">
        <v>2016</v>
      </c>
      <c r="B6712" s="1406" t="s">
        <v>559</v>
      </c>
      <c r="C6712" s="1419" t="s">
        <v>875</v>
      </c>
      <c r="D6712" s="1407">
        <v>767.83</v>
      </c>
      <c r="E6712" s="1406" t="s">
        <v>631</v>
      </c>
      <c r="F6712" s="1408" t="s">
        <v>630</v>
      </c>
      <c r="H6712" s="1383" t="str">
        <f t="shared" si="0"/>
        <v xml:space="preserve"> TOTAL do distrito de 15 - SETÚBAL</v>
      </c>
      <c r="O6712" s="1383" t="s">
        <v>631</v>
      </c>
      <c r="Q6712" s="1383" t="s">
        <v>56</v>
      </c>
    </row>
    <row r="6713" spans="1:17" x14ac:dyDescent="0.3">
      <c r="A6713" s="1405">
        <v>2016</v>
      </c>
      <c r="B6713" s="1406" t="s">
        <v>559</v>
      </c>
      <c r="C6713" s="1419" t="s">
        <v>876</v>
      </c>
      <c r="D6713" s="1407">
        <v>891.71</v>
      </c>
      <c r="E6713" s="1406" t="s">
        <v>594</v>
      </c>
      <c r="F6713" s="1408" t="s">
        <v>595</v>
      </c>
      <c r="H6713" s="1383" t="str">
        <f t="shared" si="0"/>
        <v xml:space="preserve"> TOTAL do distrito de 16 - VIANA DO CASTELO</v>
      </c>
      <c r="O6713" s="1383" t="s">
        <v>594</v>
      </c>
      <c r="Q6713" s="1383" t="s">
        <v>62</v>
      </c>
    </row>
    <row r="6714" spans="1:17" x14ac:dyDescent="0.3">
      <c r="A6714" s="1405">
        <v>2016</v>
      </c>
      <c r="B6714" s="1406" t="s">
        <v>559</v>
      </c>
      <c r="C6714" s="1419" t="s">
        <v>877</v>
      </c>
      <c r="D6714" s="1407">
        <v>799.15</v>
      </c>
      <c r="E6714" s="1406" t="s">
        <v>635</v>
      </c>
      <c r="F6714" s="1408" t="s">
        <v>634</v>
      </c>
      <c r="H6714" s="1383" t="str">
        <f t="shared" si="0"/>
        <v xml:space="preserve"> TOTAL do distrito de 17 - VILA REAL</v>
      </c>
      <c r="O6714" s="1383" t="s">
        <v>635</v>
      </c>
      <c r="Q6714" s="1383" t="s">
        <v>78</v>
      </c>
    </row>
    <row r="6715" spans="1:17" x14ac:dyDescent="0.3">
      <c r="A6715" s="1405">
        <v>2016</v>
      </c>
      <c r="B6715" s="1406" t="s">
        <v>559</v>
      </c>
      <c r="C6715" s="1419" t="s">
        <v>878</v>
      </c>
      <c r="D6715" s="1407">
        <v>979.51</v>
      </c>
      <c r="E6715" s="1406" t="s">
        <v>638</v>
      </c>
      <c r="F6715" s="1408" t="s">
        <v>637</v>
      </c>
      <c r="H6715" s="1383" t="str">
        <f t="shared" si="0"/>
        <v xml:space="preserve"> TOTAL do distrito de 18 - VISEU</v>
      </c>
      <c r="O6715" s="1383" t="s">
        <v>638</v>
      </c>
      <c r="Q6715" s="1383" t="s">
        <v>57</v>
      </c>
    </row>
    <row r="6716" spans="1:17" x14ac:dyDescent="0.3">
      <c r="A6716" s="1405">
        <v>2016</v>
      </c>
      <c r="B6716" s="1406" t="s">
        <v>559</v>
      </c>
      <c r="C6716" s="1419" t="s">
        <v>879</v>
      </c>
      <c r="D6716" s="1407">
        <v>746.72</v>
      </c>
      <c r="E6716" s="1406" t="s">
        <v>561</v>
      </c>
      <c r="F6716" s="1408" t="s">
        <v>562</v>
      </c>
      <c r="H6716" s="1383" t="str">
        <f t="shared" si="0"/>
        <v xml:space="preserve"> TOTAL do distrito de 01 - AVEIRO</v>
      </c>
      <c r="O6716" s="1383" t="s">
        <v>561</v>
      </c>
      <c r="Q6716" s="1383" t="s">
        <v>64</v>
      </c>
    </row>
    <row r="6717" spans="1:17" x14ac:dyDescent="0.3">
      <c r="A6717" s="1405">
        <v>2016</v>
      </c>
      <c r="B6717" s="1406" t="s">
        <v>559</v>
      </c>
      <c r="C6717" s="1419" t="s">
        <v>880</v>
      </c>
      <c r="D6717" s="1407">
        <v>756.43</v>
      </c>
      <c r="E6717" s="1406" t="s">
        <v>642</v>
      </c>
      <c r="F6717" s="1408" t="s">
        <v>641</v>
      </c>
      <c r="H6717" s="1383" t="str">
        <f t="shared" si="0"/>
        <v xml:space="preserve"> TOTAL do distrito de 02 - BEJA</v>
      </c>
      <c r="O6717" s="1383" t="s">
        <v>642</v>
      </c>
      <c r="Q6717" s="1383" t="s">
        <v>66</v>
      </c>
    </row>
    <row r="6718" spans="1:17" x14ac:dyDescent="0.3">
      <c r="A6718" s="1405">
        <v>2016</v>
      </c>
      <c r="B6718" s="1406" t="s">
        <v>559</v>
      </c>
      <c r="C6718" s="1419" t="s">
        <v>881</v>
      </c>
      <c r="D6718" s="1407">
        <v>749.63</v>
      </c>
      <c r="E6718" s="1406" t="s">
        <v>645</v>
      </c>
      <c r="F6718" s="1408" t="s">
        <v>644</v>
      </c>
      <c r="H6718" s="1383" t="str">
        <f t="shared" si="0"/>
        <v xml:space="preserve"> TOTAL do distrito de 03 - BRAGA</v>
      </c>
      <c r="O6718" s="1383" t="s">
        <v>645</v>
      </c>
      <c r="Q6718" s="1383" t="s">
        <v>76</v>
      </c>
    </row>
    <row r="6719" spans="1:17" x14ac:dyDescent="0.3">
      <c r="A6719" s="1405">
        <v>2015</v>
      </c>
      <c r="B6719" s="1406" t="s">
        <v>559</v>
      </c>
      <c r="C6719" s="1419" t="s">
        <v>865</v>
      </c>
      <c r="D6719" s="1407">
        <v>833.48</v>
      </c>
      <c r="E6719" s="1406" t="s">
        <v>598</v>
      </c>
      <c r="F6719" s="1408" t="s">
        <v>599</v>
      </c>
      <c r="H6719" s="1383" t="str">
        <f t="shared" si="0"/>
        <v xml:space="preserve"> TOTAL do distrito de 04 - BRAGANÇA</v>
      </c>
      <c r="O6719" s="1383" t="s">
        <v>598</v>
      </c>
      <c r="Q6719" s="1383" t="s">
        <v>61</v>
      </c>
    </row>
    <row r="6720" spans="1:17" x14ac:dyDescent="0.3">
      <c r="A6720" s="1405">
        <v>2015</v>
      </c>
      <c r="B6720" s="1406" t="s">
        <v>559</v>
      </c>
      <c r="C6720" s="1419" t="s">
        <v>866</v>
      </c>
      <c r="D6720" s="1407">
        <v>771.56</v>
      </c>
      <c r="E6720" s="1406" t="s">
        <v>604</v>
      </c>
      <c r="F6720" s="1408" t="s">
        <v>603</v>
      </c>
      <c r="H6720" s="1383" t="str">
        <f t="shared" si="0"/>
        <v xml:space="preserve"> TOTAL do distrito de 05 - CASTELO BRANCO</v>
      </c>
      <c r="O6720" s="1383" t="s">
        <v>604</v>
      </c>
      <c r="Q6720" s="1383" t="s">
        <v>54</v>
      </c>
    </row>
    <row r="6721" spans="1:17" x14ac:dyDescent="0.3">
      <c r="A6721" s="1405">
        <v>2015</v>
      </c>
      <c r="B6721" s="1406" t="s">
        <v>559</v>
      </c>
      <c r="C6721" s="1419" t="s">
        <v>867</v>
      </c>
      <c r="D6721" s="1407">
        <v>743.72</v>
      </c>
      <c r="E6721" s="1406" t="s">
        <v>578</v>
      </c>
      <c r="F6721" s="1408" t="s">
        <v>579</v>
      </c>
      <c r="H6721" s="1383" t="str">
        <f t="shared" si="0"/>
        <v xml:space="preserve"> TOTAL do distrito de 06 - COIMBRA</v>
      </c>
      <c r="O6721" s="1383" t="s">
        <v>578</v>
      </c>
      <c r="Q6721" s="1383" t="s">
        <v>63</v>
      </c>
    </row>
    <row r="6722" spans="1:17" x14ac:dyDescent="0.3">
      <c r="A6722" s="1405">
        <v>2015</v>
      </c>
      <c r="B6722" s="1406" t="s">
        <v>559</v>
      </c>
      <c r="C6722" s="1419" t="s">
        <v>868</v>
      </c>
      <c r="D6722" s="1407">
        <v>708.23</v>
      </c>
      <c r="E6722" s="1406" t="s">
        <v>608</v>
      </c>
      <c r="F6722" s="1408" t="s">
        <v>607</v>
      </c>
      <c r="H6722" s="1383" t="str">
        <f t="shared" si="0"/>
        <v xml:space="preserve"> TOTAL do distrito de 07 - ÉVORA</v>
      </c>
      <c r="O6722" s="1383" t="s">
        <v>608</v>
      </c>
      <c r="Q6722" s="1383" t="s">
        <v>65</v>
      </c>
    </row>
    <row r="6723" spans="1:17" x14ac:dyDescent="0.3">
      <c r="A6723" s="1405">
        <v>2015</v>
      </c>
      <c r="B6723" s="1406" t="s">
        <v>559</v>
      </c>
      <c r="C6723" s="1419" t="s">
        <v>869</v>
      </c>
      <c r="D6723" s="1407">
        <v>727.47</v>
      </c>
      <c r="E6723" s="1406" t="s">
        <v>611</v>
      </c>
      <c r="F6723" s="1408" t="s">
        <v>610</v>
      </c>
      <c r="H6723" s="1383" t="str">
        <f t="shared" si="0"/>
        <v xml:space="preserve"> TOTAL do distrito de 08 - FARO</v>
      </c>
      <c r="O6723" s="1383" t="s">
        <v>611</v>
      </c>
      <c r="Q6723" s="1383" t="s">
        <v>74</v>
      </c>
    </row>
    <row r="6724" spans="1:17" x14ac:dyDescent="0.3">
      <c r="A6724" s="1405">
        <v>2015</v>
      </c>
      <c r="B6724" s="1406" t="s">
        <v>559</v>
      </c>
      <c r="C6724" s="1419" t="s">
        <v>870</v>
      </c>
      <c r="D6724" s="1407">
        <v>802.08</v>
      </c>
      <c r="E6724" s="1406" t="s">
        <v>614</v>
      </c>
      <c r="F6724" s="1408" t="s">
        <v>613</v>
      </c>
      <c r="H6724" s="1383" t="str">
        <f t="shared" si="0"/>
        <v xml:space="preserve"> TOTAL do distrito de 09 - GUARDA</v>
      </c>
      <c r="O6724" s="1383" t="s">
        <v>614</v>
      </c>
      <c r="Q6724" s="1383" t="s">
        <v>60</v>
      </c>
    </row>
    <row r="6725" spans="1:17" x14ac:dyDescent="0.3">
      <c r="A6725" s="1405">
        <v>2015</v>
      </c>
      <c r="B6725" s="1406" t="s">
        <v>559</v>
      </c>
      <c r="C6725" s="1419" t="s">
        <v>871</v>
      </c>
      <c r="D6725" s="1407">
        <v>796.55</v>
      </c>
      <c r="E6725" s="1406" t="s">
        <v>617</v>
      </c>
      <c r="F6725" s="1408" t="s">
        <v>616</v>
      </c>
      <c r="H6725" s="1383" t="str">
        <f t="shared" si="0"/>
        <v xml:space="preserve"> TOTAL do distrito de 10 - LEIRIA</v>
      </c>
      <c r="O6725" s="1383" t="s">
        <v>617</v>
      </c>
      <c r="Q6725" s="1383" t="s">
        <v>55</v>
      </c>
    </row>
    <row r="6726" spans="1:17" x14ac:dyDescent="0.3">
      <c r="A6726" s="1405">
        <v>2015</v>
      </c>
      <c r="B6726" s="1406" t="s">
        <v>559</v>
      </c>
      <c r="C6726" s="1419" t="s">
        <v>872</v>
      </c>
      <c r="D6726" s="1407">
        <v>781.12</v>
      </c>
      <c r="E6726" s="1406" t="s">
        <v>620</v>
      </c>
      <c r="F6726" s="1408" t="s">
        <v>619</v>
      </c>
      <c r="H6726" s="1383" t="str">
        <f t="shared" si="0"/>
        <v xml:space="preserve"> TOTAL do distrito de 11 - LISBOA</v>
      </c>
      <c r="O6726" s="1383" t="s">
        <v>620</v>
      </c>
      <c r="Q6726" s="1383" t="s">
        <v>73</v>
      </c>
    </row>
    <row r="6727" spans="1:17" x14ac:dyDescent="0.3">
      <c r="A6727" s="1405">
        <v>2015</v>
      </c>
      <c r="B6727" s="1406" t="s">
        <v>559</v>
      </c>
      <c r="C6727" s="1419" t="s">
        <v>873</v>
      </c>
      <c r="D6727" s="1407">
        <v>704.55</v>
      </c>
      <c r="E6727" s="1406" t="s">
        <v>623</v>
      </c>
      <c r="F6727" s="1408" t="s">
        <v>622</v>
      </c>
      <c r="H6727" s="1383" t="str">
        <f t="shared" si="0"/>
        <v xml:space="preserve"> TOTAL do distrito de 12 - PORTALEGRE</v>
      </c>
      <c r="O6727" s="1383" t="s">
        <v>623</v>
      </c>
      <c r="Q6727" s="1383" t="s">
        <v>75</v>
      </c>
    </row>
    <row r="6728" spans="1:17" x14ac:dyDescent="0.3">
      <c r="A6728" s="1405">
        <v>2015</v>
      </c>
      <c r="B6728" s="1406" t="s">
        <v>559</v>
      </c>
      <c r="C6728" s="1419" t="s">
        <v>874</v>
      </c>
      <c r="D6728" s="1407">
        <v>799.95</v>
      </c>
      <c r="E6728" s="1406" t="s">
        <v>626</v>
      </c>
      <c r="F6728" s="1408" t="s">
        <v>625</v>
      </c>
      <c r="H6728" s="1383" t="str">
        <f t="shared" si="0"/>
        <v xml:space="preserve"> TOTAL do distrito de 13 - PORTO</v>
      </c>
      <c r="O6728" s="1383" t="s">
        <v>626</v>
      </c>
      <c r="Q6728" s="1383" t="s">
        <v>59</v>
      </c>
    </row>
    <row r="6729" spans="1:17" x14ac:dyDescent="0.3">
      <c r="A6729" s="1405">
        <v>2015</v>
      </c>
      <c r="B6729" s="1406" t="s">
        <v>559</v>
      </c>
      <c r="C6729" s="1419" t="s">
        <v>526</v>
      </c>
      <c r="D6729" s="1407">
        <v>1151.6400000000001</v>
      </c>
      <c r="E6729" s="1406" t="s">
        <v>519</v>
      </c>
      <c r="F6729" s="1408" t="s">
        <v>628</v>
      </c>
      <c r="H6729" s="1383" t="str">
        <f t="shared" si="0"/>
        <v xml:space="preserve"> TOTAL do distrito de 14 - SANTARÉM</v>
      </c>
      <c r="O6729" s="1383" t="s">
        <v>519</v>
      </c>
      <c r="Q6729" s="1383" t="s">
        <v>58</v>
      </c>
    </row>
    <row r="6730" spans="1:17" x14ac:dyDescent="0.3">
      <c r="A6730" s="1405">
        <v>2015</v>
      </c>
      <c r="B6730" s="1406" t="s">
        <v>559</v>
      </c>
      <c r="C6730" s="1419" t="s">
        <v>875</v>
      </c>
      <c r="D6730" s="1407">
        <v>755.71</v>
      </c>
      <c r="E6730" s="1406" t="s">
        <v>631</v>
      </c>
      <c r="F6730" s="1408" t="s">
        <v>630</v>
      </c>
      <c r="H6730" s="1383" t="str">
        <f t="shared" si="0"/>
        <v xml:space="preserve"> TOTAL do distrito de 15 - SETÚBAL</v>
      </c>
      <c r="O6730" s="1383" t="s">
        <v>631</v>
      </c>
      <c r="Q6730" s="1383" t="s">
        <v>56</v>
      </c>
    </row>
    <row r="6731" spans="1:17" x14ac:dyDescent="0.3">
      <c r="A6731" s="1405">
        <v>2015</v>
      </c>
      <c r="B6731" s="1406" t="s">
        <v>559</v>
      </c>
      <c r="C6731" s="1419" t="s">
        <v>876</v>
      </c>
      <c r="D6731" s="1407">
        <v>879.09</v>
      </c>
      <c r="E6731" s="1406" t="s">
        <v>594</v>
      </c>
      <c r="F6731" s="1408" t="s">
        <v>595</v>
      </c>
      <c r="H6731" s="1383" t="str">
        <f t="shared" si="0"/>
        <v xml:space="preserve"> TOTAL do distrito de 16 - VIANA DO CASTELO</v>
      </c>
      <c r="O6731" s="1383" t="s">
        <v>594</v>
      </c>
      <c r="Q6731" s="1383" t="s">
        <v>62</v>
      </c>
    </row>
    <row r="6732" spans="1:17" x14ac:dyDescent="0.3">
      <c r="A6732" s="1405">
        <v>2015</v>
      </c>
      <c r="B6732" s="1406" t="s">
        <v>559</v>
      </c>
      <c r="C6732" s="1419" t="s">
        <v>877</v>
      </c>
      <c r="D6732" s="1407">
        <v>793.64</v>
      </c>
      <c r="E6732" s="1406" t="s">
        <v>635</v>
      </c>
      <c r="F6732" s="1408" t="s">
        <v>634</v>
      </c>
      <c r="H6732" s="1383" t="str">
        <f t="shared" si="0"/>
        <v xml:space="preserve"> TOTAL do distrito de 17 - VILA REAL</v>
      </c>
      <c r="O6732" s="1383" t="s">
        <v>635</v>
      </c>
      <c r="Q6732" s="1383" t="s">
        <v>78</v>
      </c>
    </row>
    <row r="6733" spans="1:17" x14ac:dyDescent="0.3">
      <c r="A6733" s="1405">
        <v>2015</v>
      </c>
      <c r="B6733" s="1406" t="s">
        <v>559</v>
      </c>
      <c r="C6733" s="1419" t="s">
        <v>878</v>
      </c>
      <c r="D6733" s="1407">
        <v>958.98</v>
      </c>
      <c r="E6733" s="1406" t="s">
        <v>638</v>
      </c>
      <c r="F6733" s="1408" t="s">
        <v>637</v>
      </c>
      <c r="H6733" s="1383" t="str">
        <f t="shared" si="0"/>
        <v xml:space="preserve"> TOTAL do distrito de 18 - VISEU</v>
      </c>
      <c r="O6733" s="1383" t="s">
        <v>638</v>
      </c>
      <c r="Q6733" s="1383" t="s">
        <v>57</v>
      </c>
    </row>
    <row r="6734" spans="1:17" x14ac:dyDescent="0.3">
      <c r="A6734" s="1405">
        <v>2015</v>
      </c>
      <c r="B6734" s="1406" t="s">
        <v>559</v>
      </c>
      <c r="C6734" s="1419" t="s">
        <v>879</v>
      </c>
      <c r="D6734" s="1407">
        <v>741.65</v>
      </c>
      <c r="E6734" s="1406" t="s">
        <v>561</v>
      </c>
      <c r="F6734" s="1408" t="s">
        <v>562</v>
      </c>
      <c r="H6734" s="1383" t="str">
        <f t="shared" si="0"/>
        <v xml:space="preserve"> TOTAL do distrito de 01 - AVEIRO</v>
      </c>
      <c r="O6734" s="1383" t="s">
        <v>561</v>
      </c>
      <c r="Q6734" s="1383" t="s">
        <v>64</v>
      </c>
    </row>
    <row r="6735" spans="1:17" x14ac:dyDescent="0.3">
      <c r="A6735" s="1405">
        <v>2015</v>
      </c>
      <c r="B6735" s="1406" t="s">
        <v>559</v>
      </c>
      <c r="C6735" s="1419" t="s">
        <v>880</v>
      </c>
      <c r="D6735" s="1407">
        <v>744.14</v>
      </c>
      <c r="E6735" s="1406" t="s">
        <v>642</v>
      </c>
      <c r="F6735" s="1408" t="s">
        <v>641</v>
      </c>
      <c r="H6735" s="1383" t="str">
        <f t="shared" si="0"/>
        <v xml:space="preserve"> TOTAL do distrito de 02 - BEJA</v>
      </c>
      <c r="O6735" s="1383" t="s">
        <v>642</v>
      </c>
      <c r="Q6735" s="1383" t="s">
        <v>66</v>
      </c>
    </row>
    <row r="6736" spans="1:17" x14ac:dyDescent="0.3">
      <c r="A6736" s="1405">
        <v>2015</v>
      </c>
      <c r="B6736" s="1406" t="s">
        <v>559</v>
      </c>
      <c r="C6736" s="1419" t="s">
        <v>881</v>
      </c>
      <c r="D6736" s="1407">
        <v>737.12</v>
      </c>
      <c r="E6736" s="1406" t="s">
        <v>645</v>
      </c>
      <c r="F6736" s="1408" t="s">
        <v>644</v>
      </c>
      <c r="H6736" s="1383" t="str">
        <f t="shared" si="0"/>
        <v xml:space="preserve"> TOTAL do distrito de 03 - BRAGA</v>
      </c>
      <c r="O6736" s="1383" t="s">
        <v>645</v>
      </c>
      <c r="Q6736" s="1383" t="s">
        <v>76</v>
      </c>
    </row>
    <row r="6737" spans="1:17" x14ac:dyDescent="0.3">
      <c r="A6737" s="1405">
        <v>2014</v>
      </c>
      <c r="B6737" s="1406" t="s">
        <v>559</v>
      </c>
      <c r="C6737" s="1419" t="s">
        <v>865</v>
      </c>
      <c r="D6737" s="1407">
        <v>822.65</v>
      </c>
      <c r="E6737" s="1406" t="s">
        <v>598</v>
      </c>
      <c r="F6737" s="1408" t="s">
        <v>599</v>
      </c>
      <c r="H6737" s="1383" t="str">
        <f t="shared" si="0"/>
        <v xml:space="preserve"> TOTAL do distrito de 04 - BRAGANÇA</v>
      </c>
      <c r="O6737" s="1383" t="s">
        <v>598</v>
      </c>
      <c r="Q6737" s="1383" t="s">
        <v>61</v>
      </c>
    </row>
    <row r="6738" spans="1:17" x14ac:dyDescent="0.3">
      <c r="A6738" s="1405">
        <v>2014</v>
      </c>
      <c r="B6738" s="1406" t="s">
        <v>559</v>
      </c>
      <c r="C6738" s="1419" t="s">
        <v>866</v>
      </c>
      <c r="D6738" s="1407">
        <v>766.65</v>
      </c>
      <c r="E6738" s="1406" t="s">
        <v>604</v>
      </c>
      <c r="F6738" s="1408" t="s">
        <v>603</v>
      </c>
      <c r="H6738" s="1383" t="str">
        <f t="shared" si="0"/>
        <v xml:space="preserve"> TOTAL do distrito de 05 - CASTELO BRANCO</v>
      </c>
      <c r="O6738" s="1383" t="s">
        <v>604</v>
      </c>
      <c r="Q6738" s="1383" t="s">
        <v>54</v>
      </c>
    </row>
    <row r="6739" spans="1:17" x14ac:dyDescent="0.3">
      <c r="A6739" s="1405">
        <v>2014</v>
      </c>
      <c r="B6739" s="1406" t="s">
        <v>559</v>
      </c>
      <c r="C6739" s="1419" t="s">
        <v>867</v>
      </c>
      <c r="D6739" s="1407">
        <v>739.18</v>
      </c>
      <c r="E6739" s="1406" t="s">
        <v>578</v>
      </c>
      <c r="F6739" s="1408" t="s">
        <v>579</v>
      </c>
      <c r="H6739" s="1383" t="str">
        <f t="shared" si="0"/>
        <v xml:space="preserve"> TOTAL do distrito de 06 - COIMBRA</v>
      </c>
      <c r="O6739" s="1383" t="s">
        <v>578</v>
      </c>
      <c r="Q6739" s="1383" t="s">
        <v>63</v>
      </c>
    </row>
    <row r="6740" spans="1:17" x14ac:dyDescent="0.3">
      <c r="A6740" s="1405">
        <v>2014</v>
      </c>
      <c r="B6740" s="1406" t="s">
        <v>559</v>
      </c>
      <c r="C6740" s="1419" t="s">
        <v>868</v>
      </c>
      <c r="D6740" s="1407">
        <v>706.01</v>
      </c>
      <c r="E6740" s="1406" t="s">
        <v>608</v>
      </c>
      <c r="F6740" s="1408" t="s">
        <v>607</v>
      </c>
      <c r="H6740" s="1383" t="str">
        <f t="shared" si="0"/>
        <v xml:space="preserve"> TOTAL do distrito de 07 - ÉVORA</v>
      </c>
      <c r="O6740" s="1383" t="s">
        <v>608</v>
      </c>
      <c r="Q6740" s="1383" t="s">
        <v>65</v>
      </c>
    </row>
    <row r="6741" spans="1:17" x14ac:dyDescent="0.3">
      <c r="A6741" s="1405">
        <v>2014</v>
      </c>
      <c r="B6741" s="1406" t="s">
        <v>559</v>
      </c>
      <c r="C6741" s="1419" t="s">
        <v>869</v>
      </c>
      <c r="D6741" s="1407">
        <v>720.73</v>
      </c>
      <c r="E6741" s="1406" t="s">
        <v>611</v>
      </c>
      <c r="F6741" s="1408" t="s">
        <v>610</v>
      </c>
      <c r="H6741" s="1383" t="str">
        <f t="shared" si="0"/>
        <v xml:space="preserve"> TOTAL do distrito de 08 - FARO</v>
      </c>
      <c r="O6741" s="1383" t="s">
        <v>611</v>
      </c>
      <c r="Q6741" s="1383" t="s">
        <v>74</v>
      </c>
    </row>
    <row r="6742" spans="1:17" x14ac:dyDescent="0.3">
      <c r="A6742" s="1405">
        <v>2014</v>
      </c>
      <c r="B6742" s="1406" t="s">
        <v>559</v>
      </c>
      <c r="C6742" s="1419" t="s">
        <v>870</v>
      </c>
      <c r="D6742" s="1407">
        <v>802.91</v>
      </c>
      <c r="E6742" s="1406" t="s">
        <v>614</v>
      </c>
      <c r="F6742" s="1408" t="s">
        <v>613</v>
      </c>
      <c r="H6742" s="1383" t="str">
        <f t="shared" si="0"/>
        <v xml:space="preserve"> TOTAL do distrito de 09 - GUARDA</v>
      </c>
      <c r="O6742" s="1383" t="s">
        <v>614</v>
      </c>
      <c r="Q6742" s="1383" t="s">
        <v>60</v>
      </c>
    </row>
    <row r="6743" spans="1:17" x14ac:dyDescent="0.3">
      <c r="A6743" s="1405">
        <v>2014</v>
      </c>
      <c r="B6743" s="1406" t="s">
        <v>559</v>
      </c>
      <c r="C6743" s="1419" t="s">
        <v>871</v>
      </c>
      <c r="D6743" s="1407">
        <v>791.91</v>
      </c>
      <c r="E6743" s="1406" t="s">
        <v>617</v>
      </c>
      <c r="F6743" s="1408" t="s">
        <v>616</v>
      </c>
      <c r="H6743" s="1383" t="str">
        <f t="shared" si="0"/>
        <v xml:space="preserve"> TOTAL do distrito de 10 - LEIRIA</v>
      </c>
      <c r="O6743" s="1383" t="s">
        <v>617</v>
      </c>
      <c r="Q6743" s="1383" t="s">
        <v>55</v>
      </c>
    </row>
    <row r="6744" spans="1:17" x14ac:dyDescent="0.3">
      <c r="A6744" s="1405">
        <v>2014</v>
      </c>
      <c r="B6744" s="1406" t="s">
        <v>559</v>
      </c>
      <c r="C6744" s="1419" t="s">
        <v>872</v>
      </c>
      <c r="D6744" s="1407">
        <v>780.52</v>
      </c>
      <c r="E6744" s="1406" t="s">
        <v>620</v>
      </c>
      <c r="F6744" s="1408" t="s">
        <v>619</v>
      </c>
      <c r="H6744" s="1383" t="str">
        <f t="shared" ref="H6744:H6807" si="1">CONCATENATE(" TOTAL do distrito de ",E6747)</f>
        <v xml:space="preserve"> TOTAL do distrito de 11 - LISBOA</v>
      </c>
      <c r="O6744" s="1383" t="s">
        <v>620</v>
      </c>
      <c r="Q6744" s="1383" t="s">
        <v>73</v>
      </c>
    </row>
    <row r="6745" spans="1:17" x14ac:dyDescent="0.3">
      <c r="A6745" s="1405">
        <v>2014</v>
      </c>
      <c r="B6745" s="1406" t="s">
        <v>559</v>
      </c>
      <c r="C6745" s="1419" t="s">
        <v>873</v>
      </c>
      <c r="D6745" s="1407">
        <v>700.01</v>
      </c>
      <c r="E6745" s="1406" t="s">
        <v>623</v>
      </c>
      <c r="F6745" s="1408" t="s">
        <v>622</v>
      </c>
      <c r="H6745" s="1383" t="str">
        <f t="shared" si="1"/>
        <v xml:space="preserve"> TOTAL do distrito de 12 - PORTALEGRE</v>
      </c>
      <c r="O6745" s="1383" t="s">
        <v>623</v>
      </c>
      <c r="Q6745" s="1383" t="s">
        <v>75</v>
      </c>
    </row>
    <row r="6746" spans="1:17" x14ac:dyDescent="0.3">
      <c r="A6746" s="1405">
        <v>2014</v>
      </c>
      <c r="B6746" s="1406" t="s">
        <v>559</v>
      </c>
      <c r="C6746" s="1419" t="s">
        <v>874</v>
      </c>
      <c r="D6746" s="1407">
        <v>794.29</v>
      </c>
      <c r="E6746" s="1406" t="s">
        <v>626</v>
      </c>
      <c r="F6746" s="1408" t="s">
        <v>625</v>
      </c>
      <c r="H6746" s="1383" t="str">
        <f t="shared" si="1"/>
        <v xml:space="preserve"> TOTAL do distrito de 13 - PORTO</v>
      </c>
      <c r="O6746" s="1383" t="s">
        <v>626</v>
      </c>
      <c r="Q6746" s="1383" t="s">
        <v>59</v>
      </c>
    </row>
    <row r="6747" spans="1:17" x14ac:dyDescent="0.3">
      <c r="A6747" s="1405">
        <v>2014</v>
      </c>
      <c r="B6747" s="1406" t="s">
        <v>559</v>
      </c>
      <c r="C6747" s="1419" t="s">
        <v>526</v>
      </c>
      <c r="D6747" s="1407">
        <v>1150.47</v>
      </c>
      <c r="E6747" s="1406" t="s">
        <v>519</v>
      </c>
      <c r="F6747" s="1408" t="s">
        <v>628</v>
      </c>
      <c r="H6747" s="1383" t="str">
        <f t="shared" si="1"/>
        <v xml:space="preserve"> TOTAL do distrito de 14 - SANTARÉM</v>
      </c>
      <c r="O6747" s="1383" t="s">
        <v>519</v>
      </c>
      <c r="Q6747" s="1383" t="s">
        <v>58</v>
      </c>
    </row>
    <row r="6748" spans="1:17" x14ac:dyDescent="0.3">
      <c r="A6748" s="1405">
        <v>2014</v>
      </c>
      <c r="B6748" s="1406" t="s">
        <v>559</v>
      </c>
      <c r="C6748" s="1419" t="s">
        <v>875</v>
      </c>
      <c r="D6748" s="1407">
        <v>754.22</v>
      </c>
      <c r="E6748" s="1406" t="s">
        <v>631</v>
      </c>
      <c r="F6748" s="1408" t="s">
        <v>630</v>
      </c>
      <c r="H6748" s="1383" t="str">
        <f t="shared" si="1"/>
        <v xml:space="preserve"> TOTAL do distrito de 15 - SETÚBAL</v>
      </c>
      <c r="O6748" s="1383" t="s">
        <v>631</v>
      </c>
      <c r="Q6748" s="1383" t="s">
        <v>56</v>
      </c>
    </row>
    <row r="6749" spans="1:17" x14ac:dyDescent="0.3">
      <c r="A6749" s="1405">
        <v>2014</v>
      </c>
      <c r="B6749" s="1406" t="s">
        <v>559</v>
      </c>
      <c r="C6749" s="1419" t="s">
        <v>876</v>
      </c>
      <c r="D6749" s="1407">
        <v>870.08</v>
      </c>
      <c r="E6749" s="1406" t="s">
        <v>594</v>
      </c>
      <c r="F6749" s="1408" t="s">
        <v>595</v>
      </c>
      <c r="H6749" s="1383" t="str">
        <f t="shared" si="1"/>
        <v xml:space="preserve"> TOTAL do distrito de 16 - VIANA DO CASTELO</v>
      </c>
      <c r="O6749" s="1383" t="s">
        <v>594</v>
      </c>
      <c r="Q6749" s="1383" t="s">
        <v>62</v>
      </c>
    </row>
    <row r="6750" spans="1:17" x14ac:dyDescent="0.3">
      <c r="A6750" s="1405">
        <v>2014</v>
      </c>
      <c r="B6750" s="1406" t="s">
        <v>559</v>
      </c>
      <c r="C6750" s="1419" t="s">
        <v>877</v>
      </c>
      <c r="D6750" s="1407">
        <v>786.64</v>
      </c>
      <c r="E6750" s="1406" t="s">
        <v>635</v>
      </c>
      <c r="F6750" s="1408" t="s">
        <v>634</v>
      </c>
      <c r="H6750" s="1383" t="str">
        <f t="shared" si="1"/>
        <v xml:space="preserve"> TOTAL do distrito de 17 - VILA REAL</v>
      </c>
      <c r="O6750" s="1383" t="s">
        <v>635</v>
      </c>
      <c r="Q6750" s="1383" t="s">
        <v>78</v>
      </c>
    </row>
    <row r="6751" spans="1:17" x14ac:dyDescent="0.3">
      <c r="A6751" s="1405">
        <v>2014</v>
      </c>
      <c r="B6751" s="1406" t="s">
        <v>559</v>
      </c>
      <c r="C6751" s="1419" t="s">
        <v>878</v>
      </c>
      <c r="D6751" s="1407">
        <v>945.37</v>
      </c>
      <c r="E6751" s="1406" t="s">
        <v>638</v>
      </c>
      <c r="F6751" s="1408" t="s">
        <v>637</v>
      </c>
      <c r="H6751" s="1383" t="str">
        <f t="shared" si="1"/>
        <v xml:space="preserve"> TOTAL do distrito de 18 - VISEU</v>
      </c>
      <c r="O6751" s="1383" t="s">
        <v>638</v>
      </c>
      <c r="Q6751" s="1383" t="s">
        <v>57</v>
      </c>
    </row>
    <row r="6752" spans="1:17" x14ac:dyDescent="0.3">
      <c r="A6752" s="1405">
        <v>2014</v>
      </c>
      <c r="B6752" s="1406" t="s">
        <v>559</v>
      </c>
      <c r="C6752" s="1419" t="s">
        <v>879</v>
      </c>
      <c r="D6752" s="1407">
        <v>729.89</v>
      </c>
      <c r="E6752" s="1406" t="s">
        <v>561</v>
      </c>
      <c r="F6752" s="1408" t="s">
        <v>562</v>
      </c>
      <c r="H6752" s="1383" t="str">
        <f t="shared" si="1"/>
        <v xml:space="preserve"> TOTAL do distrito de 01 - AVEIRO</v>
      </c>
      <c r="O6752" s="1383" t="s">
        <v>561</v>
      </c>
      <c r="Q6752" s="1383" t="s">
        <v>64</v>
      </c>
    </row>
    <row r="6753" spans="1:17" x14ac:dyDescent="0.3">
      <c r="A6753" s="1405">
        <v>2014</v>
      </c>
      <c r="B6753" s="1406" t="s">
        <v>559</v>
      </c>
      <c r="C6753" s="1419" t="s">
        <v>880</v>
      </c>
      <c r="D6753" s="1407">
        <v>740.77</v>
      </c>
      <c r="E6753" s="1406" t="s">
        <v>642</v>
      </c>
      <c r="F6753" s="1408" t="s">
        <v>641</v>
      </c>
      <c r="H6753" s="1383" t="str">
        <f t="shared" si="1"/>
        <v xml:space="preserve"> TOTAL do distrito de 02 - BEJA</v>
      </c>
      <c r="O6753" s="1383" t="s">
        <v>642</v>
      </c>
      <c r="Q6753" s="1383" t="s">
        <v>66</v>
      </c>
    </row>
    <row r="6754" spans="1:17" x14ac:dyDescent="0.3">
      <c r="A6754" s="1405">
        <v>2014</v>
      </c>
      <c r="B6754" s="1406" t="s">
        <v>559</v>
      </c>
      <c r="C6754" s="1419" t="s">
        <v>881</v>
      </c>
      <c r="D6754" s="1407">
        <v>734.34</v>
      </c>
      <c r="E6754" s="1406" t="s">
        <v>645</v>
      </c>
      <c r="F6754" s="1408" t="s">
        <v>644</v>
      </c>
      <c r="H6754" s="1383" t="str">
        <f t="shared" si="1"/>
        <v xml:space="preserve"> TOTAL do distrito de 03 - BRAGA</v>
      </c>
      <c r="O6754" s="1383" t="s">
        <v>645</v>
      </c>
      <c r="Q6754" s="1383" t="s">
        <v>76</v>
      </c>
    </row>
    <row r="6755" spans="1:17" x14ac:dyDescent="0.3">
      <c r="A6755" s="1405">
        <v>2013</v>
      </c>
      <c r="B6755" s="1406" t="s">
        <v>559</v>
      </c>
      <c r="C6755" s="1419" t="s">
        <v>865</v>
      </c>
      <c r="D6755" s="1407">
        <v>814.32</v>
      </c>
      <c r="E6755" s="1406" t="s">
        <v>598</v>
      </c>
      <c r="F6755" s="1408" t="s">
        <v>599</v>
      </c>
      <c r="H6755" s="1383" t="str">
        <f t="shared" si="1"/>
        <v xml:space="preserve"> TOTAL do distrito de 04 - BRAGANÇA</v>
      </c>
      <c r="O6755" s="1383" t="s">
        <v>598</v>
      </c>
      <c r="Q6755" s="1383" t="s">
        <v>61</v>
      </c>
    </row>
    <row r="6756" spans="1:17" x14ac:dyDescent="0.3">
      <c r="A6756" s="1405">
        <v>2013</v>
      </c>
      <c r="B6756" s="1406" t="s">
        <v>559</v>
      </c>
      <c r="C6756" s="1419" t="s">
        <v>866</v>
      </c>
      <c r="D6756" s="1407">
        <v>768.29</v>
      </c>
      <c r="E6756" s="1406" t="s">
        <v>604</v>
      </c>
      <c r="F6756" s="1408" t="s">
        <v>603</v>
      </c>
      <c r="H6756" s="1383" t="str">
        <f t="shared" si="1"/>
        <v xml:space="preserve"> TOTAL do distrito de 05 - CASTELO BRANCO</v>
      </c>
      <c r="O6756" s="1383" t="s">
        <v>604</v>
      </c>
      <c r="Q6756" s="1383" t="s">
        <v>54</v>
      </c>
    </row>
    <row r="6757" spans="1:17" x14ac:dyDescent="0.3">
      <c r="A6757" s="1405">
        <v>2013</v>
      </c>
      <c r="B6757" s="1406" t="s">
        <v>559</v>
      </c>
      <c r="C6757" s="1419" t="s">
        <v>867</v>
      </c>
      <c r="D6757" s="1407">
        <v>732.12</v>
      </c>
      <c r="E6757" s="1406" t="s">
        <v>578</v>
      </c>
      <c r="F6757" s="1408" t="s">
        <v>579</v>
      </c>
      <c r="H6757" s="1383" t="str">
        <f t="shared" si="1"/>
        <v xml:space="preserve"> TOTAL do distrito de 06 - COIMBRA</v>
      </c>
      <c r="O6757" s="1383" t="s">
        <v>578</v>
      </c>
      <c r="Q6757" s="1383" t="s">
        <v>63</v>
      </c>
    </row>
    <row r="6758" spans="1:17" x14ac:dyDescent="0.3">
      <c r="A6758" s="1405">
        <v>2013</v>
      </c>
      <c r="B6758" s="1406" t="s">
        <v>559</v>
      </c>
      <c r="C6758" s="1419" t="s">
        <v>868</v>
      </c>
      <c r="D6758" s="1407">
        <v>715.55</v>
      </c>
      <c r="E6758" s="1406" t="s">
        <v>608</v>
      </c>
      <c r="F6758" s="1408" t="s">
        <v>607</v>
      </c>
      <c r="H6758" s="1383" t="str">
        <f t="shared" si="1"/>
        <v xml:space="preserve"> TOTAL do distrito de 07 - ÉVORA</v>
      </c>
      <c r="O6758" s="1383" t="s">
        <v>608</v>
      </c>
      <c r="Q6758" s="1383" t="s">
        <v>65</v>
      </c>
    </row>
    <row r="6759" spans="1:17" x14ac:dyDescent="0.3">
      <c r="A6759" s="1405">
        <v>2013</v>
      </c>
      <c r="B6759" s="1406" t="s">
        <v>559</v>
      </c>
      <c r="C6759" s="1419" t="s">
        <v>869</v>
      </c>
      <c r="D6759" s="1407">
        <v>714.42</v>
      </c>
      <c r="E6759" s="1406" t="s">
        <v>611</v>
      </c>
      <c r="F6759" s="1408" t="s">
        <v>610</v>
      </c>
      <c r="H6759" s="1383" t="str">
        <f t="shared" si="1"/>
        <v xml:space="preserve"> TOTAL do distrito de 08 - FARO</v>
      </c>
      <c r="O6759" s="1383" t="s">
        <v>611</v>
      </c>
      <c r="Q6759" s="1383" t="s">
        <v>74</v>
      </c>
    </row>
    <row r="6760" spans="1:17" x14ac:dyDescent="0.3">
      <c r="A6760" s="1405">
        <v>2013</v>
      </c>
      <c r="B6760" s="1406" t="s">
        <v>559</v>
      </c>
      <c r="C6760" s="1419" t="s">
        <v>870</v>
      </c>
      <c r="D6760" s="1407">
        <v>816.65</v>
      </c>
      <c r="E6760" s="1406" t="s">
        <v>614</v>
      </c>
      <c r="F6760" s="1408" t="s">
        <v>613</v>
      </c>
      <c r="H6760" s="1383" t="str">
        <f t="shared" si="1"/>
        <v xml:space="preserve"> TOTAL do distrito de 09 - GUARDA</v>
      </c>
      <c r="O6760" s="1383" t="s">
        <v>614</v>
      </c>
      <c r="Q6760" s="1383" t="s">
        <v>60</v>
      </c>
    </row>
    <row r="6761" spans="1:17" x14ac:dyDescent="0.3">
      <c r="A6761" s="1405">
        <v>2013</v>
      </c>
      <c r="B6761" s="1406" t="s">
        <v>559</v>
      </c>
      <c r="C6761" s="1419" t="s">
        <v>871</v>
      </c>
      <c r="D6761" s="1407">
        <v>789.17</v>
      </c>
      <c r="E6761" s="1406" t="s">
        <v>617</v>
      </c>
      <c r="F6761" s="1408" t="s">
        <v>616</v>
      </c>
      <c r="H6761" s="1383" t="str">
        <f t="shared" si="1"/>
        <v xml:space="preserve"> TOTAL do distrito de 10 - LEIRIA</v>
      </c>
      <c r="O6761" s="1383" t="s">
        <v>617</v>
      </c>
      <c r="Q6761" s="1383" t="s">
        <v>55</v>
      </c>
    </row>
    <row r="6762" spans="1:17" x14ac:dyDescent="0.3">
      <c r="A6762" s="1405">
        <v>2013</v>
      </c>
      <c r="B6762" s="1406" t="s">
        <v>559</v>
      </c>
      <c r="C6762" s="1419" t="s">
        <v>872</v>
      </c>
      <c r="D6762" s="1407">
        <v>785.87</v>
      </c>
      <c r="E6762" s="1406" t="s">
        <v>620</v>
      </c>
      <c r="F6762" s="1408" t="s">
        <v>619</v>
      </c>
      <c r="H6762" s="1383" t="str">
        <f t="shared" si="1"/>
        <v xml:space="preserve"> TOTAL do distrito de 11 - LISBOA</v>
      </c>
      <c r="O6762" s="1383" t="s">
        <v>620</v>
      </c>
      <c r="Q6762" s="1383" t="s">
        <v>73</v>
      </c>
    </row>
    <row r="6763" spans="1:17" x14ac:dyDescent="0.3">
      <c r="A6763" s="1405">
        <v>2013</v>
      </c>
      <c r="B6763" s="1406" t="s">
        <v>559</v>
      </c>
      <c r="C6763" s="1419" t="s">
        <v>873</v>
      </c>
      <c r="D6763" s="1407">
        <v>689.49</v>
      </c>
      <c r="E6763" s="1406" t="s">
        <v>623</v>
      </c>
      <c r="F6763" s="1408" t="s">
        <v>622</v>
      </c>
      <c r="H6763" s="1383" t="str">
        <f t="shared" si="1"/>
        <v xml:space="preserve"> TOTAL do distrito de 12 - PORTALEGRE</v>
      </c>
      <c r="O6763" s="1383" t="s">
        <v>623</v>
      </c>
      <c r="Q6763" s="1383" t="s">
        <v>75</v>
      </c>
    </row>
    <row r="6764" spans="1:17" x14ac:dyDescent="0.3">
      <c r="A6764" s="1405">
        <v>2013</v>
      </c>
      <c r="B6764" s="1406" t="s">
        <v>559</v>
      </c>
      <c r="C6764" s="1419" t="s">
        <v>874</v>
      </c>
      <c r="D6764" s="1407">
        <v>788.76</v>
      </c>
      <c r="E6764" s="1406" t="s">
        <v>626</v>
      </c>
      <c r="F6764" s="1408" t="s">
        <v>625</v>
      </c>
      <c r="H6764" s="1383" t="str">
        <f t="shared" si="1"/>
        <v xml:space="preserve"> TOTAL do distrito de 13 - PORTO</v>
      </c>
      <c r="O6764" s="1383" t="s">
        <v>626</v>
      </c>
      <c r="Q6764" s="1383" t="s">
        <v>59</v>
      </c>
    </row>
    <row r="6765" spans="1:17" x14ac:dyDescent="0.3">
      <c r="A6765" s="1405">
        <v>2013</v>
      </c>
      <c r="B6765" s="1406" t="s">
        <v>559</v>
      </c>
      <c r="C6765" s="1419" t="s">
        <v>526</v>
      </c>
      <c r="D6765" s="1407">
        <v>1160.8699999999999</v>
      </c>
      <c r="E6765" s="1406" t="s">
        <v>519</v>
      </c>
      <c r="F6765" s="1408" t="s">
        <v>628</v>
      </c>
      <c r="H6765" s="1383" t="str">
        <f t="shared" si="1"/>
        <v xml:space="preserve"> TOTAL do distrito de 14 - SANTARÉM</v>
      </c>
      <c r="O6765" s="1383" t="s">
        <v>519</v>
      </c>
      <c r="Q6765" s="1383" t="s">
        <v>58</v>
      </c>
    </row>
    <row r="6766" spans="1:17" x14ac:dyDescent="0.3">
      <c r="A6766" s="1405">
        <v>2013</v>
      </c>
      <c r="B6766" s="1406" t="s">
        <v>559</v>
      </c>
      <c r="C6766" s="1419" t="s">
        <v>875</v>
      </c>
      <c r="D6766" s="1407">
        <v>750.15</v>
      </c>
      <c r="E6766" s="1406" t="s">
        <v>631</v>
      </c>
      <c r="F6766" s="1408" t="s">
        <v>630</v>
      </c>
      <c r="H6766" s="1383" t="str">
        <f t="shared" si="1"/>
        <v xml:space="preserve"> TOTAL do distrito de 15 - SETÚBAL</v>
      </c>
      <c r="O6766" s="1383" t="s">
        <v>631</v>
      </c>
      <c r="Q6766" s="1383" t="s">
        <v>56</v>
      </c>
    </row>
    <row r="6767" spans="1:17" x14ac:dyDescent="0.3">
      <c r="A6767" s="1405">
        <v>2013</v>
      </c>
      <c r="B6767" s="1406" t="s">
        <v>559</v>
      </c>
      <c r="C6767" s="1419" t="s">
        <v>876</v>
      </c>
      <c r="D6767" s="1407">
        <v>870.78</v>
      </c>
      <c r="E6767" s="1406" t="s">
        <v>594</v>
      </c>
      <c r="F6767" s="1408" t="s">
        <v>595</v>
      </c>
      <c r="H6767" s="1383" t="str">
        <f t="shared" si="1"/>
        <v xml:space="preserve"> TOTAL do distrito de 16 - VIANA DO CASTELO</v>
      </c>
      <c r="O6767" s="1383" t="s">
        <v>594</v>
      </c>
      <c r="Q6767" s="1383" t="s">
        <v>62</v>
      </c>
    </row>
    <row r="6768" spans="1:17" x14ac:dyDescent="0.3">
      <c r="A6768" s="1405">
        <v>2013</v>
      </c>
      <c r="B6768" s="1406" t="s">
        <v>559</v>
      </c>
      <c r="C6768" s="1419" t="s">
        <v>877</v>
      </c>
      <c r="D6768" s="1407">
        <v>783.97</v>
      </c>
      <c r="E6768" s="1406" t="s">
        <v>635</v>
      </c>
      <c r="F6768" s="1408" t="s">
        <v>634</v>
      </c>
      <c r="H6768" s="1383" t="str">
        <f t="shared" si="1"/>
        <v xml:space="preserve"> TOTAL do distrito de 17 - VILA REAL</v>
      </c>
      <c r="O6768" s="1383" t="s">
        <v>635</v>
      </c>
      <c r="Q6768" s="1383" t="s">
        <v>78</v>
      </c>
    </row>
    <row r="6769" spans="1:17" x14ac:dyDescent="0.3">
      <c r="A6769" s="1405">
        <v>2013</v>
      </c>
      <c r="B6769" s="1406" t="s">
        <v>559</v>
      </c>
      <c r="C6769" s="1419" t="s">
        <v>878</v>
      </c>
      <c r="D6769" s="1407">
        <v>951.48</v>
      </c>
      <c r="E6769" s="1406" t="s">
        <v>638</v>
      </c>
      <c r="F6769" s="1408" t="s">
        <v>637</v>
      </c>
      <c r="H6769" s="1383" t="str">
        <f t="shared" si="1"/>
        <v xml:space="preserve"> TOTAL do distrito de 18 - VISEU</v>
      </c>
      <c r="O6769" s="1383" t="s">
        <v>638</v>
      </c>
      <c r="Q6769" s="1383" t="s">
        <v>57</v>
      </c>
    </row>
    <row r="6770" spans="1:17" x14ac:dyDescent="0.3">
      <c r="A6770" s="1405">
        <v>2013</v>
      </c>
      <c r="B6770" s="1406" t="s">
        <v>559</v>
      </c>
      <c r="C6770" s="1419" t="s">
        <v>879</v>
      </c>
      <c r="D6770" s="1407">
        <v>726.57</v>
      </c>
      <c r="E6770" s="1406" t="s">
        <v>561</v>
      </c>
      <c r="F6770" s="1408" t="s">
        <v>562</v>
      </c>
      <c r="H6770" s="1383" t="str">
        <f t="shared" si="1"/>
        <v xml:space="preserve"> TOTAL do distrito de 01 - AVEIRO</v>
      </c>
      <c r="O6770" s="1383" t="s">
        <v>561</v>
      </c>
      <c r="Q6770" s="1383" t="s">
        <v>64</v>
      </c>
    </row>
    <row r="6771" spans="1:17" x14ac:dyDescent="0.3">
      <c r="A6771" s="1405">
        <v>2013</v>
      </c>
      <c r="B6771" s="1406" t="s">
        <v>559</v>
      </c>
      <c r="C6771" s="1419" t="s">
        <v>880</v>
      </c>
      <c r="D6771" s="1407">
        <v>737.08</v>
      </c>
      <c r="E6771" s="1406" t="s">
        <v>642</v>
      </c>
      <c r="F6771" s="1408" t="s">
        <v>641</v>
      </c>
      <c r="H6771" s="1383" t="str">
        <f t="shared" si="1"/>
        <v xml:space="preserve"> TOTAL do distrito de 02 - BEJA</v>
      </c>
      <c r="O6771" s="1383" t="s">
        <v>642</v>
      </c>
      <c r="Q6771" s="1383" t="s">
        <v>66</v>
      </c>
    </row>
    <row r="6772" spans="1:17" x14ac:dyDescent="0.3">
      <c r="A6772" s="1405">
        <v>2013</v>
      </c>
      <c r="B6772" s="1406" t="s">
        <v>559</v>
      </c>
      <c r="C6772" s="1419" t="s">
        <v>881</v>
      </c>
      <c r="D6772" s="1407">
        <v>733.98</v>
      </c>
      <c r="E6772" s="1406" t="s">
        <v>645</v>
      </c>
      <c r="F6772" s="1408" t="s">
        <v>644</v>
      </c>
      <c r="H6772" s="1383" t="str">
        <f t="shared" si="1"/>
        <v xml:space="preserve"> TOTAL do distrito de 03 - BRAGA</v>
      </c>
      <c r="O6772" s="1383" t="s">
        <v>645</v>
      </c>
      <c r="Q6772" s="1383" t="s">
        <v>76</v>
      </c>
    </row>
    <row r="6773" spans="1:17" x14ac:dyDescent="0.3">
      <c r="A6773" s="1405">
        <v>2012</v>
      </c>
      <c r="B6773" s="1406" t="s">
        <v>559</v>
      </c>
      <c r="C6773" s="1419" t="s">
        <v>865</v>
      </c>
      <c r="D6773" s="1407">
        <v>814.04</v>
      </c>
      <c r="E6773" s="1406" t="s">
        <v>598</v>
      </c>
      <c r="F6773" s="1408" t="s">
        <v>599</v>
      </c>
      <c r="H6773" s="1383" t="str">
        <f t="shared" si="1"/>
        <v xml:space="preserve"> TOTAL do distrito de 04 - BRAGANÇA</v>
      </c>
      <c r="O6773" s="1383" t="s">
        <v>598</v>
      </c>
      <c r="Q6773" s="1383" t="s">
        <v>61</v>
      </c>
    </row>
    <row r="6774" spans="1:17" x14ac:dyDescent="0.3">
      <c r="A6774" s="1405">
        <v>2012</v>
      </c>
      <c r="B6774" s="1406" t="s">
        <v>559</v>
      </c>
      <c r="C6774" s="1419" t="s">
        <v>866</v>
      </c>
      <c r="D6774" s="1407">
        <v>763.25</v>
      </c>
      <c r="E6774" s="1406" t="s">
        <v>604</v>
      </c>
      <c r="F6774" s="1408" t="s">
        <v>603</v>
      </c>
      <c r="H6774" s="1383" t="str">
        <f t="shared" si="1"/>
        <v xml:space="preserve"> TOTAL do distrito de 05 - CASTELO BRANCO</v>
      </c>
      <c r="O6774" s="1383" t="s">
        <v>604</v>
      </c>
      <c r="Q6774" s="1383" t="s">
        <v>54</v>
      </c>
    </row>
    <row r="6775" spans="1:17" x14ac:dyDescent="0.3">
      <c r="A6775" s="1405">
        <v>2012</v>
      </c>
      <c r="B6775" s="1406" t="s">
        <v>559</v>
      </c>
      <c r="C6775" s="1419" t="s">
        <v>867</v>
      </c>
      <c r="D6775" s="1407">
        <v>733.05</v>
      </c>
      <c r="E6775" s="1406" t="s">
        <v>578</v>
      </c>
      <c r="F6775" s="1408" t="s">
        <v>579</v>
      </c>
      <c r="H6775" s="1383" t="str">
        <f t="shared" si="1"/>
        <v xml:space="preserve"> TOTAL do distrito de 06 - COIMBRA</v>
      </c>
      <c r="O6775" s="1383" t="s">
        <v>578</v>
      </c>
      <c r="Q6775" s="1383" t="s">
        <v>63</v>
      </c>
    </row>
    <row r="6776" spans="1:17" x14ac:dyDescent="0.3">
      <c r="A6776" s="1405">
        <v>2012</v>
      </c>
      <c r="B6776" s="1406" t="s">
        <v>559</v>
      </c>
      <c r="C6776" s="1419" t="s">
        <v>868</v>
      </c>
      <c r="D6776" s="1407">
        <v>702.44</v>
      </c>
      <c r="E6776" s="1406" t="s">
        <v>608</v>
      </c>
      <c r="F6776" s="1408" t="s">
        <v>607</v>
      </c>
      <c r="H6776" s="1383" t="str">
        <f t="shared" si="1"/>
        <v xml:space="preserve"> TOTAL do distrito de 07 - ÉVORA</v>
      </c>
      <c r="O6776" s="1383" t="s">
        <v>608</v>
      </c>
      <c r="Q6776" s="1383" t="s">
        <v>65</v>
      </c>
    </row>
    <row r="6777" spans="1:17" x14ac:dyDescent="0.3">
      <c r="A6777" s="1405">
        <v>2012</v>
      </c>
      <c r="B6777" s="1406" t="s">
        <v>559</v>
      </c>
      <c r="C6777" s="1419" t="s">
        <v>869</v>
      </c>
      <c r="D6777" s="1407">
        <v>710.94</v>
      </c>
      <c r="E6777" s="1406" t="s">
        <v>611</v>
      </c>
      <c r="F6777" s="1408" t="s">
        <v>610</v>
      </c>
      <c r="H6777" s="1383" t="str">
        <f t="shared" si="1"/>
        <v xml:space="preserve"> TOTAL do distrito de 08 - FARO</v>
      </c>
      <c r="O6777" s="1383" t="s">
        <v>611</v>
      </c>
      <c r="Q6777" s="1383" t="s">
        <v>74</v>
      </c>
    </row>
    <row r="6778" spans="1:17" x14ac:dyDescent="0.3">
      <c r="A6778" s="1405">
        <v>2012</v>
      </c>
      <c r="B6778" s="1406" t="s">
        <v>559</v>
      </c>
      <c r="C6778" s="1419" t="s">
        <v>870</v>
      </c>
      <c r="D6778" s="1407">
        <v>812.12</v>
      </c>
      <c r="E6778" s="1406" t="s">
        <v>614</v>
      </c>
      <c r="F6778" s="1408" t="s">
        <v>613</v>
      </c>
      <c r="H6778" s="1383" t="str">
        <f t="shared" si="1"/>
        <v xml:space="preserve"> TOTAL do distrito de 09 - GUARDA</v>
      </c>
      <c r="O6778" s="1383" t="s">
        <v>614</v>
      </c>
      <c r="Q6778" s="1383" t="s">
        <v>60</v>
      </c>
    </row>
    <row r="6779" spans="1:17" x14ac:dyDescent="0.3">
      <c r="A6779" s="1405">
        <v>2012</v>
      </c>
      <c r="B6779" s="1406" t="s">
        <v>559</v>
      </c>
      <c r="C6779" s="1419" t="s">
        <v>871</v>
      </c>
      <c r="D6779" s="1407">
        <v>782.21</v>
      </c>
      <c r="E6779" s="1406" t="s">
        <v>617</v>
      </c>
      <c r="F6779" s="1408" t="s">
        <v>616</v>
      </c>
      <c r="H6779" s="1383" t="str">
        <f t="shared" si="1"/>
        <v xml:space="preserve"> TOTAL do distrito de 10 - LEIRIA</v>
      </c>
      <c r="O6779" s="1383" t="s">
        <v>617</v>
      </c>
      <c r="Q6779" s="1383" t="s">
        <v>55</v>
      </c>
    </row>
    <row r="6780" spans="1:17" x14ac:dyDescent="0.3">
      <c r="A6780" s="1405">
        <v>2012</v>
      </c>
      <c r="B6780" s="1406" t="s">
        <v>559</v>
      </c>
      <c r="C6780" s="1419" t="s">
        <v>872</v>
      </c>
      <c r="D6780" s="1407">
        <v>790.6</v>
      </c>
      <c r="E6780" s="1406" t="s">
        <v>620</v>
      </c>
      <c r="F6780" s="1408" t="s">
        <v>619</v>
      </c>
      <c r="H6780" s="1383" t="str">
        <f t="shared" si="1"/>
        <v xml:space="preserve"> TOTAL do distrito de 11 - LISBOA</v>
      </c>
      <c r="O6780" s="1383" t="s">
        <v>620</v>
      </c>
      <c r="Q6780" s="1383" t="s">
        <v>73</v>
      </c>
    </row>
    <row r="6781" spans="1:17" x14ac:dyDescent="0.3">
      <c r="A6781" s="1405">
        <v>2012</v>
      </c>
      <c r="B6781" s="1406" t="s">
        <v>559</v>
      </c>
      <c r="C6781" s="1419" t="s">
        <v>873</v>
      </c>
      <c r="D6781" s="1407">
        <v>694.58</v>
      </c>
      <c r="E6781" s="1406" t="s">
        <v>623</v>
      </c>
      <c r="F6781" s="1408" t="s">
        <v>622</v>
      </c>
      <c r="H6781" s="1383" t="str">
        <f t="shared" si="1"/>
        <v xml:space="preserve"> TOTAL do distrito de 12 - PORTALEGRE</v>
      </c>
      <c r="O6781" s="1383" t="s">
        <v>623</v>
      </c>
      <c r="Q6781" s="1383" t="s">
        <v>75</v>
      </c>
    </row>
    <row r="6782" spans="1:17" x14ac:dyDescent="0.3">
      <c r="A6782" s="1405">
        <v>2012</v>
      </c>
      <c r="B6782" s="1406" t="s">
        <v>559</v>
      </c>
      <c r="C6782" s="1419" t="s">
        <v>874</v>
      </c>
      <c r="D6782" s="1407">
        <v>792.19</v>
      </c>
      <c r="E6782" s="1406" t="s">
        <v>626</v>
      </c>
      <c r="F6782" s="1408" t="s">
        <v>625</v>
      </c>
      <c r="H6782" s="1383" t="str">
        <f t="shared" si="1"/>
        <v xml:space="preserve"> TOTAL do distrito de 13 - PORTO</v>
      </c>
      <c r="O6782" s="1383" t="s">
        <v>626</v>
      </c>
      <c r="Q6782" s="1383" t="s">
        <v>59</v>
      </c>
    </row>
    <row r="6783" spans="1:17" x14ac:dyDescent="0.3">
      <c r="A6783" s="1405">
        <v>2012</v>
      </c>
      <c r="B6783" s="1406" t="s">
        <v>559</v>
      </c>
      <c r="C6783" s="1419" t="s">
        <v>526</v>
      </c>
      <c r="D6783" s="1407">
        <v>1167.6600000000001</v>
      </c>
      <c r="E6783" s="1406" t="s">
        <v>519</v>
      </c>
      <c r="F6783" s="1408" t="s">
        <v>628</v>
      </c>
      <c r="H6783" s="1383" t="str">
        <f t="shared" si="1"/>
        <v xml:space="preserve"> TOTAL do distrito de 14 - SANTARÉM</v>
      </c>
      <c r="O6783" s="1383" t="s">
        <v>519</v>
      </c>
      <c r="Q6783" s="1383" t="s">
        <v>58</v>
      </c>
    </row>
    <row r="6784" spans="1:17" x14ac:dyDescent="0.3">
      <c r="A6784" s="1405">
        <v>2012</v>
      </c>
      <c r="B6784" s="1406" t="s">
        <v>559</v>
      </c>
      <c r="C6784" s="1419" t="s">
        <v>875</v>
      </c>
      <c r="D6784" s="1407">
        <v>755.42</v>
      </c>
      <c r="E6784" s="1406" t="s">
        <v>631</v>
      </c>
      <c r="F6784" s="1408" t="s">
        <v>630</v>
      </c>
      <c r="H6784" s="1383" t="str">
        <f t="shared" si="1"/>
        <v xml:space="preserve"> TOTAL do distrito de 15 - SETÚBAL</v>
      </c>
      <c r="O6784" s="1383" t="s">
        <v>631</v>
      </c>
      <c r="Q6784" s="1383" t="s">
        <v>56</v>
      </c>
    </row>
    <row r="6785" spans="1:17" x14ac:dyDescent="0.3">
      <c r="A6785" s="1405">
        <v>2012</v>
      </c>
      <c r="B6785" s="1406" t="s">
        <v>559</v>
      </c>
      <c r="C6785" s="1419" t="s">
        <v>876</v>
      </c>
      <c r="D6785" s="1407">
        <v>868.83</v>
      </c>
      <c r="E6785" s="1406" t="s">
        <v>594</v>
      </c>
      <c r="F6785" s="1408" t="s">
        <v>595</v>
      </c>
      <c r="H6785" s="1383" t="str">
        <f t="shared" si="1"/>
        <v xml:space="preserve"> TOTAL do distrito de 16 - VIANA DO CASTELO</v>
      </c>
      <c r="O6785" s="1383" t="s">
        <v>594</v>
      </c>
      <c r="Q6785" s="1383" t="s">
        <v>62</v>
      </c>
    </row>
    <row r="6786" spans="1:17" x14ac:dyDescent="0.3">
      <c r="A6786" s="1405">
        <v>2012</v>
      </c>
      <c r="B6786" s="1406" t="s">
        <v>559</v>
      </c>
      <c r="C6786" s="1419" t="s">
        <v>877</v>
      </c>
      <c r="D6786" s="1407">
        <v>783.45</v>
      </c>
      <c r="E6786" s="1406" t="s">
        <v>635</v>
      </c>
      <c r="F6786" s="1408" t="s">
        <v>634</v>
      </c>
      <c r="H6786" s="1383" t="str">
        <f t="shared" si="1"/>
        <v xml:space="preserve"> TOTAL do distrito de 17 - VILA REAL</v>
      </c>
      <c r="O6786" s="1383" t="s">
        <v>635</v>
      </c>
      <c r="Q6786" s="1383" t="s">
        <v>78</v>
      </c>
    </row>
    <row r="6787" spans="1:17" x14ac:dyDescent="0.3">
      <c r="A6787" s="1405">
        <v>2012</v>
      </c>
      <c r="B6787" s="1406" t="s">
        <v>559</v>
      </c>
      <c r="C6787" s="1419" t="s">
        <v>878</v>
      </c>
      <c r="D6787" s="1407">
        <v>963.99</v>
      </c>
      <c r="E6787" s="1406" t="s">
        <v>638</v>
      </c>
      <c r="F6787" s="1408" t="s">
        <v>637</v>
      </c>
      <c r="H6787" s="1383" t="str">
        <f t="shared" si="1"/>
        <v xml:space="preserve"> TOTAL do distrito de 18 - VISEU</v>
      </c>
      <c r="O6787" s="1383" t="s">
        <v>638</v>
      </c>
      <c r="Q6787" s="1383" t="s">
        <v>57</v>
      </c>
    </row>
    <row r="6788" spans="1:17" x14ac:dyDescent="0.3">
      <c r="A6788" s="1405">
        <v>2012</v>
      </c>
      <c r="B6788" s="1406" t="s">
        <v>559</v>
      </c>
      <c r="C6788" s="1419" t="s">
        <v>879</v>
      </c>
      <c r="D6788" s="1407">
        <v>722.48</v>
      </c>
      <c r="E6788" s="1406" t="s">
        <v>561</v>
      </c>
      <c r="F6788" s="1408" t="s">
        <v>562</v>
      </c>
      <c r="H6788" s="1383" t="str">
        <f t="shared" si="1"/>
        <v xml:space="preserve"> TOTAL do distrito de 01 - AVEIRO</v>
      </c>
      <c r="O6788" s="1383" t="s">
        <v>561</v>
      </c>
      <c r="Q6788" s="1383" t="s">
        <v>64</v>
      </c>
    </row>
    <row r="6789" spans="1:17" x14ac:dyDescent="0.3">
      <c r="A6789" s="1405">
        <v>2012</v>
      </c>
      <c r="B6789" s="1406" t="s">
        <v>559</v>
      </c>
      <c r="C6789" s="1419" t="s">
        <v>880</v>
      </c>
      <c r="D6789" s="1407">
        <v>730.94</v>
      </c>
      <c r="E6789" s="1406" t="s">
        <v>642</v>
      </c>
      <c r="F6789" s="1408" t="s">
        <v>641</v>
      </c>
      <c r="H6789" s="1383" t="str">
        <f t="shared" si="1"/>
        <v xml:space="preserve"> TOTAL do distrito de 02 - BEJA</v>
      </c>
      <c r="O6789" s="1383" t="s">
        <v>642</v>
      </c>
      <c r="Q6789" s="1383" t="s">
        <v>66</v>
      </c>
    </row>
    <row r="6790" spans="1:17" x14ac:dyDescent="0.3">
      <c r="A6790" s="1405">
        <v>2012</v>
      </c>
      <c r="B6790" s="1406" t="s">
        <v>559</v>
      </c>
      <c r="C6790" s="1419" t="s">
        <v>881</v>
      </c>
      <c r="D6790" s="1407">
        <v>739.66</v>
      </c>
      <c r="E6790" s="1406" t="s">
        <v>645</v>
      </c>
      <c r="F6790" s="1408" t="s">
        <v>644</v>
      </c>
      <c r="H6790" s="1383" t="str">
        <f t="shared" si="1"/>
        <v xml:space="preserve"> TOTAL do distrito de 03 - BRAGA</v>
      </c>
      <c r="O6790" s="1383" t="s">
        <v>645</v>
      </c>
      <c r="Q6790" s="1383" t="s">
        <v>76</v>
      </c>
    </row>
    <row r="6791" spans="1:17" x14ac:dyDescent="0.3">
      <c r="A6791" s="1405">
        <v>2011</v>
      </c>
      <c r="B6791" s="1406" t="s">
        <v>559</v>
      </c>
      <c r="C6791" s="1419" t="s">
        <v>865</v>
      </c>
      <c r="D6791" s="1407">
        <v>808</v>
      </c>
      <c r="E6791" s="1406" t="s">
        <v>598</v>
      </c>
      <c r="F6791" s="1408" t="s">
        <v>599</v>
      </c>
      <c r="H6791" s="1383" t="str">
        <f t="shared" si="1"/>
        <v xml:space="preserve"> TOTAL do distrito de 04 - BRAGANÇA</v>
      </c>
      <c r="O6791" s="1383" t="s">
        <v>598</v>
      </c>
      <c r="Q6791" s="1383" t="s">
        <v>61</v>
      </c>
    </row>
    <row r="6792" spans="1:17" x14ac:dyDescent="0.3">
      <c r="A6792" s="1405">
        <v>2011</v>
      </c>
      <c r="B6792" s="1406" t="s">
        <v>559</v>
      </c>
      <c r="C6792" s="1419" t="s">
        <v>866</v>
      </c>
      <c r="D6792" s="1407">
        <v>751.99</v>
      </c>
      <c r="E6792" s="1406" t="s">
        <v>604</v>
      </c>
      <c r="F6792" s="1408" t="s">
        <v>603</v>
      </c>
      <c r="H6792" s="1383" t="str">
        <f t="shared" si="1"/>
        <v xml:space="preserve"> TOTAL do distrito de 05 - CASTELO BRANCO</v>
      </c>
      <c r="O6792" s="1383" t="s">
        <v>604</v>
      </c>
      <c r="Q6792" s="1383" t="s">
        <v>54</v>
      </c>
    </row>
    <row r="6793" spans="1:17" x14ac:dyDescent="0.3">
      <c r="A6793" s="1405">
        <v>2011</v>
      </c>
      <c r="B6793" s="1406" t="s">
        <v>559</v>
      </c>
      <c r="C6793" s="1419" t="s">
        <v>867</v>
      </c>
      <c r="D6793" s="1407">
        <v>725.63</v>
      </c>
      <c r="E6793" s="1406" t="s">
        <v>578</v>
      </c>
      <c r="F6793" s="1408" t="s">
        <v>579</v>
      </c>
      <c r="H6793" s="1383" t="str">
        <f t="shared" si="1"/>
        <v xml:space="preserve"> TOTAL do distrito de 06 - COIMBRA</v>
      </c>
      <c r="O6793" s="1383" t="s">
        <v>578</v>
      </c>
      <c r="Q6793" s="1383" t="s">
        <v>63</v>
      </c>
    </row>
    <row r="6794" spans="1:17" x14ac:dyDescent="0.3">
      <c r="A6794" s="1405">
        <v>2011</v>
      </c>
      <c r="B6794" s="1406" t="s">
        <v>559</v>
      </c>
      <c r="C6794" s="1419" t="s">
        <v>868</v>
      </c>
      <c r="D6794" s="1407">
        <v>706.57</v>
      </c>
      <c r="E6794" s="1406" t="s">
        <v>608</v>
      </c>
      <c r="F6794" s="1408" t="s">
        <v>607</v>
      </c>
      <c r="H6794" s="1383" t="str">
        <f t="shared" si="1"/>
        <v xml:space="preserve"> TOTAL do distrito de 07 - ÉVORA</v>
      </c>
      <c r="O6794" s="1383" t="s">
        <v>608</v>
      </c>
      <c r="Q6794" s="1383" t="s">
        <v>65</v>
      </c>
    </row>
    <row r="6795" spans="1:17" x14ac:dyDescent="0.3">
      <c r="A6795" s="1405">
        <v>2011</v>
      </c>
      <c r="B6795" s="1406" t="s">
        <v>559</v>
      </c>
      <c r="C6795" s="1419" t="s">
        <v>869</v>
      </c>
      <c r="D6795" s="1407">
        <v>704.22</v>
      </c>
      <c r="E6795" s="1406" t="s">
        <v>611</v>
      </c>
      <c r="F6795" s="1408" t="s">
        <v>610</v>
      </c>
      <c r="H6795" s="1383" t="str">
        <f t="shared" si="1"/>
        <v xml:space="preserve"> TOTAL do distrito de 08 - FARO</v>
      </c>
      <c r="O6795" s="1383" t="s">
        <v>611</v>
      </c>
      <c r="Q6795" s="1383" t="s">
        <v>74</v>
      </c>
    </row>
    <row r="6796" spans="1:17" x14ac:dyDescent="0.3">
      <c r="A6796" s="1405">
        <v>2011</v>
      </c>
      <c r="B6796" s="1406" t="s">
        <v>559</v>
      </c>
      <c r="C6796" s="1419" t="s">
        <v>870</v>
      </c>
      <c r="D6796" s="1407">
        <v>806.49</v>
      </c>
      <c r="E6796" s="1406" t="s">
        <v>614</v>
      </c>
      <c r="F6796" s="1408" t="s">
        <v>613</v>
      </c>
      <c r="H6796" s="1383" t="str">
        <f t="shared" si="1"/>
        <v xml:space="preserve"> TOTAL do distrito de 09 - GUARDA</v>
      </c>
      <c r="O6796" s="1383" t="s">
        <v>614</v>
      </c>
      <c r="Q6796" s="1383" t="s">
        <v>60</v>
      </c>
    </row>
    <row r="6797" spans="1:17" x14ac:dyDescent="0.3">
      <c r="A6797" s="1405">
        <v>2011</v>
      </c>
      <c r="B6797" s="1406" t="s">
        <v>559</v>
      </c>
      <c r="C6797" s="1419" t="s">
        <v>871</v>
      </c>
      <c r="D6797" s="1407">
        <v>776.43</v>
      </c>
      <c r="E6797" s="1406" t="s">
        <v>617</v>
      </c>
      <c r="F6797" s="1408" t="s">
        <v>616</v>
      </c>
      <c r="H6797" s="1383" t="str">
        <f t="shared" si="1"/>
        <v xml:space="preserve"> TOTAL do distrito de 10 - LEIRIA</v>
      </c>
      <c r="O6797" s="1383" t="s">
        <v>617</v>
      </c>
      <c r="Q6797" s="1383" t="s">
        <v>55</v>
      </c>
    </row>
    <row r="6798" spans="1:17" x14ac:dyDescent="0.3">
      <c r="A6798" s="1405">
        <v>2011</v>
      </c>
      <c r="B6798" s="1406" t="s">
        <v>559</v>
      </c>
      <c r="C6798" s="1419" t="s">
        <v>872</v>
      </c>
      <c r="D6798" s="1407">
        <v>790.97</v>
      </c>
      <c r="E6798" s="1406" t="s">
        <v>620</v>
      </c>
      <c r="F6798" s="1408" t="s">
        <v>619</v>
      </c>
      <c r="H6798" s="1383" t="str">
        <f t="shared" si="1"/>
        <v xml:space="preserve"> TOTAL do distrito de 11 - LISBOA</v>
      </c>
      <c r="O6798" s="1383" t="s">
        <v>620</v>
      </c>
      <c r="Q6798" s="1383" t="s">
        <v>73</v>
      </c>
    </row>
    <row r="6799" spans="1:17" x14ac:dyDescent="0.3">
      <c r="A6799" s="1405">
        <v>2011</v>
      </c>
      <c r="B6799" s="1406" t="s">
        <v>559</v>
      </c>
      <c r="C6799" s="1419" t="s">
        <v>873</v>
      </c>
      <c r="D6799" s="1407">
        <v>688.55</v>
      </c>
      <c r="E6799" s="1406" t="s">
        <v>623</v>
      </c>
      <c r="F6799" s="1408" t="s">
        <v>622</v>
      </c>
      <c r="H6799" s="1383" t="str">
        <f t="shared" si="1"/>
        <v xml:space="preserve"> TOTAL do distrito de 12 - PORTALEGRE</v>
      </c>
      <c r="O6799" s="1383" t="s">
        <v>623</v>
      </c>
      <c r="Q6799" s="1383" t="s">
        <v>75</v>
      </c>
    </row>
    <row r="6800" spans="1:17" x14ac:dyDescent="0.3">
      <c r="A6800" s="1405">
        <v>2011</v>
      </c>
      <c r="B6800" s="1406" t="s">
        <v>559</v>
      </c>
      <c r="C6800" s="1419" t="s">
        <v>874</v>
      </c>
      <c r="D6800" s="1407">
        <v>787.05</v>
      </c>
      <c r="E6800" s="1406" t="s">
        <v>626</v>
      </c>
      <c r="F6800" s="1408" t="s">
        <v>625</v>
      </c>
      <c r="H6800" s="1383" t="str">
        <f t="shared" si="1"/>
        <v xml:space="preserve"> TOTAL do distrito de 13 - PORTO</v>
      </c>
      <c r="O6800" s="1383" t="s">
        <v>626</v>
      </c>
      <c r="Q6800" s="1383" t="s">
        <v>59</v>
      </c>
    </row>
    <row r="6801" spans="1:17" x14ac:dyDescent="0.3">
      <c r="A6801" s="1405">
        <v>2011</v>
      </c>
      <c r="B6801" s="1406" t="s">
        <v>559</v>
      </c>
      <c r="C6801" s="1419" t="s">
        <v>526</v>
      </c>
      <c r="D6801" s="1407">
        <v>1152.99</v>
      </c>
      <c r="E6801" s="1406" t="s">
        <v>519</v>
      </c>
      <c r="F6801" s="1408" t="s">
        <v>628</v>
      </c>
      <c r="H6801" s="1383" t="str">
        <f t="shared" si="1"/>
        <v xml:space="preserve"> TOTAL do distrito de 14 - SANTARÉM</v>
      </c>
      <c r="O6801" s="1383" t="s">
        <v>519</v>
      </c>
      <c r="Q6801" s="1383" t="s">
        <v>58</v>
      </c>
    </row>
    <row r="6802" spans="1:17" x14ac:dyDescent="0.3">
      <c r="A6802" s="1405">
        <v>2011</v>
      </c>
      <c r="B6802" s="1406" t="s">
        <v>559</v>
      </c>
      <c r="C6802" s="1419" t="s">
        <v>875</v>
      </c>
      <c r="D6802" s="1407">
        <v>738.53</v>
      </c>
      <c r="E6802" s="1406" t="s">
        <v>631</v>
      </c>
      <c r="F6802" s="1408" t="s">
        <v>630</v>
      </c>
      <c r="H6802" s="1383" t="str">
        <f t="shared" si="1"/>
        <v xml:space="preserve"> TOTAL do distrito de 15 - SETÚBAL</v>
      </c>
      <c r="O6802" s="1383" t="s">
        <v>631</v>
      </c>
      <c r="Q6802" s="1383" t="s">
        <v>56</v>
      </c>
    </row>
    <row r="6803" spans="1:17" x14ac:dyDescent="0.3">
      <c r="A6803" s="1405">
        <v>2011</v>
      </c>
      <c r="B6803" s="1406" t="s">
        <v>559</v>
      </c>
      <c r="C6803" s="1419" t="s">
        <v>876</v>
      </c>
      <c r="D6803" s="1407">
        <v>862.28</v>
      </c>
      <c r="E6803" s="1406" t="s">
        <v>594</v>
      </c>
      <c r="F6803" s="1408" t="s">
        <v>595</v>
      </c>
      <c r="H6803" s="1383" t="str">
        <f t="shared" si="1"/>
        <v xml:space="preserve"> TOTAL do distrito de 16 - VIANA DO CASTELO</v>
      </c>
      <c r="O6803" s="1383" t="s">
        <v>594</v>
      </c>
      <c r="Q6803" s="1383" t="s">
        <v>62</v>
      </c>
    </row>
    <row r="6804" spans="1:17" x14ac:dyDescent="0.3">
      <c r="A6804" s="1405">
        <v>2011</v>
      </c>
      <c r="B6804" s="1406" t="s">
        <v>559</v>
      </c>
      <c r="C6804" s="1419" t="s">
        <v>877</v>
      </c>
      <c r="D6804" s="1407">
        <v>779.59</v>
      </c>
      <c r="E6804" s="1406" t="s">
        <v>635</v>
      </c>
      <c r="F6804" s="1408" t="s">
        <v>634</v>
      </c>
      <c r="H6804" s="1383" t="str">
        <f t="shared" si="1"/>
        <v xml:space="preserve"> TOTAL do distrito de 17 - VILA REAL</v>
      </c>
      <c r="O6804" s="1383" t="s">
        <v>635</v>
      </c>
      <c r="Q6804" s="1383" t="s">
        <v>78</v>
      </c>
    </row>
    <row r="6805" spans="1:17" x14ac:dyDescent="0.3">
      <c r="A6805" s="1405">
        <v>2011</v>
      </c>
      <c r="B6805" s="1406" t="s">
        <v>559</v>
      </c>
      <c r="C6805" s="1419" t="s">
        <v>878</v>
      </c>
      <c r="D6805" s="1407">
        <v>941.71</v>
      </c>
      <c r="E6805" s="1406" t="s">
        <v>638</v>
      </c>
      <c r="F6805" s="1408" t="s">
        <v>637</v>
      </c>
      <c r="H6805" s="1383" t="str">
        <f t="shared" si="1"/>
        <v xml:space="preserve"> TOTAL do distrito de 18 - VISEU</v>
      </c>
      <c r="O6805" s="1383" t="s">
        <v>638</v>
      </c>
      <c r="Q6805" s="1383" t="s">
        <v>57</v>
      </c>
    </row>
    <row r="6806" spans="1:17" x14ac:dyDescent="0.3">
      <c r="A6806" s="1405">
        <v>2011</v>
      </c>
      <c r="B6806" s="1406" t="s">
        <v>559</v>
      </c>
      <c r="C6806" s="1419" t="s">
        <v>879</v>
      </c>
      <c r="D6806" s="1407">
        <v>719.73</v>
      </c>
      <c r="E6806" s="1406" t="s">
        <v>561</v>
      </c>
      <c r="F6806" s="1408" t="s">
        <v>562</v>
      </c>
      <c r="H6806" s="1383" t="str">
        <f t="shared" si="1"/>
        <v xml:space="preserve"> TOTAL do distrito de 01 - AVEIRO</v>
      </c>
      <c r="O6806" s="1383" t="s">
        <v>561</v>
      </c>
      <c r="Q6806" s="1383" t="s">
        <v>64</v>
      </c>
    </row>
    <row r="6807" spans="1:17" x14ac:dyDescent="0.3">
      <c r="A6807" s="1405">
        <v>2011</v>
      </c>
      <c r="B6807" s="1406" t="s">
        <v>559</v>
      </c>
      <c r="C6807" s="1419" t="s">
        <v>880</v>
      </c>
      <c r="D6807" s="1407">
        <v>718.47</v>
      </c>
      <c r="E6807" s="1406" t="s">
        <v>642</v>
      </c>
      <c r="F6807" s="1408" t="s">
        <v>641</v>
      </c>
      <c r="H6807" s="1383" t="str">
        <f t="shared" si="1"/>
        <v xml:space="preserve"> TOTAL do distrito de 02 - BEJA</v>
      </c>
      <c r="O6807" s="1383" t="s">
        <v>642</v>
      </c>
      <c r="Q6807" s="1383" t="s">
        <v>66</v>
      </c>
    </row>
    <row r="6808" spans="1:17" x14ac:dyDescent="0.3">
      <c r="A6808" s="1405">
        <v>2011</v>
      </c>
      <c r="B6808" s="1406" t="s">
        <v>559</v>
      </c>
      <c r="C6808" s="1419" t="s">
        <v>881</v>
      </c>
      <c r="D6808" s="1407">
        <v>732.4</v>
      </c>
      <c r="E6808" s="1406" t="s">
        <v>645</v>
      </c>
      <c r="F6808" s="1408" t="s">
        <v>644</v>
      </c>
      <c r="H6808" s="1383" t="str">
        <f t="shared" ref="H6808:H6871" si="2">CONCATENATE(" TOTAL do distrito de ",E6811)</f>
        <v xml:space="preserve"> TOTAL do distrito de 03 - BRAGA</v>
      </c>
      <c r="O6808" s="1383" t="s">
        <v>645</v>
      </c>
      <c r="Q6808" s="1383" t="s">
        <v>76</v>
      </c>
    </row>
    <row r="6809" spans="1:17" x14ac:dyDescent="0.3">
      <c r="A6809" s="1405">
        <v>2010</v>
      </c>
      <c r="B6809" s="1406" t="s">
        <v>559</v>
      </c>
      <c r="C6809" s="1419" t="s">
        <v>865</v>
      </c>
      <c r="D6809" s="1407">
        <v>797.95</v>
      </c>
      <c r="E6809" s="1406" t="s">
        <v>598</v>
      </c>
      <c r="F6809" s="1408" t="s">
        <v>599</v>
      </c>
      <c r="H6809" s="1383" t="str">
        <f t="shared" si="2"/>
        <v xml:space="preserve"> TOTAL do distrito de 04 - BRAGANÇA</v>
      </c>
      <c r="O6809" s="1383" t="s">
        <v>598</v>
      </c>
      <c r="Q6809" s="1383" t="s">
        <v>61</v>
      </c>
    </row>
    <row r="6810" spans="1:17" x14ac:dyDescent="0.3">
      <c r="A6810" s="1405">
        <v>2010</v>
      </c>
      <c r="B6810" s="1406" t="s">
        <v>559</v>
      </c>
      <c r="C6810" s="1419" t="s">
        <v>866</v>
      </c>
      <c r="D6810" s="1407">
        <v>749.84</v>
      </c>
      <c r="E6810" s="1406" t="s">
        <v>604</v>
      </c>
      <c r="F6810" s="1408" t="s">
        <v>603</v>
      </c>
      <c r="H6810" s="1383" t="str">
        <f t="shared" si="2"/>
        <v xml:space="preserve"> TOTAL do distrito de 05 - CASTELO BRANCO</v>
      </c>
      <c r="O6810" s="1383" t="s">
        <v>604</v>
      </c>
      <c r="Q6810" s="1383" t="s">
        <v>54</v>
      </c>
    </row>
    <row r="6811" spans="1:17" x14ac:dyDescent="0.3">
      <c r="A6811" s="1405">
        <v>2010</v>
      </c>
      <c r="B6811" s="1406" t="s">
        <v>559</v>
      </c>
      <c r="C6811" s="1419" t="s">
        <v>867</v>
      </c>
      <c r="D6811" s="1407">
        <v>717.74</v>
      </c>
      <c r="E6811" s="1406" t="s">
        <v>578</v>
      </c>
      <c r="F6811" s="1408" t="s">
        <v>579</v>
      </c>
      <c r="H6811" s="1383" t="str">
        <f t="shared" si="2"/>
        <v xml:space="preserve"> TOTAL do distrito de 06 - COIMBRA</v>
      </c>
      <c r="O6811" s="1383" t="s">
        <v>578</v>
      </c>
      <c r="Q6811" s="1383" t="s">
        <v>63</v>
      </c>
    </row>
    <row r="6812" spans="1:17" x14ac:dyDescent="0.3">
      <c r="A6812" s="1405">
        <v>2010</v>
      </c>
      <c r="B6812" s="1406" t="s">
        <v>559</v>
      </c>
      <c r="C6812" s="1419" t="s">
        <v>868</v>
      </c>
      <c r="D6812" s="1407">
        <v>693.32</v>
      </c>
      <c r="E6812" s="1406" t="s">
        <v>608</v>
      </c>
      <c r="F6812" s="1408" t="s">
        <v>607</v>
      </c>
      <c r="H6812" s="1383" t="str">
        <f t="shared" si="2"/>
        <v xml:space="preserve"> TOTAL do distrito de 07 - ÉVORA</v>
      </c>
      <c r="O6812" s="1383" t="s">
        <v>608</v>
      </c>
      <c r="Q6812" s="1383" t="s">
        <v>65</v>
      </c>
    </row>
    <row r="6813" spans="1:17" x14ac:dyDescent="0.3">
      <c r="A6813" s="1405">
        <v>2010</v>
      </c>
      <c r="B6813" s="1406" t="s">
        <v>559</v>
      </c>
      <c r="C6813" s="1419" t="s">
        <v>869</v>
      </c>
      <c r="D6813" s="1407">
        <v>699.58</v>
      </c>
      <c r="E6813" s="1406" t="s">
        <v>611</v>
      </c>
      <c r="F6813" s="1408" t="s">
        <v>610</v>
      </c>
      <c r="H6813" s="1383" t="str">
        <f t="shared" si="2"/>
        <v xml:space="preserve"> TOTAL do distrito de 08 - FARO</v>
      </c>
      <c r="O6813" s="1383" t="s">
        <v>611</v>
      </c>
      <c r="Q6813" s="1383" t="s">
        <v>74</v>
      </c>
    </row>
    <row r="6814" spans="1:17" x14ac:dyDescent="0.3">
      <c r="A6814" s="1405">
        <v>2010</v>
      </c>
      <c r="B6814" s="1406" t="s">
        <v>559</v>
      </c>
      <c r="C6814" s="1419" t="s">
        <v>870</v>
      </c>
      <c r="D6814" s="1407">
        <v>801.66</v>
      </c>
      <c r="E6814" s="1406" t="s">
        <v>614</v>
      </c>
      <c r="F6814" s="1408" t="s">
        <v>613</v>
      </c>
      <c r="H6814" s="1383" t="str">
        <f t="shared" si="2"/>
        <v xml:space="preserve"> TOTAL do distrito de 09 - GUARDA</v>
      </c>
      <c r="O6814" s="1383" t="s">
        <v>614</v>
      </c>
      <c r="Q6814" s="1383" t="s">
        <v>60</v>
      </c>
    </row>
    <row r="6815" spans="1:17" x14ac:dyDescent="0.3">
      <c r="A6815" s="1405">
        <v>2010</v>
      </c>
      <c r="B6815" s="1406" t="s">
        <v>559</v>
      </c>
      <c r="C6815" s="1419" t="s">
        <v>871</v>
      </c>
      <c r="D6815" s="1407">
        <v>766.83</v>
      </c>
      <c r="E6815" s="1406" t="s">
        <v>617</v>
      </c>
      <c r="F6815" s="1408" t="s">
        <v>616</v>
      </c>
      <c r="H6815" s="1383" t="str">
        <f t="shared" si="2"/>
        <v xml:space="preserve"> TOTAL do distrito de 10 - LEIRIA</v>
      </c>
      <c r="O6815" s="1383" t="s">
        <v>617</v>
      </c>
      <c r="Q6815" s="1383" t="s">
        <v>55</v>
      </c>
    </row>
    <row r="6816" spans="1:17" x14ac:dyDescent="0.3">
      <c r="A6816" s="1405">
        <v>2010</v>
      </c>
      <c r="B6816" s="1406" t="s">
        <v>559</v>
      </c>
      <c r="C6816" s="1419" t="s">
        <v>872</v>
      </c>
      <c r="D6816" s="1407">
        <v>789.33</v>
      </c>
      <c r="E6816" s="1406" t="s">
        <v>620</v>
      </c>
      <c r="F6816" s="1408" t="s">
        <v>619</v>
      </c>
      <c r="H6816" s="1383" t="str">
        <f t="shared" si="2"/>
        <v xml:space="preserve"> TOTAL do distrito de 11 - LISBOA</v>
      </c>
      <c r="O6816" s="1383" t="s">
        <v>620</v>
      </c>
      <c r="Q6816" s="1383" t="s">
        <v>73</v>
      </c>
    </row>
    <row r="6817" spans="1:17" x14ac:dyDescent="0.3">
      <c r="A6817" s="1405">
        <v>2010</v>
      </c>
      <c r="B6817" s="1406" t="s">
        <v>559</v>
      </c>
      <c r="C6817" s="1419" t="s">
        <v>873</v>
      </c>
      <c r="D6817" s="1407">
        <v>691.53</v>
      </c>
      <c r="E6817" s="1406" t="s">
        <v>623</v>
      </c>
      <c r="F6817" s="1408" t="s">
        <v>622</v>
      </c>
      <c r="H6817" s="1383" t="str">
        <f t="shared" si="2"/>
        <v xml:space="preserve"> TOTAL do distrito de 12 - PORTALEGRE</v>
      </c>
      <c r="O6817" s="1383" t="s">
        <v>623</v>
      </c>
      <c r="Q6817" s="1383" t="s">
        <v>75</v>
      </c>
    </row>
    <row r="6818" spans="1:17" x14ac:dyDescent="0.3">
      <c r="A6818" s="1405">
        <v>2010</v>
      </c>
      <c r="B6818" s="1406" t="s">
        <v>559</v>
      </c>
      <c r="C6818" s="1419" t="s">
        <v>874</v>
      </c>
      <c r="D6818" s="1407">
        <v>780.78</v>
      </c>
      <c r="E6818" s="1406" t="s">
        <v>626</v>
      </c>
      <c r="F6818" s="1408" t="s">
        <v>625</v>
      </c>
      <c r="H6818" s="1383" t="str">
        <f t="shared" si="2"/>
        <v xml:space="preserve"> TOTAL do distrito de 13 - PORTO</v>
      </c>
      <c r="O6818" s="1383" t="s">
        <v>626</v>
      </c>
      <c r="Q6818" s="1383" t="s">
        <v>59</v>
      </c>
    </row>
    <row r="6819" spans="1:17" x14ac:dyDescent="0.3">
      <c r="A6819" s="1405">
        <v>2010</v>
      </c>
      <c r="B6819" s="1406" t="s">
        <v>559</v>
      </c>
      <c r="C6819" s="1419" t="s">
        <v>526</v>
      </c>
      <c r="D6819" s="1407">
        <v>1153.3900000000001</v>
      </c>
      <c r="E6819" s="1406" t="s">
        <v>519</v>
      </c>
      <c r="F6819" s="1408" t="s">
        <v>628</v>
      </c>
      <c r="H6819" s="1383" t="str">
        <f t="shared" si="2"/>
        <v xml:space="preserve"> TOTAL do distrito de 14 - SANTARÉM</v>
      </c>
      <c r="O6819" s="1383" t="s">
        <v>519</v>
      </c>
      <c r="Q6819" s="1383" t="s">
        <v>58</v>
      </c>
    </row>
    <row r="6820" spans="1:17" x14ac:dyDescent="0.3">
      <c r="A6820" s="1405">
        <v>2010</v>
      </c>
      <c r="B6820" s="1406" t="s">
        <v>559</v>
      </c>
      <c r="C6820" s="1419" t="s">
        <v>875</v>
      </c>
      <c r="D6820" s="1407">
        <v>740.74</v>
      </c>
      <c r="E6820" s="1406" t="s">
        <v>631</v>
      </c>
      <c r="F6820" s="1408" t="s">
        <v>630</v>
      </c>
      <c r="H6820" s="1383" t="str">
        <f t="shared" si="2"/>
        <v xml:space="preserve"> TOTAL do distrito de 15 - SETÚBAL</v>
      </c>
      <c r="O6820" s="1383" t="s">
        <v>631</v>
      </c>
      <c r="Q6820" s="1383" t="s">
        <v>56</v>
      </c>
    </row>
    <row r="6821" spans="1:17" x14ac:dyDescent="0.3">
      <c r="A6821" s="1405">
        <v>2010</v>
      </c>
      <c r="B6821" s="1406" t="s">
        <v>559</v>
      </c>
      <c r="C6821" s="1419" t="s">
        <v>876</v>
      </c>
      <c r="D6821" s="1407">
        <v>854.01</v>
      </c>
      <c r="E6821" s="1406" t="s">
        <v>594</v>
      </c>
      <c r="F6821" s="1408" t="s">
        <v>595</v>
      </c>
      <c r="H6821" s="1383" t="str">
        <f t="shared" si="2"/>
        <v xml:space="preserve"> TOTAL do distrito de 16 - VIANA DO CASTELO</v>
      </c>
      <c r="O6821" s="1383" t="s">
        <v>594</v>
      </c>
      <c r="Q6821" s="1383" t="s">
        <v>62</v>
      </c>
    </row>
    <row r="6822" spans="1:17" x14ac:dyDescent="0.3">
      <c r="A6822" s="1405">
        <v>2010</v>
      </c>
      <c r="B6822" s="1406" t="s">
        <v>559</v>
      </c>
      <c r="C6822" s="1419" t="s">
        <v>877</v>
      </c>
      <c r="D6822" s="1407">
        <v>773.73</v>
      </c>
      <c r="E6822" s="1406" t="s">
        <v>635</v>
      </c>
      <c r="F6822" s="1408" t="s">
        <v>634</v>
      </c>
      <c r="H6822" s="1383" t="str">
        <f t="shared" si="2"/>
        <v xml:space="preserve"> TOTAL do distrito de 17 - VILA REAL</v>
      </c>
      <c r="O6822" s="1383" t="s">
        <v>635</v>
      </c>
      <c r="Q6822" s="1383" t="s">
        <v>78</v>
      </c>
    </row>
    <row r="6823" spans="1:17" x14ac:dyDescent="0.3">
      <c r="A6823" s="1405">
        <v>2010</v>
      </c>
      <c r="B6823" s="1406" t="s">
        <v>559</v>
      </c>
      <c r="C6823" s="1419" t="s">
        <v>878</v>
      </c>
      <c r="D6823" s="1407">
        <v>917.3</v>
      </c>
      <c r="E6823" s="1406" t="s">
        <v>638</v>
      </c>
      <c r="F6823" s="1408" t="s">
        <v>637</v>
      </c>
      <c r="H6823" s="1383" t="str">
        <f t="shared" si="2"/>
        <v xml:space="preserve"> TOTAL do distrito de 18 - VISEU</v>
      </c>
      <c r="O6823" s="1383" t="s">
        <v>638</v>
      </c>
      <c r="Q6823" s="1383" t="s">
        <v>57</v>
      </c>
    </row>
    <row r="6824" spans="1:17" x14ac:dyDescent="0.3">
      <c r="A6824" s="1405">
        <v>2010</v>
      </c>
      <c r="B6824" s="1406" t="s">
        <v>559</v>
      </c>
      <c r="C6824" s="1419" t="s">
        <v>879</v>
      </c>
      <c r="D6824" s="1407">
        <v>709.43</v>
      </c>
      <c r="E6824" s="1406" t="s">
        <v>561</v>
      </c>
      <c r="F6824" s="1408" t="s">
        <v>562</v>
      </c>
      <c r="H6824" s="1383" t="str">
        <f t="shared" si="2"/>
        <v xml:space="preserve"> TOTAL do distrito de 01 - AVEIRO</v>
      </c>
      <c r="O6824" s="1383" t="s">
        <v>561</v>
      </c>
      <c r="Q6824" s="1383" t="s">
        <v>64</v>
      </c>
    </row>
    <row r="6825" spans="1:17" x14ac:dyDescent="0.3">
      <c r="A6825" s="1405">
        <v>2010</v>
      </c>
      <c r="B6825" s="1406" t="s">
        <v>559</v>
      </c>
      <c r="C6825" s="1419" t="s">
        <v>880</v>
      </c>
      <c r="D6825" s="1407">
        <v>710.65</v>
      </c>
      <c r="E6825" s="1406" t="s">
        <v>642</v>
      </c>
      <c r="F6825" s="1408" t="s">
        <v>641</v>
      </c>
      <c r="H6825" s="1383" t="str">
        <f t="shared" si="2"/>
        <v xml:space="preserve"> TOTAL do distrito de 02 - BEJA</v>
      </c>
      <c r="O6825" s="1383" t="s">
        <v>642</v>
      </c>
      <c r="Q6825" s="1383" t="s">
        <v>66</v>
      </c>
    </row>
    <row r="6826" spans="1:17" x14ac:dyDescent="0.3">
      <c r="A6826" s="1405">
        <v>2010</v>
      </c>
      <c r="B6826" s="1406" t="s">
        <v>559</v>
      </c>
      <c r="C6826" s="1419" t="s">
        <v>881</v>
      </c>
      <c r="D6826" s="1407">
        <v>723.77</v>
      </c>
      <c r="E6826" s="1406" t="s">
        <v>645</v>
      </c>
      <c r="F6826" s="1408" t="s">
        <v>644</v>
      </c>
      <c r="H6826" s="1383" t="str">
        <f t="shared" si="2"/>
        <v xml:space="preserve"> TOTAL do distrito de 03 - BRAGA</v>
      </c>
      <c r="O6826" s="1383" t="s">
        <v>645</v>
      </c>
      <c r="Q6826" s="1383" t="s">
        <v>76</v>
      </c>
    </row>
    <row r="6827" spans="1:17" x14ac:dyDescent="0.3">
      <c r="A6827" s="1405">
        <v>2017</v>
      </c>
      <c r="B6827" s="1406" t="s">
        <v>521</v>
      </c>
      <c r="C6827" s="1419" t="s">
        <v>865</v>
      </c>
      <c r="D6827" s="1407">
        <v>1028.8399999999999</v>
      </c>
      <c r="E6827" s="1406" t="s">
        <v>598</v>
      </c>
      <c r="F6827" s="1408" t="s">
        <v>599</v>
      </c>
      <c r="H6827" s="1383" t="str">
        <f t="shared" si="2"/>
        <v xml:space="preserve"> TOTAL do distrito de 04 - BRAGANÇA</v>
      </c>
      <c r="O6827" s="1383" t="s">
        <v>598</v>
      </c>
      <c r="Q6827" s="1383" t="s">
        <v>61</v>
      </c>
    </row>
    <row r="6828" spans="1:17" x14ac:dyDescent="0.3">
      <c r="A6828" s="1405">
        <v>2017</v>
      </c>
      <c r="B6828" s="1406" t="s">
        <v>521</v>
      </c>
      <c r="C6828" s="1419" t="s">
        <v>866</v>
      </c>
      <c r="D6828" s="1407">
        <v>1009.59</v>
      </c>
      <c r="E6828" s="1406" t="s">
        <v>604</v>
      </c>
      <c r="F6828" s="1408" t="s">
        <v>603</v>
      </c>
      <c r="H6828" s="1383" t="str">
        <f t="shared" si="2"/>
        <v xml:space="preserve"> TOTAL do distrito de 05 - CASTELO BRANCO</v>
      </c>
      <c r="O6828" s="1383" t="s">
        <v>604</v>
      </c>
      <c r="Q6828" s="1383" t="s">
        <v>54</v>
      </c>
    </row>
    <row r="6829" spans="1:17" x14ac:dyDescent="0.3">
      <c r="A6829" s="1405">
        <v>2017</v>
      </c>
      <c r="B6829" s="1406" t="s">
        <v>521</v>
      </c>
      <c r="C6829" s="1419" t="s">
        <v>867</v>
      </c>
      <c r="D6829" s="1407">
        <v>929.88</v>
      </c>
      <c r="E6829" s="1406" t="s">
        <v>578</v>
      </c>
      <c r="F6829" s="1408" t="s">
        <v>579</v>
      </c>
      <c r="H6829" s="1383" t="str">
        <f t="shared" si="2"/>
        <v xml:space="preserve"> TOTAL do distrito de 06 - COIMBRA</v>
      </c>
      <c r="O6829" s="1383" t="s">
        <v>578</v>
      </c>
      <c r="Q6829" s="1383" t="s">
        <v>63</v>
      </c>
    </row>
    <row r="6830" spans="1:17" x14ac:dyDescent="0.3">
      <c r="A6830" s="1405">
        <v>2017</v>
      </c>
      <c r="B6830" s="1406" t="s">
        <v>521</v>
      </c>
      <c r="C6830" s="1419" t="s">
        <v>868</v>
      </c>
      <c r="D6830" s="1407">
        <v>882.59</v>
      </c>
      <c r="E6830" s="1406" t="s">
        <v>608</v>
      </c>
      <c r="F6830" s="1408" t="s">
        <v>607</v>
      </c>
      <c r="H6830" s="1383" t="str">
        <f t="shared" si="2"/>
        <v xml:space="preserve"> TOTAL do distrito de 07 - ÉVORA</v>
      </c>
      <c r="O6830" s="1383" t="s">
        <v>608</v>
      </c>
      <c r="Q6830" s="1383" t="s">
        <v>65</v>
      </c>
    </row>
    <row r="6831" spans="1:17" x14ac:dyDescent="0.3">
      <c r="A6831" s="1405">
        <v>2017</v>
      </c>
      <c r="B6831" s="1406" t="s">
        <v>521</v>
      </c>
      <c r="C6831" s="1419" t="s">
        <v>869</v>
      </c>
      <c r="D6831" s="1407">
        <v>904.07</v>
      </c>
      <c r="E6831" s="1406" t="s">
        <v>611</v>
      </c>
      <c r="F6831" s="1408" t="s">
        <v>610</v>
      </c>
      <c r="H6831" s="1383" t="str">
        <f t="shared" si="2"/>
        <v xml:space="preserve"> TOTAL do distrito de 08 - FARO</v>
      </c>
      <c r="O6831" s="1383" t="s">
        <v>611</v>
      </c>
      <c r="Q6831" s="1383" t="s">
        <v>74</v>
      </c>
    </row>
    <row r="6832" spans="1:17" x14ac:dyDescent="0.3">
      <c r="A6832" s="1405">
        <v>2017</v>
      </c>
      <c r="B6832" s="1406" t="s">
        <v>521</v>
      </c>
      <c r="C6832" s="1419" t="s">
        <v>870</v>
      </c>
      <c r="D6832" s="1407">
        <v>1018.25</v>
      </c>
      <c r="E6832" s="1406" t="s">
        <v>614</v>
      </c>
      <c r="F6832" s="1408" t="s">
        <v>613</v>
      </c>
      <c r="H6832" s="1383" t="str">
        <f t="shared" si="2"/>
        <v xml:space="preserve"> TOTAL do distrito de 09 - GUARDA</v>
      </c>
      <c r="O6832" s="1383" t="s">
        <v>614</v>
      </c>
      <c r="Q6832" s="1383" t="s">
        <v>60</v>
      </c>
    </row>
    <row r="6833" spans="1:17" x14ac:dyDescent="0.3">
      <c r="A6833" s="1405">
        <v>2017</v>
      </c>
      <c r="B6833" s="1406" t="s">
        <v>521</v>
      </c>
      <c r="C6833" s="1419" t="s">
        <v>871</v>
      </c>
      <c r="D6833" s="1407">
        <v>992.35</v>
      </c>
      <c r="E6833" s="1406" t="s">
        <v>617</v>
      </c>
      <c r="F6833" s="1408" t="s">
        <v>616</v>
      </c>
      <c r="H6833" s="1383" t="str">
        <f t="shared" si="2"/>
        <v xml:space="preserve"> TOTAL do distrito de 10 - LEIRIA</v>
      </c>
      <c r="O6833" s="1383" t="s">
        <v>617</v>
      </c>
      <c r="Q6833" s="1383" t="s">
        <v>55</v>
      </c>
    </row>
    <row r="6834" spans="1:17" x14ac:dyDescent="0.3">
      <c r="A6834" s="1405">
        <v>2017</v>
      </c>
      <c r="B6834" s="1406" t="s">
        <v>521</v>
      </c>
      <c r="C6834" s="1419" t="s">
        <v>872</v>
      </c>
      <c r="D6834" s="1407">
        <v>968.19</v>
      </c>
      <c r="E6834" s="1406" t="s">
        <v>620</v>
      </c>
      <c r="F6834" s="1408" t="s">
        <v>619</v>
      </c>
      <c r="H6834" s="1383" t="str">
        <f t="shared" si="2"/>
        <v xml:space="preserve"> TOTAL do distrito de 11 - LISBOA</v>
      </c>
      <c r="O6834" s="1383" t="s">
        <v>620</v>
      </c>
      <c r="Q6834" s="1383" t="s">
        <v>73</v>
      </c>
    </row>
    <row r="6835" spans="1:17" x14ac:dyDescent="0.3">
      <c r="A6835" s="1405">
        <v>2017</v>
      </c>
      <c r="B6835" s="1406" t="s">
        <v>521</v>
      </c>
      <c r="C6835" s="1419" t="s">
        <v>873</v>
      </c>
      <c r="D6835" s="1407">
        <v>896.02</v>
      </c>
      <c r="E6835" s="1406" t="s">
        <v>623</v>
      </c>
      <c r="F6835" s="1408" t="s">
        <v>622</v>
      </c>
      <c r="H6835" s="1383" t="str">
        <f t="shared" si="2"/>
        <v xml:space="preserve"> TOTAL do distrito de 12 - PORTALEGRE</v>
      </c>
      <c r="O6835" s="1383" t="s">
        <v>623</v>
      </c>
      <c r="Q6835" s="1383" t="s">
        <v>75</v>
      </c>
    </row>
    <row r="6836" spans="1:17" x14ac:dyDescent="0.3">
      <c r="A6836" s="1405">
        <v>2017</v>
      </c>
      <c r="B6836" s="1406" t="s">
        <v>521</v>
      </c>
      <c r="C6836" s="1419" t="s">
        <v>874</v>
      </c>
      <c r="D6836" s="1407">
        <v>1005.47</v>
      </c>
      <c r="E6836" s="1406" t="s">
        <v>626</v>
      </c>
      <c r="F6836" s="1408" t="s">
        <v>625</v>
      </c>
      <c r="H6836" s="1383" t="str">
        <f t="shared" si="2"/>
        <v xml:space="preserve"> TOTAL do distrito de 13 - PORTO</v>
      </c>
      <c r="O6836" s="1383" t="s">
        <v>626</v>
      </c>
      <c r="Q6836" s="1383" t="s">
        <v>59</v>
      </c>
    </row>
    <row r="6837" spans="1:17" x14ac:dyDescent="0.3">
      <c r="A6837" s="1405">
        <v>2017</v>
      </c>
      <c r="B6837" s="1406" t="s">
        <v>521</v>
      </c>
      <c r="C6837" s="1419" t="s">
        <v>526</v>
      </c>
      <c r="D6837" s="1407">
        <v>1416.56</v>
      </c>
      <c r="E6837" s="1406" t="s">
        <v>519</v>
      </c>
      <c r="F6837" s="1408" t="s">
        <v>628</v>
      </c>
      <c r="H6837" s="1383" t="str">
        <f t="shared" si="2"/>
        <v xml:space="preserve"> TOTAL do distrito de 14 - SANTARÉM</v>
      </c>
      <c r="O6837" s="1383" t="s">
        <v>519</v>
      </c>
      <c r="Q6837" s="1383" t="s">
        <v>58</v>
      </c>
    </row>
    <row r="6838" spans="1:17" x14ac:dyDescent="0.3">
      <c r="A6838" s="1405">
        <v>2017</v>
      </c>
      <c r="B6838" s="1406" t="s">
        <v>521</v>
      </c>
      <c r="C6838" s="1419" t="s">
        <v>875</v>
      </c>
      <c r="D6838" s="1407">
        <v>934.83</v>
      </c>
      <c r="E6838" s="1406" t="s">
        <v>631</v>
      </c>
      <c r="F6838" s="1408" t="s">
        <v>630</v>
      </c>
      <c r="H6838" s="1383" t="str">
        <f t="shared" si="2"/>
        <v xml:space="preserve"> TOTAL do distrito de 15 - SETÚBAL</v>
      </c>
      <c r="O6838" s="1383" t="s">
        <v>631</v>
      </c>
      <c r="Q6838" s="1383" t="s">
        <v>56</v>
      </c>
    </row>
    <row r="6839" spans="1:17" x14ac:dyDescent="0.3">
      <c r="A6839" s="1405">
        <v>2017</v>
      </c>
      <c r="B6839" s="1406" t="s">
        <v>521</v>
      </c>
      <c r="C6839" s="1419" t="s">
        <v>876</v>
      </c>
      <c r="D6839" s="1407">
        <v>1082.4000000000001</v>
      </c>
      <c r="E6839" s="1406" t="s">
        <v>594</v>
      </c>
      <c r="F6839" s="1408" t="s">
        <v>595</v>
      </c>
      <c r="H6839" s="1383" t="str">
        <f t="shared" si="2"/>
        <v xml:space="preserve"> TOTAL do distrito de 16 - VIANA DO CASTELO</v>
      </c>
      <c r="O6839" s="1383" t="s">
        <v>594</v>
      </c>
      <c r="Q6839" s="1383" t="s">
        <v>62</v>
      </c>
    </row>
    <row r="6840" spans="1:17" x14ac:dyDescent="0.3">
      <c r="A6840" s="1405">
        <v>2017</v>
      </c>
      <c r="B6840" s="1406" t="s">
        <v>521</v>
      </c>
      <c r="C6840" s="1419" t="s">
        <v>877</v>
      </c>
      <c r="D6840" s="1407">
        <v>990.46</v>
      </c>
      <c r="E6840" s="1406" t="s">
        <v>635</v>
      </c>
      <c r="F6840" s="1408" t="s">
        <v>634</v>
      </c>
      <c r="H6840" s="1383" t="str">
        <f t="shared" si="2"/>
        <v xml:space="preserve"> TOTAL do distrito de 17 - VILA REAL</v>
      </c>
      <c r="O6840" s="1383" t="s">
        <v>635</v>
      </c>
      <c r="Q6840" s="1383" t="s">
        <v>78</v>
      </c>
    </row>
    <row r="6841" spans="1:17" x14ac:dyDescent="0.3">
      <c r="A6841" s="1405">
        <v>2017</v>
      </c>
      <c r="B6841" s="1406" t="s">
        <v>521</v>
      </c>
      <c r="C6841" s="1419" t="s">
        <v>878</v>
      </c>
      <c r="D6841" s="1407">
        <v>1207.8800000000001</v>
      </c>
      <c r="E6841" s="1406" t="s">
        <v>638</v>
      </c>
      <c r="F6841" s="1408" t="s">
        <v>637</v>
      </c>
      <c r="H6841" s="1383" t="str">
        <f t="shared" si="2"/>
        <v xml:space="preserve"> TOTAL do distrito de 18 - VISEU</v>
      </c>
      <c r="O6841" s="1383" t="s">
        <v>638</v>
      </c>
      <c r="Q6841" s="1383" t="s">
        <v>57</v>
      </c>
    </row>
    <row r="6842" spans="1:17" x14ac:dyDescent="0.3">
      <c r="A6842" s="1405">
        <v>2017</v>
      </c>
      <c r="B6842" s="1406" t="s">
        <v>521</v>
      </c>
      <c r="C6842" s="1419" t="s">
        <v>879</v>
      </c>
      <c r="D6842" s="1407">
        <v>950.1</v>
      </c>
      <c r="E6842" s="1406" t="s">
        <v>561</v>
      </c>
      <c r="F6842" s="1408" t="s">
        <v>562</v>
      </c>
      <c r="H6842" s="1383" t="str">
        <f t="shared" si="2"/>
        <v xml:space="preserve"> TOTAL do distrito de 01 - AVEIRO</v>
      </c>
      <c r="O6842" s="1383" t="s">
        <v>561</v>
      </c>
      <c r="Q6842" s="1383" t="s">
        <v>64</v>
      </c>
    </row>
    <row r="6843" spans="1:17" x14ac:dyDescent="0.3">
      <c r="A6843" s="1405">
        <v>2017</v>
      </c>
      <c r="B6843" s="1406" t="s">
        <v>521</v>
      </c>
      <c r="C6843" s="1419" t="s">
        <v>880</v>
      </c>
      <c r="D6843" s="1407">
        <v>935.06</v>
      </c>
      <c r="E6843" s="1406" t="s">
        <v>642</v>
      </c>
      <c r="F6843" s="1408" t="s">
        <v>641</v>
      </c>
      <c r="H6843" s="1383" t="str">
        <f t="shared" si="2"/>
        <v xml:space="preserve"> TOTAL do distrito de 02 - BEJA</v>
      </c>
      <c r="O6843" s="1383" t="s">
        <v>642</v>
      </c>
      <c r="Q6843" s="1383" t="s">
        <v>66</v>
      </c>
    </row>
    <row r="6844" spans="1:17" x14ac:dyDescent="0.3">
      <c r="A6844" s="1405">
        <v>2017</v>
      </c>
      <c r="B6844" s="1406" t="s">
        <v>521</v>
      </c>
      <c r="C6844" s="1419" t="s">
        <v>881</v>
      </c>
      <c r="D6844" s="1407">
        <v>922.31</v>
      </c>
      <c r="E6844" s="1406" t="s">
        <v>645</v>
      </c>
      <c r="F6844" s="1408" t="s">
        <v>644</v>
      </c>
      <c r="H6844" s="1383" t="str">
        <f t="shared" si="2"/>
        <v xml:space="preserve"> TOTAL do distrito de 03 - BRAGA</v>
      </c>
      <c r="O6844" s="1383" t="s">
        <v>645</v>
      </c>
      <c r="Q6844" s="1383" t="s">
        <v>76</v>
      </c>
    </row>
    <row r="6845" spans="1:17" x14ac:dyDescent="0.3">
      <c r="A6845" s="1405">
        <v>2016</v>
      </c>
      <c r="B6845" s="1406" t="s">
        <v>521</v>
      </c>
      <c r="C6845" s="1419" t="s">
        <v>865</v>
      </c>
      <c r="D6845" s="1407">
        <v>1001.02</v>
      </c>
      <c r="E6845" s="1406" t="s">
        <v>598</v>
      </c>
      <c r="F6845" s="1408" t="s">
        <v>599</v>
      </c>
      <c r="H6845" s="1383" t="str">
        <f t="shared" si="2"/>
        <v xml:space="preserve"> TOTAL do distrito de 04 - BRAGANÇA</v>
      </c>
      <c r="O6845" s="1383" t="s">
        <v>598</v>
      </c>
      <c r="Q6845" s="1383" t="s">
        <v>61</v>
      </c>
    </row>
    <row r="6846" spans="1:17" x14ac:dyDescent="0.3">
      <c r="A6846" s="1405">
        <v>2016</v>
      </c>
      <c r="B6846" s="1406" t="s">
        <v>521</v>
      </c>
      <c r="C6846" s="1419" t="s">
        <v>866</v>
      </c>
      <c r="D6846" s="1407">
        <v>981.92</v>
      </c>
      <c r="E6846" s="1406" t="s">
        <v>604</v>
      </c>
      <c r="F6846" s="1408" t="s">
        <v>603</v>
      </c>
      <c r="H6846" s="1383" t="str">
        <f t="shared" si="2"/>
        <v xml:space="preserve"> TOTAL do distrito de 05 - CASTELO BRANCO</v>
      </c>
      <c r="O6846" s="1383" t="s">
        <v>604</v>
      </c>
      <c r="Q6846" s="1383" t="s">
        <v>54</v>
      </c>
    </row>
    <row r="6847" spans="1:17" x14ac:dyDescent="0.3">
      <c r="A6847" s="1405">
        <v>2016</v>
      </c>
      <c r="B6847" s="1406" t="s">
        <v>521</v>
      </c>
      <c r="C6847" s="1419" t="s">
        <v>867</v>
      </c>
      <c r="D6847" s="1407">
        <v>895.72</v>
      </c>
      <c r="E6847" s="1406" t="s">
        <v>578</v>
      </c>
      <c r="F6847" s="1408" t="s">
        <v>579</v>
      </c>
      <c r="H6847" s="1383" t="str">
        <f t="shared" si="2"/>
        <v xml:space="preserve"> TOTAL do distrito de 06 - COIMBRA</v>
      </c>
      <c r="O6847" s="1383" t="s">
        <v>578</v>
      </c>
      <c r="Q6847" s="1383" t="s">
        <v>63</v>
      </c>
    </row>
    <row r="6848" spans="1:17" x14ac:dyDescent="0.3">
      <c r="A6848" s="1405">
        <v>2016</v>
      </c>
      <c r="B6848" s="1406" t="s">
        <v>521</v>
      </c>
      <c r="C6848" s="1419" t="s">
        <v>868</v>
      </c>
      <c r="D6848" s="1407">
        <v>858.81</v>
      </c>
      <c r="E6848" s="1406" t="s">
        <v>608</v>
      </c>
      <c r="F6848" s="1408" t="s">
        <v>607</v>
      </c>
      <c r="H6848" s="1383" t="str">
        <f t="shared" si="2"/>
        <v xml:space="preserve"> TOTAL do distrito de 07 - ÉVORA</v>
      </c>
      <c r="O6848" s="1383" t="s">
        <v>608</v>
      </c>
      <c r="Q6848" s="1383" t="s">
        <v>65</v>
      </c>
    </row>
    <row r="6849" spans="1:17" x14ac:dyDescent="0.3">
      <c r="A6849" s="1405">
        <v>2016</v>
      </c>
      <c r="B6849" s="1406" t="s">
        <v>521</v>
      </c>
      <c r="C6849" s="1419" t="s">
        <v>869</v>
      </c>
      <c r="D6849" s="1407">
        <v>875.03</v>
      </c>
      <c r="E6849" s="1406" t="s">
        <v>611</v>
      </c>
      <c r="F6849" s="1408" t="s">
        <v>610</v>
      </c>
      <c r="H6849" s="1383" t="str">
        <f t="shared" si="2"/>
        <v xml:space="preserve"> TOTAL do distrito de 08 - FARO</v>
      </c>
      <c r="O6849" s="1383" t="s">
        <v>611</v>
      </c>
      <c r="Q6849" s="1383" t="s">
        <v>74</v>
      </c>
    </row>
    <row r="6850" spans="1:17" x14ac:dyDescent="0.3">
      <c r="A6850" s="1405">
        <v>2016</v>
      </c>
      <c r="B6850" s="1406" t="s">
        <v>521</v>
      </c>
      <c r="C6850" s="1419" t="s">
        <v>870</v>
      </c>
      <c r="D6850" s="1407">
        <v>990.53</v>
      </c>
      <c r="E6850" s="1406" t="s">
        <v>614</v>
      </c>
      <c r="F6850" s="1408" t="s">
        <v>613</v>
      </c>
      <c r="H6850" s="1383" t="str">
        <f t="shared" si="2"/>
        <v xml:space="preserve"> TOTAL do distrito de 09 - GUARDA</v>
      </c>
      <c r="O6850" s="1383" t="s">
        <v>614</v>
      </c>
      <c r="Q6850" s="1383" t="s">
        <v>60</v>
      </c>
    </row>
    <row r="6851" spans="1:17" x14ac:dyDescent="0.3">
      <c r="A6851" s="1405">
        <v>2016</v>
      </c>
      <c r="B6851" s="1406" t="s">
        <v>521</v>
      </c>
      <c r="C6851" s="1419" t="s">
        <v>871</v>
      </c>
      <c r="D6851" s="1407">
        <v>967.64</v>
      </c>
      <c r="E6851" s="1406" t="s">
        <v>617</v>
      </c>
      <c r="F6851" s="1408" t="s">
        <v>616</v>
      </c>
      <c r="H6851" s="1383" t="str">
        <f t="shared" si="2"/>
        <v xml:space="preserve"> TOTAL do distrito de 10 - LEIRIA</v>
      </c>
      <c r="O6851" s="1383" t="s">
        <v>617</v>
      </c>
      <c r="Q6851" s="1383" t="s">
        <v>55</v>
      </c>
    </row>
    <row r="6852" spans="1:17" x14ac:dyDescent="0.3">
      <c r="A6852" s="1405">
        <v>2016</v>
      </c>
      <c r="B6852" s="1406" t="s">
        <v>521</v>
      </c>
      <c r="C6852" s="1419" t="s">
        <v>872</v>
      </c>
      <c r="D6852" s="1407">
        <v>942.73</v>
      </c>
      <c r="E6852" s="1406" t="s">
        <v>620</v>
      </c>
      <c r="F6852" s="1408" t="s">
        <v>619</v>
      </c>
      <c r="H6852" s="1383" t="str">
        <f t="shared" si="2"/>
        <v xml:space="preserve"> TOTAL do distrito de 11 - LISBOA</v>
      </c>
      <c r="O6852" s="1383" t="s">
        <v>620</v>
      </c>
      <c r="Q6852" s="1383" t="s">
        <v>73</v>
      </c>
    </row>
    <row r="6853" spans="1:17" x14ac:dyDescent="0.3">
      <c r="A6853" s="1405">
        <v>2016</v>
      </c>
      <c r="B6853" s="1406" t="s">
        <v>521</v>
      </c>
      <c r="C6853" s="1419" t="s">
        <v>873</v>
      </c>
      <c r="D6853" s="1407">
        <v>857.61</v>
      </c>
      <c r="E6853" s="1406" t="s">
        <v>623</v>
      </c>
      <c r="F6853" s="1408" t="s">
        <v>622</v>
      </c>
      <c r="H6853" s="1383" t="str">
        <f t="shared" si="2"/>
        <v xml:space="preserve"> TOTAL do distrito de 12 - PORTALEGRE</v>
      </c>
      <c r="O6853" s="1383" t="s">
        <v>623</v>
      </c>
      <c r="Q6853" s="1383" t="s">
        <v>75</v>
      </c>
    </row>
    <row r="6854" spans="1:17" x14ac:dyDescent="0.3">
      <c r="A6854" s="1405">
        <v>2016</v>
      </c>
      <c r="B6854" s="1406" t="s">
        <v>521</v>
      </c>
      <c r="C6854" s="1419" t="s">
        <v>874</v>
      </c>
      <c r="D6854" s="1407">
        <v>975.87</v>
      </c>
      <c r="E6854" s="1406" t="s">
        <v>626</v>
      </c>
      <c r="F6854" s="1408" t="s">
        <v>625</v>
      </c>
      <c r="H6854" s="1383" t="str">
        <f t="shared" si="2"/>
        <v xml:space="preserve"> TOTAL do distrito de 13 - PORTO</v>
      </c>
      <c r="O6854" s="1383" t="s">
        <v>626</v>
      </c>
      <c r="Q6854" s="1383" t="s">
        <v>59</v>
      </c>
    </row>
    <row r="6855" spans="1:17" x14ac:dyDescent="0.3">
      <c r="A6855" s="1405">
        <v>2016</v>
      </c>
      <c r="B6855" s="1406" t="s">
        <v>521</v>
      </c>
      <c r="C6855" s="1419" t="s">
        <v>526</v>
      </c>
      <c r="D6855" s="1407">
        <v>1395.75</v>
      </c>
      <c r="E6855" s="1406" t="s">
        <v>519</v>
      </c>
      <c r="F6855" s="1408" t="s">
        <v>628</v>
      </c>
      <c r="H6855" s="1383" t="str">
        <f t="shared" si="2"/>
        <v xml:space="preserve"> TOTAL do distrito de 14 - SANTARÉM</v>
      </c>
      <c r="O6855" s="1383" t="s">
        <v>519</v>
      </c>
      <c r="Q6855" s="1383" t="s">
        <v>58</v>
      </c>
    </row>
    <row r="6856" spans="1:17" x14ac:dyDescent="0.3">
      <c r="A6856" s="1405">
        <v>2016</v>
      </c>
      <c r="B6856" s="1406" t="s">
        <v>521</v>
      </c>
      <c r="C6856" s="1419" t="s">
        <v>875</v>
      </c>
      <c r="D6856" s="1407">
        <v>915.42</v>
      </c>
      <c r="E6856" s="1406" t="s">
        <v>631</v>
      </c>
      <c r="F6856" s="1408" t="s">
        <v>630</v>
      </c>
      <c r="H6856" s="1383" t="str">
        <f t="shared" si="2"/>
        <v xml:space="preserve"> TOTAL do distrito de 15 - SETÚBAL</v>
      </c>
      <c r="O6856" s="1383" t="s">
        <v>631</v>
      </c>
      <c r="Q6856" s="1383" t="s">
        <v>56</v>
      </c>
    </row>
    <row r="6857" spans="1:17" x14ac:dyDescent="0.3">
      <c r="A6857" s="1405">
        <v>2016</v>
      </c>
      <c r="B6857" s="1406" t="s">
        <v>521</v>
      </c>
      <c r="C6857" s="1419" t="s">
        <v>876</v>
      </c>
      <c r="D6857" s="1407">
        <v>1058.57</v>
      </c>
      <c r="E6857" s="1406" t="s">
        <v>594</v>
      </c>
      <c r="F6857" s="1408" t="s">
        <v>595</v>
      </c>
      <c r="H6857" s="1383" t="str">
        <f t="shared" si="2"/>
        <v xml:space="preserve"> TOTAL do distrito de 16 - VIANA DO CASTELO</v>
      </c>
      <c r="O6857" s="1383" t="s">
        <v>594</v>
      </c>
      <c r="Q6857" s="1383" t="s">
        <v>62</v>
      </c>
    </row>
    <row r="6858" spans="1:17" x14ac:dyDescent="0.3">
      <c r="A6858" s="1405">
        <v>2016</v>
      </c>
      <c r="B6858" s="1406" t="s">
        <v>521</v>
      </c>
      <c r="C6858" s="1419" t="s">
        <v>877</v>
      </c>
      <c r="D6858" s="1407">
        <v>962.52</v>
      </c>
      <c r="E6858" s="1406" t="s">
        <v>635</v>
      </c>
      <c r="F6858" s="1408" t="s">
        <v>634</v>
      </c>
      <c r="H6858" s="1383" t="str">
        <f t="shared" si="2"/>
        <v xml:space="preserve"> TOTAL do distrito de 17 - VILA REAL</v>
      </c>
      <c r="O6858" s="1383" t="s">
        <v>635</v>
      </c>
      <c r="Q6858" s="1383" t="s">
        <v>78</v>
      </c>
    </row>
    <row r="6859" spans="1:17" x14ac:dyDescent="0.3">
      <c r="A6859" s="1405">
        <v>2016</v>
      </c>
      <c r="B6859" s="1406" t="s">
        <v>521</v>
      </c>
      <c r="C6859" s="1419" t="s">
        <v>878</v>
      </c>
      <c r="D6859" s="1407">
        <v>1190.04</v>
      </c>
      <c r="E6859" s="1406" t="s">
        <v>638</v>
      </c>
      <c r="F6859" s="1408" t="s">
        <v>637</v>
      </c>
      <c r="H6859" s="1383" t="str">
        <f t="shared" si="2"/>
        <v xml:space="preserve"> TOTAL do distrito de 18 - VISEU</v>
      </c>
      <c r="O6859" s="1383" t="s">
        <v>638</v>
      </c>
      <c r="Q6859" s="1383" t="s">
        <v>57</v>
      </c>
    </row>
    <row r="6860" spans="1:17" x14ac:dyDescent="0.3">
      <c r="A6860" s="1405">
        <v>2016</v>
      </c>
      <c r="B6860" s="1406" t="s">
        <v>521</v>
      </c>
      <c r="C6860" s="1419" t="s">
        <v>879</v>
      </c>
      <c r="D6860" s="1407">
        <v>899.57</v>
      </c>
      <c r="E6860" s="1406" t="s">
        <v>561</v>
      </c>
      <c r="F6860" s="1408" t="s">
        <v>562</v>
      </c>
      <c r="H6860" s="1383" t="str">
        <f t="shared" si="2"/>
        <v xml:space="preserve"> TOTAL do distrito de 01 - AVEIRO</v>
      </c>
      <c r="O6860" s="1383" t="s">
        <v>561</v>
      </c>
      <c r="Q6860" s="1383" t="s">
        <v>64</v>
      </c>
    </row>
    <row r="6861" spans="1:17" x14ac:dyDescent="0.3">
      <c r="A6861" s="1405">
        <v>2016</v>
      </c>
      <c r="B6861" s="1406" t="s">
        <v>521</v>
      </c>
      <c r="C6861" s="1419" t="s">
        <v>880</v>
      </c>
      <c r="D6861" s="1407">
        <v>897.29</v>
      </c>
      <c r="E6861" s="1406" t="s">
        <v>642</v>
      </c>
      <c r="F6861" s="1408" t="s">
        <v>641</v>
      </c>
      <c r="H6861" s="1383" t="str">
        <f t="shared" si="2"/>
        <v xml:space="preserve"> TOTAL do distrito de 02 - BEJA</v>
      </c>
      <c r="O6861" s="1383" t="s">
        <v>642</v>
      </c>
      <c r="Q6861" s="1383" t="s">
        <v>66</v>
      </c>
    </row>
    <row r="6862" spans="1:17" x14ac:dyDescent="0.3">
      <c r="A6862" s="1405">
        <v>2016</v>
      </c>
      <c r="B6862" s="1406" t="s">
        <v>521</v>
      </c>
      <c r="C6862" s="1419" t="s">
        <v>881</v>
      </c>
      <c r="D6862" s="1407">
        <v>894.61</v>
      </c>
      <c r="E6862" s="1406" t="s">
        <v>645</v>
      </c>
      <c r="F6862" s="1408" t="s">
        <v>644</v>
      </c>
      <c r="H6862" s="1383" t="str">
        <f t="shared" si="2"/>
        <v xml:space="preserve"> TOTAL do distrito de 03 - BRAGA</v>
      </c>
      <c r="O6862" s="1383" t="s">
        <v>645</v>
      </c>
      <c r="Q6862" s="1383" t="s">
        <v>76</v>
      </c>
    </row>
    <row r="6863" spans="1:17" x14ac:dyDescent="0.3">
      <c r="A6863" s="1405">
        <v>2015</v>
      </c>
      <c r="B6863" s="1406" t="s">
        <v>521</v>
      </c>
      <c r="C6863" s="1419" t="s">
        <v>865</v>
      </c>
      <c r="D6863" s="1407">
        <v>984.24</v>
      </c>
      <c r="E6863" s="1406" t="s">
        <v>598</v>
      </c>
      <c r="F6863" s="1408" t="s">
        <v>599</v>
      </c>
      <c r="H6863" s="1383" t="str">
        <f t="shared" si="2"/>
        <v xml:space="preserve"> TOTAL do distrito de 04 - BRAGANÇA</v>
      </c>
      <c r="O6863" s="1383" t="s">
        <v>598</v>
      </c>
      <c r="Q6863" s="1383" t="s">
        <v>61</v>
      </c>
    </row>
    <row r="6864" spans="1:17" x14ac:dyDescent="0.3">
      <c r="A6864" s="1405">
        <v>2015</v>
      </c>
      <c r="B6864" s="1406" t="s">
        <v>521</v>
      </c>
      <c r="C6864" s="1419" t="s">
        <v>866</v>
      </c>
      <c r="D6864" s="1407">
        <v>984.04</v>
      </c>
      <c r="E6864" s="1406" t="s">
        <v>604</v>
      </c>
      <c r="F6864" s="1408" t="s">
        <v>603</v>
      </c>
      <c r="H6864" s="1383" t="str">
        <f t="shared" si="2"/>
        <v xml:space="preserve"> TOTAL do distrito de 05 - CASTELO BRANCO</v>
      </c>
      <c r="O6864" s="1383" t="s">
        <v>604</v>
      </c>
      <c r="Q6864" s="1383" t="s">
        <v>54</v>
      </c>
    </row>
    <row r="6865" spans="1:17" x14ac:dyDescent="0.3">
      <c r="A6865" s="1405">
        <v>2015</v>
      </c>
      <c r="B6865" s="1406" t="s">
        <v>521</v>
      </c>
      <c r="C6865" s="1419" t="s">
        <v>867</v>
      </c>
      <c r="D6865" s="1407">
        <v>880.48</v>
      </c>
      <c r="E6865" s="1406" t="s">
        <v>578</v>
      </c>
      <c r="F6865" s="1408" t="s">
        <v>579</v>
      </c>
      <c r="H6865" s="1383" t="str">
        <f t="shared" si="2"/>
        <v xml:space="preserve"> TOTAL do distrito de 06 - COIMBRA</v>
      </c>
      <c r="O6865" s="1383" t="s">
        <v>578</v>
      </c>
      <c r="Q6865" s="1383" t="s">
        <v>63</v>
      </c>
    </row>
    <row r="6866" spans="1:17" x14ac:dyDescent="0.3">
      <c r="A6866" s="1405">
        <v>2015</v>
      </c>
      <c r="B6866" s="1406" t="s">
        <v>521</v>
      </c>
      <c r="C6866" s="1419" t="s">
        <v>868</v>
      </c>
      <c r="D6866" s="1407">
        <v>838.85</v>
      </c>
      <c r="E6866" s="1406" t="s">
        <v>608</v>
      </c>
      <c r="F6866" s="1408" t="s">
        <v>607</v>
      </c>
      <c r="H6866" s="1383" t="str">
        <f t="shared" si="2"/>
        <v xml:space="preserve"> TOTAL do distrito de 07 - ÉVORA</v>
      </c>
      <c r="O6866" s="1383" t="s">
        <v>608</v>
      </c>
      <c r="Q6866" s="1383" t="s">
        <v>65</v>
      </c>
    </row>
    <row r="6867" spans="1:17" x14ac:dyDescent="0.3">
      <c r="A6867" s="1405">
        <v>2015</v>
      </c>
      <c r="B6867" s="1406" t="s">
        <v>521</v>
      </c>
      <c r="C6867" s="1419" t="s">
        <v>869</v>
      </c>
      <c r="D6867" s="1407">
        <v>858.65</v>
      </c>
      <c r="E6867" s="1406" t="s">
        <v>611</v>
      </c>
      <c r="F6867" s="1408" t="s">
        <v>610</v>
      </c>
      <c r="H6867" s="1383" t="str">
        <f t="shared" si="2"/>
        <v xml:space="preserve"> TOTAL do distrito de 08 - FARO</v>
      </c>
      <c r="O6867" s="1383" t="s">
        <v>611</v>
      </c>
      <c r="Q6867" s="1383" t="s">
        <v>74</v>
      </c>
    </row>
    <row r="6868" spans="1:17" x14ac:dyDescent="0.3">
      <c r="A6868" s="1405">
        <v>2015</v>
      </c>
      <c r="B6868" s="1406" t="s">
        <v>521</v>
      </c>
      <c r="C6868" s="1419" t="s">
        <v>870</v>
      </c>
      <c r="D6868" s="1407">
        <v>967</v>
      </c>
      <c r="E6868" s="1406" t="s">
        <v>614</v>
      </c>
      <c r="F6868" s="1408" t="s">
        <v>613</v>
      </c>
      <c r="H6868" s="1383" t="str">
        <f t="shared" si="2"/>
        <v xml:space="preserve"> TOTAL do distrito de 09 - GUARDA</v>
      </c>
      <c r="O6868" s="1383" t="s">
        <v>614</v>
      </c>
      <c r="Q6868" s="1383" t="s">
        <v>60</v>
      </c>
    </row>
    <row r="6869" spans="1:17" x14ac:dyDescent="0.3">
      <c r="A6869" s="1405">
        <v>2015</v>
      </c>
      <c r="B6869" s="1406" t="s">
        <v>521</v>
      </c>
      <c r="C6869" s="1419" t="s">
        <v>871</v>
      </c>
      <c r="D6869" s="1407">
        <v>956.12</v>
      </c>
      <c r="E6869" s="1406" t="s">
        <v>617</v>
      </c>
      <c r="F6869" s="1408" t="s">
        <v>616</v>
      </c>
      <c r="H6869" s="1383" t="str">
        <f t="shared" si="2"/>
        <v xml:space="preserve"> TOTAL do distrito de 10 - LEIRIA</v>
      </c>
      <c r="O6869" s="1383" t="s">
        <v>617</v>
      </c>
      <c r="Q6869" s="1383" t="s">
        <v>55</v>
      </c>
    </row>
    <row r="6870" spans="1:17" x14ac:dyDescent="0.3">
      <c r="A6870" s="1405">
        <v>2015</v>
      </c>
      <c r="B6870" s="1406" t="s">
        <v>521</v>
      </c>
      <c r="C6870" s="1419" t="s">
        <v>872</v>
      </c>
      <c r="D6870" s="1407">
        <v>926.13</v>
      </c>
      <c r="E6870" s="1406" t="s">
        <v>620</v>
      </c>
      <c r="F6870" s="1408" t="s">
        <v>619</v>
      </c>
      <c r="H6870" s="1383" t="str">
        <f t="shared" si="2"/>
        <v xml:space="preserve"> TOTAL do distrito de 11 - LISBOA</v>
      </c>
      <c r="O6870" s="1383" t="s">
        <v>620</v>
      </c>
      <c r="Q6870" s="1383" t="s">
        <v>73</v>
      </c>
    </row>
    <row r="6871" spans="1:17" x14ac:dyDescent="0.3">
      <c r="A6871" s="1405">
        <v>2015</v>
      </c>
      <c r="B6871" s="1406" t="s">
        <v>521</v>
      </c>
      <c r="C6871" s="1419" t="s">
        <v>873</v>
      </c>
      <c r="D6871" s="1407">
        <v>837.53</v>
      </c>
      <c r="E6871" s="1406" t="s">
        <v>623</v>
      </c>
      <c r="F6871" s="1408" t="s">
        <v>622</v>
      </c>
      <c r="H6871" s="1383" t="str">
        <f t="shared" si="2"/>
        <v xml:space="preserve"> TOTAL do distrito de 12 - PORTALEGRE</v>
      </c>
      <c r="O6871" s="1383" t="s">
        <v>623</v>
      </c>
      <c r="Q6871" s="1383" t="s">
        <v>75</v>
      </c>
    </row>
    <row r="6872" spans="1:17" x14ac:dyDescent="0.3">
      <c r="A6872" s="1405">
        <v>2015</v>
      </c>
      <c r="B6872" s="1406" t="s">
        <v>521</v>
      </c>
      <c r="C6872" s="1419" t="s">
        <v>874</v>
      </c>
      <c r="D6872" s="1407">
        <v>959.4</v>
      </c>
      <c r="E6872" s="1406" t="s">
        <v>626</v>
      </c>
      <c r="F6872" s="1408" t="s">
        <v>625</v>
      </c>
      <c r="H6872" s="1383" t="str">
        <f t="shared" ref="H6872:H6935" si="3">CONCATENATE(" TOTAL do distrito de ",E6875)</f>
        <v xml:space="preserve"> TOTAL do distrito de 13 - PORTO</v>
      </c>
      <c r="O6872" s="1383" t="s">
        <v>626</v>
      </c>
      <c r="Q6872" s="1383" t="s">
        <v>59</v>
      </c>
    </row>
    <row r="6873" spans="1:17" x14ac:dyDescent="0.3">
      <c r="A6873" s="1405">
        <v>2015</v>
      </c>
      <c r="B6873" s="1406" t="s">
        <v>521</v>
      </c>
      <c r="C6873" s="1419" t="s">
        <v>526</v>
      </c>
      <c r="D6873" s="1407">
        <v>1391.17</v>
      </c>
      <c r="E6873" s="1406" t="s">
        <v>519</v>
      </c>
      <c r="F6873" s="1408" t="s">
        <v>628</v>
      </c>
      <c r="H6873" s="1383" t="str">
        <f t="shared" si="3"/>
        <v xml:space="preserve"> TOTAL do distrito de 14 - SANTARÉM</v>
      </c>
      <c r="O6873" s="1383" t="s">
        <v>519</v>
      </c>
      <c r="Q6873" s="1383" t="s">
        <v>58</v>
      </c>
    </row>
    <row r="6874" spans="1:17" x14ac:dyDescent="0.3">
      <c r="A6874" s="1405">
        <v>2015</v>
      </c>
      <c r="B6874" s="1406" t="s">
        <v>521</v>
      </c>
      <c r="C6874" s="1419" t="s">
        <v>875</v>
      </c>
      <c r="D6874" s="1407">
        <v>901.87</v>
      </c>
      <c r="E6874" s="1406" t="s">
        <v>631</v>
      </c>
      <c r="F6874" s="1408" t="s">
        <v>630</v>
      </c>
      <c r="H6874" s="1383" t="str">
        <f t="shared" si="3"/>
        <v xml:space="preserve"> TOTAL do distrito de 15 - SETÚBAL</v>
      </c>
      <c r="O6874" s="1383" t="s">
        <v>631</v>
      </c>
      <c r="Q6874" s="1383" t="s">
        <v>56</v>
      </c>
    </row>
    <row r="6875" spans="1:17" x14ac:dyDescent="0.3">
      <c r="A6875" s="1405">
        <v>2015</v>
      </c>
      <c r="B6875" s="1406" t="s">
        <v>521</v>
      </c>
      <c r="C6875" s="1419" t="s">
        <v>876</v>
      </c>
      <c r="D6875" s="1407">
        <v>1048.67</v>
      </c>
      <c r="E6875" s="1406" t="s">
        <v>594</v>
      </c>
      <c r="F6875" s="1408" t="s">
        <v>595</v>
      </c>
      <c r="H6875" s="1383" t="str">
        <f t="shared" si="3"/>
        <v xml:space="preserve"> TOTAL do distrito de 16 - VIANA DO CASTELO</v>
      </c>
      <c r="O6875" s="1383" t="s">
        <v>594</v>
      </c>
      <c r="Q6875" s="1383" t="s">
        <v>62</v>
      </c>
    </row>
    <row r="6876" spans="1:17" x14ac:dyDescent="0.3">
      <c r="A6876" s="1405">
        <v>2015</v>
      </c>
      <c r="B6876" s="1406" t="s">
        <v>521</v>
      </c>
      <c r="C6876" s="1419" t="s">
        <v>877</v>
      </c>
      <c r="D6876" s="1407">
        <v>957.21</v>
      </c>
      <c r="E6876" s="1406" t="s">
        <v>635</v>
      </c>
      <c r="F6876" s="1408" t="s">
        <v>634</v>
      </c>
      <c r="H6876" s="1383" t="str">
        <f t="shared" si="3"/>
        <v xml:space="preserve"> TOTAL do distrito de 17 - VILA REAL</v>
      </c>
      <c r="O6876" s="1383" t="s">
        <v>635</v>
      </c>
      <c r="Q6876" s="1383" t="s">
        <v>78</v>
      </c>
    </row>
    <row r="6877" spans="1:17" x14ac:dyDescent="0.3">
      <c r="A6877" s="1405">
        <v>2015</v>
      </c>
      <c r="B6877" s="1406" t="s">
        <v>521</v>
      </c>
      <c r="C6877" s="1419" t="s">
        <v>878</v>
      </c>
      <c r="D6877" s="1407">
        <v>1162.18</v>
      </c>
      <c r="E6877" s="1406" t="s">
        <v>638</v>
      </c>
      <c r="F6877" s="1408" t="s">
        <v>637</v>
      </c>
      <c r="H6877" s="1383" t="str">
        <f t="shared" si="3"/>
        <v xml:space="preserve"> TOTAL do distrito de 18 - VISEU</v>
      </c>
      <c r="O6877" s="1383" t="s">
        <v>638</v>
      </c>
      <c r="Q6877" s="1383" t="s">
        <v>57</v>
      </c>
    </row>
    <row r="6878" spans="1:17" x14ac:dyDescent="0.3">
      <c r="A6878" s="1405">
        <v>2015</v>
      </c>
      <c r="B6878" s="1406" t="s">
        <v>521</v>
      </c>
      <c r="C6878" s="1419" t="s">
        <v>879</v>
      </c>
      <c r="D6878" s="1407">
        <v>895.53</v>
      </c>
      <c r="E6878" s="1406" t="s">
        <v>561</v>
      </c>
      <c r="F6878" s="1408" t="s">
        <v>562</v>
      </c>
      <c r="H6878" s="1383" t="str">
        <f t="shared" si="3"/>
        <v xml:space="preserve"> TOTAL do distrito de 01 - AVEIRO</v>
      </c>
      <c r="O6878" s="1383" t="s">
        <v>561</v>
      </c>
      <c r="Q6878" s="1383" t="s">
        <v>64</v>
      </c>
    </row>
    <row r="6879" spans="1:17" x14ac:dyDescent="0.3">
      <c r="A6879" s="1405">
        <v>2015</v>
      </c>
      <c r="B6879" s="1406" t="s">
        <v>521</v>
      </c>
      <c r="C6879" s="1419" t="s">
        <v>880</v>
      </c>
      <c r="D6879" s="1407">
        <v>893.71</v>
      </c>
      <c r="E6879" s="1406" t="s">
        <v>642</v>
      </c>
      <c r="F6879" s="1408" t="s">
        <v>641</v>
      </c>
      <c r="H6879" s="1383" t="str">
        <f t="shared" si="3"/>
        <v xml:space="preserve"> TOTAL do distrito de 02 - BEJA</v>
      </c>
      <c r="O6879" s="1383" t="s">
        <v>642</v>
      </c>
      <c r="Q6879" s="1383" t="s">
        <v>66</v>
      </c>
    </row>
    <row r="6880" spans="1:17" x14ac:dyDescent="0.3">
      <c r="A6880" s="1405">
        <v>2015</v>
      </c>
      <c r="B6880" s="1406" t="s">
        <v>521</v>
      </c>
      <c r="C6880" s="1419" t="s">
        <v>881</v>
      </c>
      <c r="D6880" s="1407">
        <v>887.05</v>
      </c>
      <c r="E6880" s="1406" t="s">
        <v>645</v>
      </c>
      <c r="F6880" s="1408" t="s">
        <v>644</v>
      </c>
      <c r="H6880" s="1383" t="str">
        <f t="shared" si="3"/>
        <v xml:space="preserve"> TOTAL do distrito de 03 - BRAGA</v>
      </c>
      <c r="O6880" s="1383" t="s">
        <v>645</v>
      </c>
      <c r="Q6880" s="1383" t="s">
        <v>76</v>
      </c>
    </row>
    <row r="6881" spans="1:17" x14ac:dyDescent="0.3">
      <c r="A6881" s="1405">
        <v>2014</v>
      </c>
      <c r="B6881" s="1406" t="s">
        <v>521</v>
      </c>
      <c r="C6881" s="1419" t="s">
        <v>865</v>
      </c>
      <c r="D6881" s="1407">
        <v>971.91</v>
      </c>
      <c r="E6881" s="1406" t="s">
        <v>598</v>
      </c>
      <c r="F6881" s="1408" t="s">
        <v>599</v>
      </c>
      <c r="H6881" s="1383" t="str">
        <f t="shared" si="3"/>
        <v xml:space="preserve"> TOTAL do distrito de 04 - BRAGANÇA</v>
      </c>
      <c r="O6881" s="1383" t="s">
        <v>598</v>
      </c>
      <c r="Q6881" s="1383" t="s">
        <v>61</v>
      </c>
    </row>
    <row r="6882" spans="1:17" x14ac:dyDescent="0.3">
      <c r="A6882" s="1405">
        <v>2014</v>
      </c>
      <c r="B6882" s="1406" t="s">
        <v>521</v>
      </c>
      <c r="C6882" s="1419" t="s">
        <v>866</v>
      </c>
      <c r="D6882" s="1407">
        <v>983.84</v>
      </c>
      <c r="E6882" s="1406" t="s">
        <v>604</v>
      </c>
      <c r="F6882" s="1408" t="s">
        <v>603</v>
      </c>
      <c r="H6882" s="1383" t="str">
        <f t="shared" si="3"/>
        <v xml:space="preserve"> TOTAL do distrito de 05 - CASTELO BRANCO</v>
      </c>
      <c r="O6882" s="1383" t="s">
        <v>604</v>
      </c>
      <c r="Q6882" s="1383" t="s">
        <v>54</v>
      </c>
    </row>
    <row r="6883" spans="1:17" x14ac:dyDescent="0.3">
      <c r="A6883" s="1405">
        <v>2014</v>
      </c>
      <c r="B6883" s="1406" t="s">
        <v>521</v>
      </c>
      <c r="C6883" s="1419" t="s">
        <v>867</v>
      </c>
      <c r="D6883" s="1407">
        <v>876.17</v>
      </c>
      <c r="E6883" s="1406" t="s">
        <v>578</v>
      </c>
      <c r="F6883" s="1408" t="s">
        <v>579</v>
      </c>
      <c r="H6883" s="1383" t="str">
        <f t="shared" si="3"/>
        <v xml:space="preserve"> TOTAL do distrito de 06 - COIMBRA</v>
      </c>
      <c r="O6883" s="1383" t="s">
        <v>578</v>
      </c>
      <c r="Q6883" s="1383" t="s">
        <v>63</v>
      </c>
    </row>
    <row r="6884" spans="1:17" x14ac:dyDescent="0.3">
      <c r="A6884" s="1405">
        <v>2014</v>
      </c>
      <c r="B6884" s="1406" t="s">
        <v>521</v>
      </c>
      <c r="C6884" s="1419" t="s">
        <v>868</v>
      </c>
      <c r="D6884" s="1407">
        <v>838.71</v>
      </c>
      <c r="E6884" s="1406" t="s">
        <v>608</v>
      </c>
      <c r="F6884" s="1408" t="s">
        <v>607</v>
      </c>
      <c r="H6884" s="1383" t="str">
        <f t="shared" si="3"/>
        <v xml:space="preserve"> TOTAL do distrito de 07 - ÉVORA</v>
      </c>
      <c r="O6884" s="1383" t="s">
        <v>608</v>
      </c>
      <c r="Q6884" s="1383" t="s">
        <v>65</v>
      </c>
    </row>
    <row r="6885" spans="1:17" x14ac:dyDescent="0.3">
      <c r="A6885" s="1405">
        <v>2014</v>
      </c>
      <c r="B6885" s="1406" t="s">
        <v>521</v>
      </c>
      <c r="C6885" s="1419" t="s">
        <v>869</v>
      </c>
      <c r="D6885" s="1407">
        <v>853.23</v>
      </c>
      <c r="E6885" s="1406" t="s">
        <v>611</v>
      </c>
      <c r="F6885" s="1408" t="s">
        <v>610</v>
      </c>
      <c r="H6885" s="1383" t="str">
        <f t="shared" si="3"/>
        <v xml:space="preserve"> TOTAL do distrito de 08 - FARO</v>
      </c>
      <c r="O6885" s="1383" t="s">
        <v>611</v>
      </c>
      <c r="Q6885" s="1383" t="s">
        <v>74</v>
      </c>
    </row>
    <row r="6886" spans="1:17" x14ac:dyDescent="0.3">
      <c r="A6886" s="1405">
        <v>2014</v>
      </c>
      <c r="B6886" s="1406" t="s">
        <v>521</v>
      </c>
      <c r="C6886" s="1419" t="s">
        <v>870</v>
      </c>
      <c r="D6886" s="1407">
        <v>966.21</v>
      </c>
      <c r="E6886" s="1406" t="s">
        <v>614</v>
      </c>
      <c r="F6886" s="1408" t="s">
        <v>613</v>
      </c>
      <c r="H6886" s="1383" t="str">
        <f t="shared" si="3"/>
        <v xml:space="preserve"> TOTAL do distrito de 09 - GUARDA</v>
      </c>
      <c r="O6886" s="1383" t="s">
        <v>614</v>
      </c>
      <c r="Q6886" s="1383" t="s">
        <v>60</v>
      </c>
    </row>
    <row r="6887" spans="1:17" x14ac:dyDescent="0.3">
      <c r="A6887" s="1405">
        <v>2014</v>
      </c>
      <c r="B6887" s="1406" t="s">
        <v>521</v>
      </c>
      <c r="C6887" s="1419" t="s">
        <v>871</v>
      </c>
      <c r="D6887" s="1407">
        <v>955.65</v>
      </c>
      <c r="E6887" s="1406" t="s">
        <v>617</v>
      </c>
      <c r="F6887" s="1408" t="s">
        <v>616</v>
      </c>
      <c r="H6887" s="1383" t="str">
        <f t="shared" si="3"/>
        <v xml:space="preserve"> TOTAL do distrito de 10 - LEIRIA</v>
      </c>
      <c r="O6887" s="1383" t="s">
        <v>617</v>
      </c>
      <c r="Q6887" s="1383" t="s">
        <v>55</v>
      </c>
    </row>
    <row r="6888" spans="1:17" x14ac:dyDescent="0.3">
      <c r="A6888" s="1405">
        <v>2014</v>
      </c>
      <c r="B6888" s="1406" t="s">
        <v>521</v>
      </c>
      <c r="C6888" s="1419" t="s">
        <v>872</v>
      </c>
      <c r="D6888" s="1407">
        <v>927.58</v>
      </c>
      <c r="E6888" s="1406" t="s">
        <v>620</v>
      </c>
      <c r="F6888" s="1408" t="s">
        <v>619</v>
      </c>
      <c r="H6888" s="1383" t="str">
        <f t="shared" si="3"/>
        <v xml:space="preserve"> TOTAL do distrito de 11 - LISBOA</v>
      </c>
      <c r="O6888" s="1383" t="s">
        <v>620</v>
      </c>
      <c r="Q6888" s="1383" t="s">
        <v>73</v>
      </c>
    </row>
    <row r="6889" spans="1:17" x14ac:dyDescent="0.3">
      <c r="A6889" s="1405">
        <v>2014</v>
      </c>
      <c r="B6889" s="1406" t="s">
        <v>521</v>
      </c>
      <c r="C6889" s="1419" t="s">
        <v>873</v>
      </c>
      <c r="D6889" s="1407">
        <v>830.16</v>
      </c>
      <c r="E6889" s="1406" t="s">
        <v>623</v>
      </c>
      <c r="F6889" s="1408" t="s">
        <v>622</v>
      </c>
      <c r="H6889" s="1383" t="str">
        <f t="shared" si="3"/>
        <v xml:space="preserve"> TOTAL do distrito de 12 - PORTALEGRE</v>
      </c>
      <c r="O6889" s="1383" t="s">
        <v>623</v>
      </c>
      <c r="Q6889" s="1383" t="s">
        <v>75</v>
      </c>
    </row>
    <row r="6890" spans="1:17" x14ac:dyDescent="0.3">
      <c r="A6890" s="1405">
        <v>2014</v>
      </c>
      <c r="B6890" s="1406" t="s">
        <v>521</v>
      </c>
      <c r="C6890" s="1419" t="s">
        <v>874</v>
      </c>
      <c r="D6890" s="1407">
        <v>953.78</v>
      </c>
      <c r="E6890" s="1406" t="s">
        <v>626</v>
      </c>
      <c r="F6890" s="1408" t="s">
        <v>625</v>
      </c>
      <c r="H6890" s="1383" t="str">
        <f t="shared" si="3"/>
        <v xml:space="preserve"> TOTAL do distrito de 13 - PORTO</v>
      </c>
      <c r="O6890" s="1383" t="s">
        <v>626</v>
      </c>
      <c r="Q6890" s="1383" t="s">
        <v>59</v>
      </c>
    </row>
    <row r="6891" spans="1:17" x14ac:dyDescent="0.3">
      <c r="A6891" s="1405">
        <v>2014</v>
      </c>
      <c r="B6891" s="1406" t="s">
        <v>521</v>
      </c>
      <c r="C6891" s="1419" t="s">
        <v>526</v>
      </c>
      <c r="D6891" s="1407">
        <v>1392.42</v>
      </c>
      <c r="E6891" s="1406" t="s">
        <v>519</v>
      </c>
      <c r="F6891" s="1408" t="s">
        <v>628</v>
      </c>
      <c r="H6891" s="1383" t="str">
        <f t="shared" si="3"/>
        <v xml:space="preserve"> TOTAL do distrito de 14 - SANTARÉM</v>
      </c>
      <c r="O6891" s="1383" t="s">
        <v>519</v>
      </c>
      <c r="Q6891" s="1383" t="s">
        <v>58</v>
      </c>
    </row>
    <row r="6892" spans="1:17" x14ac:dyDescent="0.3">
      <c r="A6892" s="1405">
        <v>2014</v>
      </c>
      <c r="B6892" s="1406" t="s">
        <v>521</v>
      </c>
      <c r="C6892" s="1419" t="s">
        <v>875</v>
      </c>
      <c r="D6892" s="1407">
        <v>897.83</v>
      </c>
      <c r="E6892" s="1406" t="s">
        <v>631</v>
      </c>
      <c r="F6892" s="1408" t="s">
        <v>630</v>
      </c>
      <c r="H6892" s="1383" t="str">
        <f t="shared" si="3"/>
        <v xml:space="preserve"> TOTAL do distrito de 15 - SETÚBAL</v>
      </c>
      <c r="O6892" s="1383" t="s">
        <v>631</v>
      </c>
      <c r="Q6892" s="1383" t="s">
        <v>56</v>
      </c>
    </row>
    <row r="6893" spans="1:17" x14ac:dyDescent="0.3">
      <c r="A6893" s="1405">
        <v>2014</v>
      </c>
      <c r="B6893" s="1406" t="s">
        <v>521</v>
      </c>
      <c r="C6893" s="1419" t="s">
        <v>876</v>
      </c>
      <c r="D6893" s="1407">
        <v>1041.1099999999999</v>
      </c>
      <c r="E6893" s="1406" t="s">
        <v>594</v>
      </c>
      <c r="F6893" s="1408" t="s">
        <v>595</v>
      </c>
      <c r="H6893" s="1383" t="str">
        <f t="shared" si="3"/>
        <v xml:space="preserve"> TOTAL do distrito de 16 - VIANA DO CASTELO</v>
      </c>
      <c r="O6893" s="1383" t="s">
        <v>594</v>
      </c>
      <c r="Q6893" s="1383" t="s">
        <v>62</v>
      </c>
    </row>
    <row r="6894" spans="1:17" x14ac:dyDescent="0.3">
      <c r="A6894" s="1405">
        <v>2014</v>
      </c>
      <c r="B6894" s="1406" t="s">
        <v>521</v>
      </c>
      <c r="C6894" s="1419" t="s">
        <v>877</v>
      </c>
      <c r="D6894" s="1407">
        <v>948.38</v>
      </c>
      <c r="E6894" s="1406" t="s">
        <v>635</v>
      </c>
      <c r="F6894" s="1408" t="s">
        <v>634</v>
      </c>
      <c r="H6894" s="1383" t="str">
        <f t="shared" si="3"/>
        <v xml:space="preserve"> TOTAL do distrito de 17 - VILA REAL</v>
      </c>
      <c r="O6894" s="1383" t="s">
        <v>635</v>
      </c>
      <c r="Q6894" s="1383" t="s">
        <v>78</v>
      </c>
    </row>
    <row r="6895" spans="1:17" x14ac:dyDescent="0.3">
      <c r="A6895" s="1405">
        <v>2014</v>
      </c>
      <c r="B6895" s="1406" t="s">
        <v>521</v>
      </c>
      <c r="C6895" s="1419" t="s">
        <v>878</v>
      </c>
      <c r="D6895" s="1407">
        <v>1148.6600000000001</v>
      </c>
      <c r="E6895" s="1406" t="s">
        <v>638</v>
      </c>
      <c r="F6895" s="1408" t="s">
        <v>637</v>
      </c>
      <c r="H6895" s="1383" t="str">
        <f t="shared" si="3"/>
        <v xml:space="preserve"> TOTAL do distrito de 18 - VISEU</v>
      </c>
      <c r="O6895" s="1383" t="s">
        <v>638</v>
      </c>
      <c r="Q6895" s="1383" t="s">
        <v>57</v>
      </c>
    </row>
    <row r="6896" spans="1:17" x14ac:dyDescent="0.3">
      <c r="A6896" s="1405">
        <v>2014</v>
      </c>
      <c r="B6896" s="1406" t="s">
        <v>521</v>
      </c>
      <c r="C6896" s="1419" t="s">
        <v>879</v>
      </c>
      <c r="D6896" s="1407">
        <v>881.13</v>
      </c>
      <c r="E6896" s="1406" t="s">
        <v>561</v>
      </c>
      <c r="F6896" s="1408" t="s">
        <v>562</v>
      </c>
      <c r="H6896" s="1383" t="str">
        <f t="shared" si="3"/>
        <v xml:space="preserve"> TOTAL do distrito de 01 - AVEIRO</v>
      </c>
      <c r="O6896" s="1383" t="s">
        <v>561</v>
      </c>
      <c r="Q6896" s="1383" t="s">
        <v>64</v>
      </c>
    </row>
    <row r="6897" spans="1:17" x14ac:dyDescent="0.3">
      <c r="A6897" s="1405">
        <v>2014</v>
      </c>
      <c r="B6897" s="1406" t="s">
        <v>521</v>
      </c>
      <c r="C6897" s="1419" t="s">
        <v>880</v>
      </c>
      <c r="D6897" s="1407">
        <v>880.9</v>
      </c>
      <c r="E6897" s="1406" t="s">
        <v>642</v>
      </c>
      <c r="F6897" s="1408" t="s">
        <v>641</v>
      </c>
      <c r="H6897" s="1383" t="str">
        <f t="shared" si="3"/>
        <v xml:space="preserve"> TOTAL do distrito de 02 - BEJA</v>
      </c>
      <c r="O6897" s="1383" t="s">
        <v>642</v>
      </c>
      <c r="Q6897" s="1383" t="s">
        <v>66</v>
      </c>
    </row>
    <row r="6898" spans="1:17" x14ac:dyDescent="0.3">
      <c r="A6898" s="1405">
        <v>2014</v>
      </c>
      <c r="B6898" s="1406" t="s">
        <v>521</v>
      </c>
      <c r="C6898" s="1419" t="s">
        <v>881</v>
      </c>
      <c r="D6898" s="1407">
        <v>884.4</v>
      </c>
      <c r="E6898" s="1406" t="s">
        <v>645</v>
      </c>
      <c r="F6898" s="1408" t="s">
        <v>644</v>
      </c>
      <c r="H6898" s="1383" t="str">
        <f t="shared" si="3"/>
        <v xml:space="preserve"> TOTAL do distrito de 03 - BRAGA</v>
      </c>
      <c r="O6898" s="1383" t="s">
        <v>645</v>
      </c>
      <c r="Q6898" s="1383" t="s">
        <v>76</v>
      </c>
    </row>
    <row r="6899" spans="1:17" x14ac:dyDescent="0.3">
      <c r="A6899" s="1405">
        <v>2013</v>
      </c>
      <c r="B6899" s="1406" t="s">
        <v>521</v>
      </c>
      <c r="C6899" s="1419" t="s">
        <v>865</v>
      </c>
      <c r="D6899" s="1407">
        <v>961.84</v>
      </c>
      <c r="E6899" s="1406" t="s">
        <v>598</v>
      </c>
      <c r="F6899" s="1408" t="s">
        <v>599</v>
      </c>
      <c r="H6899" s="1383" t="str">
        <f t="shared" si="3"/>
        <v xml:space="preserve"> TOTAL do distrito de 04 - BRAGANÇA</v>
      </c>
      <c r="O6899" s="1383" t="s">
        <v>598</v>
      </c>
      <c r="Q6899" s="1383" t="s">
        <v>61</v>
      </c>
    </row>
    <row r="6900" spans="1:17" x14ac:dyDescent="0.3">
      <c r="A6900" s="1405">
        <v>2013</v>
      </c>
      <c r="B6900" s="1406" t="s">
        <v>521</v>
      </c>
      <c r="C6900" s="1419" t="s">
        <v>866</v>
      </c>
      <c r="D6900" s="1407">
        <v>991.36</v>
      </c>
      <c r="E6900" s="1406" t="s">
        <v>604</v>
      </c>
      <c r="F6900" s="1408" t="s">
        <v>603</v>
      </c>
      <c r="H6900" s="1383" t="str">
        <f t="shared" si="3"/>
        <v xml:space="preserve"> TOTAL do distrito de 05 - CASTELO BRANCO</v>
      </c>
      <c r="O6900" s="1383" t="s">
        <v>604</v>
      </c>
      <c r="Q6900" s="1383" t="s">
        <v>54</v>
      </c>
    </row>
    <row r="6901" spans="1:17" x14ac:dyDescent="0.3">
      <c r="A6901" s="1405">
        <v>2013</v>
      </c>
      <c r="B6901" s="1406" t="s">
        <v>521</v>
      </c>
      <c r="C6901" s="1419" t="s">
        <v>867</v>
      </c>
      <c r="D6901" s="1407">
        <v>868.5</v>
      </c>
      <c r="E6901" s="1406" t="s">
        <v>578</v>
      </c>
      <c r="F6901" s="1408" t="s">
        <v>579</v>
      </c>
      <c r="H6901" s="1383" t="str">
        <f t="shared" si="3"/>
        <v xml:space="preserve"> TOTAL do distrito de 06 - COIMBRA</v>
      </c>
      <c r="O6901" s="1383" t="s">
        <v>578</v>
      </c>
      <c r="Q6901" s="1383" t="s">
        <v>63</v>
      </c>
    </row>
    <row r="6902" spans="1:17" x14ac:dyDescent="0.3">
      <c r="A6902" s="1405">
        <v>2013</v>
      </c>
      <c r="B6902" s="1406" t="s">
        <v>521</v>
      </c>
      <c r="C6902" s="1419" t="s">
        <v>868</v>
      </c>
      <c r="D6902" s="1407">
        <v>851.39</v>
      </c>
      <c r="E6902" s="1406" t="s">
        <v>608</v>
      </c>
      <c r="F6902" s="1408" t="s">
        <v>607</v>
      </c>
      <c r="H6902" s="1383" t="str">
        <f t="shared" si="3"/>
        <v xml:space="preserve"> TOTAL do distrito de 07 - ÉVORA</v>
      </c>
      <c r="O6902" s="1383" t="s">
        <v>608</v>
      </c>
      <c r="Q6902" s="1383" t="s">
        <v>65</v>
      </c>
    </row>
    <row r="6903" spans="1:17" x14ac:dyDescent="0.3">
      <c r="A6903" s="1405">
        <v>2013</v>
      </c>
      <c r="B6903" s="1406" t="s">
        <v>521</v>
      </c>
      <c r="C6903" s="1419" t="s">
        <v>869</v>
      </c>
      <c r="D6903" s="1407">
        <v>841.84</v>
      </c>
      <c r="E6903" s="1406" t="s">
        <v>611</v>
      </c>
      <c r="F6903" s="1408" t="s">
        <v>610</v>
      </c>
      <c r="H6903" s="1383" t="str">
        <f t="shared" si="3"/>
        <v xml:space="preserve"> TOTAL do distrito de 08 - FARO</v>
      </c>
      <c r="O6903" s="1383" t="s">
        <v>611</v>
      </c>
      <c r="Q6903" s="1383" t="s">
        <v>74</v>
      </c>
    </row>
    <row r="6904" spans="1:17" x14ac:dyDescent="0.3">
      <c r="A6904" s="1405">
        <v>2013</v>
      </c>
      <c r="B6904" s="1406" t="s">
        <v>521</v>
      </c>
      <c r="C6904" s="1419" t="s">
        <v>870</v>
      </c>
      <c r="D6904" s="1407">
        <v>978.02</v>
      </c>
      <c r="E6904" s="1406" t="s">
        <v>614</v>
      </c>
      <c r="F6904" s="1408" t="s">
        <v>613</v>
      </c>
      <c r="H6904" s="1383" t="str">
        <f t="shared" si="3"/>
        <v xml:space="preserve"> TOTAL do distrito de 09 - GUARDA</v>
      </c>
      <c r="O6904" s="1383" t="s">
        <v>614</v>
      </c>
      <c r="Q6904" s="1383" t="s">
        <v>60</v>
      </c>
    </row>
    <row r="6905" spans="1:17" x14ac:dyDescent="0.3">
      <c r="A6905" s="1405">
        <v>2013</v>
      </c>
      <c r="B6905" s="1406" t="s">
        <v>521</v>
      </c>
      <c r="C6905" s="1419" t="s">
        <v>871</v>
      </c>
      <c r="D6905" s="1407">
        <v>955.21</v>
      </c>
      <c r="E6905" s="1406" t="s">
        <v>617</v>
      </c>
      <c r="F6905" s="1408" t="s">
        <v>616</v>
      </c>
      <c r="H6905" s="1383" t="str">
        <f t="shared" si="3"/>
        <v xml:space="preserve"> TOTAL do distrito de 10 - LEIRIA</v>
      </c>
      <c r="O6905" s="1383" t="s">
        <v>617</v>
      </c>
      <c r="Q6905" s="1383" t="s">
        <v>55</v>
      </c>
    </row>
    <row r="6906" spans="1:17" x14ac:dyDescent="0.3">
      <c r="A6906" s="1405">
        <v>2013</v>
      </c>
      <c r="B6906" s="1406" t="s">
        <v>521</v>
      </c>
      <c r="C6906" s="1419" t="s">
        <v>872</v>
      </c>
      <c r="D6906" s="1407">
        <v>930.97</v>
      </c>
      <c r="E6906" s="1406" t="s">
        <v>620</v>
      </c>
      <c r="F6906" s="1408" t="s">
        <v>619</v>
      </c>
      <c r="H6906" s="1383" t="str">
        <f t="shared" si="3"/>
        <v xml:space="preserve"> TOTAL do distrito de 11 - LISBOA</v>
      </c>
      <c r="O6906" s="1383" t="s">
        <v>620</v>
      </c>
      <c r="Q6906" s="1383" t="s">
        <v>73</v>
      </c>
    </row>
    <row r="6907" spans="1:17" x14ac:dyDescent="0.3">
      <c r="A6907" s="1405">
        <v>2013</v>
      </c>
      <c r="B6907" s="1406" t="s">
        <v>521</v>
      </c>
      <c r="C6907" s="1419" t="s">
        <v>873</v>
      </c>
      <c r="D6907" s="1407">
        <v>814.63</v>
      </c>
      <c r="E6907" s="1406" t="s">
        <v>623</v>
      </c>
      <c r="F6907" s="1408" t="s">
        <v>622</v>
      </c>
      <c r="H6907" s="1383" t="str">
        <f t="shared" si="3"/>
        <v xml:space="preserve"> TOTAL do distrito de 12 - PORTALEGRE</v>
      </c>
      <c r="O6907" s="1383" t="s">
        <v>623</v>
      </c>
      <c r="Q6907" s="1383" t="s">
        <v>75</v>
      </c>
    </row>
    <row r="6908" spans="1:17" x14ac:dyDescent="0.3">
      <c r="A6908" s="1405">
        <v>2013</v>
      </c>
      <c r="B6908" s="1406" t="s">
        <v>521</v>
      </c>
      <c r="C6908" s="1419" t="s">
        <v>874</v>
      </c>
      <c r="D6908" s="1407">
        <v>945.12</v>
      </c>
      <c r="E6908" s="1406" t="s">
        <v>626</v>
      </c>
      <c r="F6908" s="1408" t="s">
        <v>625</v>
      </c>
      <c r="H6908" s="1383" t="str">
        <f t="shared" si="3"/>
        <v xml:space="preserve"> TOTAL do distrito de 13 - PORTO</v>
      </c>
      <c r="O6908" s="1383" t="s">
        <v>626</v>
      </c>
      <c r="Q6908" s="1383" t="s">
        <v>59</v>
      </c>
    </row>
    <row r="6909" spans="1:17" x14ac:dyDescent="0.3">
      <c r="A6909" s="1405">
        <v>2013</v>
      </c>
      <c r="B6909" s="1406" t="s">
        <v>521</v>
      </c>
      <c r="C6909" s="1419" t="s">
        <v>526</v>
      </c>
      <c r="D6909" s="1407">
        <v>1399.09</v>
      </c>
      <c r="E6909" s="1406" t="s">
        <v>519</v>
      </c>
      <c r="F6909" s="1408" t="s">
        <v>628</v>
      </c>
      <c r="H6909" s="1383" t="str">
        <f t="shared" si="3"/>
        <v xml:space="preserve"> TOTAL do distrito de 14 - SANTARÉM</v>
      </c>
      <c r="O6909" s="1383" t="s">
        <v>519</v>
      </c>
      <c r="Q6909" s="1383" t="s">
        <v>58</v>
      </c>
    </row>
    <row r="6910" spans="1:17" x14ac:dyDescent="0.3">
      <c r="A6910" s="1405">
        <v>2013</v>
      </c>
      <c r="B6910" s="1406" t="s">
        <v>521</v>
      </c>
      <c r="C6910" s="1419" t="s">
        <v>875</v>
      </c>
      <c r="D6910" s="1407">
        <v>894.32</v>
      </c>
      <c r="E6910" s="1406" t="s">
        <v>631</v>
      </c>
      <c r="F6910" s="1408" t="s">
        <v>630</v>
      </c>
      <c r="H6910" s="1383" t="str">
        <f t="shared" si="3"/>
        <v xml:space="preserve"> TOTAL do distrito de 15 - SETÚBAL</v>
      </c>
      <c r="O6910" s="1383" t="s">
        <v>631</v>
      </c>
      <c r="Q6910" s="1383" t="s">
        <v>56</v>
      </c>
    </row>
    <row r="6911" spans="1:17" x14ac:dyDescent="0.3">
      <c r="A6911" s="1405">
        <v>2013</v>
      </c>
      <c r="B6911" s="1406" t="s">
        <v>521</v>
      </c>
      <c r="C6911" s="1419" t="s">
        <v>876</v>
      </c>
      <c r="D6911" s="1407">
        <v>1040.1300000000001</v>
      </c>
      <c r="E6911" s="1406" t="s">
        <v>594</v>
      </c>
      <c r="F6911" s="1408" t="s">
        <v>595</v>
      </c>
      <c r="H6911" s="1383" t="str">
        <f t="shared" si="3"/>
        <v xml:space="preserve"> TOTAL do distrito de 16 - VIANA DO CASTELO</v>
      </c>
      <c r="O6911" s="1383" t="s">
        <v>594</v>
      </c>
      <c r="Q6911" s="1383" t="s">
        <v>62</v>
      </c>
    </row>
    <row r="6912" spans="1:17" x14ac:dyDescent="0.3">
      <c r="A6912" s="1405">
        <v>2013</v>
      </c>
      <c r="B6912" s="1406" t="s">
        <v>521</v>
      </c>
      <c r="C6912" s="1419" t="s">
        <v>877</v>
      </c>
      <c r="D6912" s="1407">
        <v>945.7</v>
      </c>
      <c r="E6912" s="1406" t="s">
        <v>635</v>
      </c>
      <c r="F6912" s="1408" t="s">
        <v>634</v>
      </c>
      <c r="H6912" s="1383" t="str">
        <f t="shared" si="3"/>
        <v xml:space="preserve"> TOTAL do distrito de 17 - VILA REAL</v>
      </c>
      <c r="O6912" s="1383" t="s">
        <v>635</v>
      </c>
      <c r="Q6912" s="1383" t="s">
        <v>78</v>
      </c>
    </row>
    <row r="6913" spans="1:17" x14ac:dyDescent="0.3">
      <c r="A6913" s="1405">
        <v>2013</v>
      </c>
      <c r="B6913" s="1406" t="s">
        <v>521</v>
      </c>
      <c r="C6913" s="1419" t="s">
        <v>878</v>
      </c>
      <c r="D6913" s="1407">
        <v>1153.1500000000001</v>
      </c>
      <c r="E6913" s="1406" t="s">
        <v>638</v>
      </c>
      <c r="F6913" s="1408" t="s">
        <v>637</v>
      </c>
      <c r="H6913" s="1383" t="str">
        <f t="shared" si="3"/>
        <v xml:space="preserve"> TOTAL do distrito de 18 - VISEU</v>
      </c>
      <c r="O6913" s="1383" t="s">
        <v>638</v>
      </c>
      <c r="Q6913" s="1383" t="s">
        <v>57</v>
      </c>
    </row>
    <row r="6914" spans="1:17" x14ac:dyDescent="0.3">
      <c r="A6914" s="1405">
        <v>2013</v>
      </c>
      <c r="B6914" s="1406" t="s">
        <v>521</v>
      </c>
      <c r="C6914" s="1419" t="s">
        <v>879</v>
      </c>
      <c r="D6914" s="1407">
        <v>878.85</v>
      </c>
      <c r="E6914" s="1406" t="s">
        <v>561</v>
      </c>
      <c r="F6914" s="1408" t="s">
        <v>562</v>
      </c>
      <c r="H6914" s="1383" t="str">
        <f t="shared" si="3"/>
        <v xml:space="preserve"> TOTAL do distrito de 01 - AVEIRO</v>
      </c>
      <c r="O6914" s="1383" t="s">
        <v>561</v>
      </c>
      <c r="Q6914" s="1383" t="s">
        <v>64</v>
      </c>
    </row>
    <row r="6915" spans="1:17" x14ac:dyDescent="0.3">
      <c r="A6915" s="1405">
        <v>2013</v>
      </c>
      <c r="B6915" s="1406" t="s">
        <v>521</v>
      </c>
      <c r="C6915" s="1419" t="s">
        <v>880</v>
      </c>
      <c r="D6915" s="1407">
        <v>868.76</v>
      </c>
      <c r="E6915" s="1406" t="s">
        <v>642</v>
      </c>
      <c r="F6915" s="1408" t="s">
        <v>641</v>
      </c>
      <c r="H6915" s="1383" t="str">
        <f t="shared" si="3"/>
        <v xml:space="preserve"> TOTAL do distrito de 02 - BEJA</v>
      </c>
      <c r="O6915" s="1383" t="s">
        <v>642</v>
      </c>
      <c r="Q6915" s="1383" t="s">
        <v>66</v>
      </c>
    </row>
    <row r="6916" spans="1:17" x14ac:dyDescent="0.3">
      <c r="A6916" s="1405">
        <v>2013</v>
      </c>
      <c r="B6916" s="1406" t="s">
        <v>521</v>
      </c>
      <c r="C6916" s="1419" t="s">
        <v>881</v>
      </c>
      <c r="D6916" s="1407">
        <v>878.77</v>
      </c>
      <c r="E6916" s="1406" t="s">
        <v>645</v>
      </c>
      <c r="F6916" s="1408" t="s">
        <v>644</v>
      </c>
      <c r="H6916" s="1383" t="str">
        <f t="shared" si="3"/>
        <v xml:space="preserve"> TOTAL do distrito de 03 - BRAGA</v>
      </c>
      <c r="O6916" s="1383" t="s">
        <v>645</v>
      </c>
      <c r="Q6916" s="1383" t="s">
        <v>76</v>
      </c>
    </row>
    <row r="6917" spans="1:17" x14ac:dyDescent="0.3">
      <c r="A6917" s="1405">
        <v>2012</v>
      </c>
      <c r="B6917" s="1406" t="s">
        <v>521</v>
      </c>
      <c r="C6917" s="1419" t="s">
        <v>865</v>
      </c>
      <c r="D6917" s="1407">
        <v>959.35</v>
      </c>
      <c r="E6917" s="1406" t="s">
        <v>598</v>
      </c>
      <c r="F6917" s="1408" t="s">
        <v>599</v>
      </c>
      <c r="H6917" s="1383" t="str">
        <f t="shared" si="3"/>
        <v xml:space="preserve"> TOTAL do distrito de 04 - BRAGANÇA</v>
      </c>
      <c r="O6917" s="1383" t="s">
        <v>598</v>
      </c>
      <c r="Q6917" s="1383" t="s">
        <v>61</v>
      </c>
    </row>
    <row r="6918" spans="1:17" x14ac:dyDescent="0.3">
      <c r="A6918" s="1405">
        <v>2012</v>
      </c>
      <c r="B6918" s="1406" t="s">
        <v>521</v>
      </c>
      <c r="C6918" s="1419" t="s">
        <v>866</v>
      </c>
      <c r="D6918" s="1407">
        <v>982.98</v>
      </c>
      <c r="E6918" s="1406" t="s">
        <v>604</v>
      </c>
      <c r="F6918" s="1408" t="s">
        <v>603</v>
      </c>
      <c r="H6918" s="1383" t="str">
        <f t="shared" si="3"/>
        <v xml:space="preserve"> TOTAL do distrito de 05 - CASTELO BRANCO</v>
      </c>
      <c r="O6918" s="1383" t="s">
        <v>604</v>
      </c>
      <c r="Q6918" s="1383" t="s">
        <v>54</v>
      </c>
    </row>
    <row r="6919" spans="1:17" x14ac:dyDescent="0.3">
      <c r="A6919" s="1405">
        <v>2012</v>
      </c>
      <c r="B6919" s="1406" t="s">
        <v>521</v>
      </c>
      <c r="C6919" s="1419" t="s">
        <v>867</v>
      </c>
      <c r="D6919" s="1407">
        <v>867.2</v>
      </c>
      <c r="E6919" s="1406" t="s">
        <v>578</v>
      </c>
      <c r="F6919" s="1408" t="s">
        <v>579</v>
      </c>
      <c r="H6919" s="1383" t="str">
        <f t="shared" si="3"/>
        <v xml:space="preserve"> TOTAL do distrito de 06 - COIMBRA</v>
      </c>
      <c r="O6919" s="1383" t="s">
        <v>578</v>
      </c>
      <c r="Q6919" s="1383" t="s">
        <v>63</v>
      </c>
    </row>
    <row r="6920" spans="1:17" x14ac:dyDescent="0.3">
      <c r="A6920" s="1405">
        <v>2012</v>
      </c>
      <c r="B6920" s="1406" t="s">
        <v>521</v>
      </c>
      <c r="C6920" s="1419" t="s">
        <v>868</v>
      </c>
      <c r="D6920" s="1407">
        <v>840.73</v>
      </c>
      <c r="E6920" s="1406" t="s">
        <v>608</v>
      </c>
      <c r="F6920" s="1408" t="s">
        <v>607</v>
      </c>
      <c r="H6920" s="1383" t="str">
        <f t="shared" si="3"/>
        <v xml:space="preserve"> TOTAL do distrito de 07 - ÉVORA</v>
      </c>
      <c r="O6920" s="1383" t="s">
        <v>608</v>
      </c>
      <c r="Q6920" s="1383" t="s">
        <v>65</v>
      </c>
    </row>
    <row r="6921" spans="1:17" x14ac:dyDescent="0.3">
      <c r="A6921" s="1405">
        <v>2012</v>
      </c>
      <c r="B6921" s="1406" t="s">
        <v>521</v>
      </c>
      <c r="C6921" s="1419" t="s">
        <v>869</v>
      </c>
      <c r="D6921" s="1407">
        <v>841.44</v>
      </c>
      <c r="E6921" s="1406" t="s">
        <v>611</v>
      </c>
      <c r="F6921" s="1408" t="s">
        <v>610</v>
      </c>
      <c r="H6921" s="1383" t="str">
        <f t="shared" si="3"/>
        <v xml:space="preserve"> TOTAL do distrito de 08 - FARO</v>
      </c>
      <c r="O6921" s="1383" t="s">
        <v>611</v>
      </c>
      <c r="Q6921" s="1383" t="s">
        <v>74</v>
      </c>
    </row>
    <row r="6922" spans="1:17" x14ac:dyDescent="0.3">
      <c r="A6922" s="1405">
        <v>2012</v>
      </c>
      <c r="B6922" s="1406" t="s">
        <v>521</v>
      </c>
      <c r="C6922" s="1419" t="s">
        <v>870</v>
      </c>
      <c r="D6922" s="1407">
        <v>977.09</v>
      </c>
      <c r="E6922" s="1406" t="s">
        <v>614</v>
      </c>
      <c r="F6922" s="1408" t="s">
        <v>613</v>
      </c>
      <c r="H6922" s="1383" t="str">
        <f t="shared" si="3"/>
        <v xml:space="preserve"> TOTAL do distrito de 09 - GUARDA</v>
      </c>
      <c r="O6922" s="1383" t="s">
        <v>614</v>
      </c>
      <c r="Q6922" s="1383" t="s">
        <v>60</v>
      </c>
    </row>
    <row r="6923" spans="1:17" x14ac:dyDescent="0.3">
      <c r="A6923" s="1405">
        <v>2012</v>
      </c>
      <c r="B6923" s="1406" t="s">
        <v>521</v>
      </c>
      <c r="C6923" s="1419" t="s">
        <v>871</v>
      </c>
      <c r="D6923" s="1407">
        <v>940.53</v>
      </c>
      <c r="E6923" s="1406" t="s">
        <v>617</v>
      </c>
      <c r="F6923" s="1408" t="s">
        <v>616</v>
      </c>
      <c r="H6923" s="1383" t="str">
        <f t="shared" si="3"/>
        <v xml:space="preserve"> TOTAL do distrito de 10 - LEIRIA</v>
      </c>
      <c r="O6923" s="1383" t="s">
        <v>617</v>
      </c>
      <c r="Q6923" s="1383" t="s">
        <v>55</v>
      </c>
    </row>
    <row r="6924" spans="1:17" x14ac:dyDescent="0.3">
      <c r="A6924" s="1405">
        <v>2012</v>
      </c>
      <c r="B6924" s="1406" t="s">
        <v>521</v>
      </c>
      <c r="C6924" s="1419" t="s">
        <v>872</v>
      </c>
      <c r="D6924" s="1407">
        <v>943.89</v>
      </c>
      <c r="E6924" s="1406" t="s">
        <v>620</v>
      </c>
      <c r="F6924" s="1408" t="s">
        <v>619</v>
      </c>
      <c r="H6924" s="1383" t="str">
        <f t="shared" si="3"/>
        <v xml:space="preserve"> TOTAL do distrito de 11 - LISBOA</v>
      </c>
      <c r="O6924" s="1383" t="s">
        <v>620</v>
      </c>
      <c r="Q6924" s="1383" t="s">
        <v>73</v>
      </c>
    </row>
    <row r="6925" spans="1:17" x14ac:dyDescent="0.3">
      <c r="A6925" s="1405">
        <v>2012</v>
      </c>
      <c r="B6925" s="1406" t="s">
        <v>521</v>
      </c>
      <c r="C6925" s="1419" t="s">
        <v>873</v>
      </c>
      <c r="D6925" s="1407">
        <v>819.17</v>
      </c>
      <c r="E6925" s="1406" t="s">
        <v>623</v>
      </c>
      <c r="F6925" s="1408" t="s">
        <v>622</v>
      </c>
      <c r="H6925" s="1383" t="str">
        <f t="shared" si="3"/>
        <v xml:space="preserve"> TOTAL do distrito de 12 - PORTALEGRE</v>
      </c>
      <c r="O6925" s="1383" t="s">
        <v>623</v>
      </c>
      <c r="Q6925" s="1383" t="s">
        <v>75</v>
      </c>
    </row>
    <row r="6926" spans="1:17" x14ac:dyDescent="0.3">
      <c r="A6926" s="1405">
        <v>2012</v>
      </c>
      <c r="B6926" s="1406" t="s">
        <v>521</v>
      </c>
      <c r="C6926" s="1419" t="s">
        <v>874</v>
      </c>
      <c r="D6926" s="1407">
        <v>951.87</v>
      </c>
      <c r="E6926" s="1406" t="s">
        <v>626</v>
      </c>
      <c r="F6926" s="1408" t="s">
        <v>625</v>
      </c>
      <c r="H6926" s="1383" t="str">
        <f t="shared" si="3"/>
        <v xml:space="preserve"> TOTAL do distrito de 13 - PORTO</v>
      </c>
      <c r="O6926" s="1383" t="s">
        <v>626</v>
      </c>
      <c r="Q6926" s="1383" t="s">
        <v>59</v>
      </c>
    </row>
    <row r="6927" spans="1:17" x14ac:dyDescent="0.3">
      <c r="A6927" s="1405">
        <v>2012</v>
      </c>
      <c r="B6927" s="1406" t="s">
        <v>521</v>
      </c>
      <c r="C6927" s="1419" t="s">
        <v>526</v>
      </c>
      <c r="D6927" s="1407">
        <v>1405.94</v>
      </c>
      <c r="E6927" s="1406" t="s">
        <v>519</v>
      </c>
      <c r="F6927" s="1408" t="s">
        <v>628</v>
      </c>
      <c r="H6927" s="1383" t="str">
        <f t="shared" si="3"/>
        <v xml:space="preserve"> TOTAL do distrito de 14 - SANTARÉM</v>
      </c>
      <c r="O6927" s="1383" t="s">
        <v>519</v>
      </c>
      <c r="Q6927" s="1383" t="s">
        <v>58</v>
      </c>
    </row>
    <row r="6928" spans="1:17" x14ac:dyDescent="0.3">
      <c r="A6928" s="1405">
        <v>2012</v>
      </c>
      <c r="B6928" s="1406" t="s">
        <v>521</v>
      </c>
      <c r="C6928" s="1419" t="s">
        <v>875</v>
      </c>
      <c r="D6928" s="1407">
        <v>900.6</v>
      </c>
      <c r="E6928" s="1406" t="s">
        <v>631</v>
      </c>
      <c r="F6928" s="1408" t="s">
        <v>630</v>
      </c>
      <c r="H6928" s="1383" t="str">
        <f t="shared" si="3"/>
        <v xml:space="preserve"> TOTAL do distrito de 15 - SETÚBAL</v>
      </c>
      <c r="O6928" s="1383" t="s">
        <v>631</v>
      </c>
      <c r="Q6928" s="1383" t="s">
        <v>56</v>
      </c>
    </row>
    <row r="6929" spans="1:17" x14ac:dyDescent="0.3">
      <c r="A6929" s="1405">
        <v>2012</v>
      </c>
      <c r="B6929" s="1406" t="s">
        <v>521</v>
      </c>
      <c r="C6929" s="1419" t="s">
        <v>876</v>
      </c>
      <c r="D6929" s="1407">
        <v>1032.68</v>
      </c>
      <c r="E6929" s="1406" t="s">
        <v>594</v>
      </c>
      <c r="F6929" s="1408" t="s">
        <v>595</v>
      </c>
      <c r="H6929" s="1383" t="str">
        <f t="shared" si="3"/>
        <v xml:space="preserve"> TOTAL do distrito de 16 - VIANA DO CASTELO</v>
      </c>
      <c r="O6929" s="1383" t="s">
        <v>594</v>
      </c>
      <c r="Q6929" s="1383" t="s">
        <v>62</v>
      </c>
    </row>
    <row r="6930" spans="1:17" x14ac:dyDescent="0.3">
      <c r="A6930" s="1405">
        <v>2012</v>
      </c>
      <c r="B6930" s="1406" t="s">
        <v>521</v>
      </c>
      <c r="C6930" s="1419" t="s">
        <v>877</v>
      </c>
      <c r="D6930" s="1407">
        <v>945.17</v>
      </c>
      <c r="E6930" s="1406" t="s">
        <v>635</v>
      </c>
      <c r="F6930" s="1408" t="s">
        <v>634</v>
      </c>
      <c r="H6930" s="1383" t="str">
        <f t="shared" si="3"/>
        <v xml:space="preserve"> TOTAL do distrito de 17 - VILA REAL</v>
      </c>
      <c r="O6930" s="1383" t="s">
        <v>635</v>
      </c>
      <c r="Q6930" s="1383" t="s">
        <v>78</v>
      </c>
    </row>
    <row r="6931" spans="1:17" x14ac:dyDescent="0.3">
      <c r="A6931" s="1405">
        <v>2012</v>
      </c>
      <c r="B6931" s="1406" t="s">
        <v>521</v>
      </c>
      <c r="C6931" s="1419" t="s">
        <v>878</v>
      </c>
      <c r="D6931" s="1407">
        <v>1162.42</v>
      </c>
      <c r="E6931" s="1406" t="s">
        <v>638</v>
      </c>
      <c r="F6931" s="1408" t="s">
        <v>637</v>
      </c>
      <c r="H6931" s="1383" t="str">
        <f t="shared" si="3"/>
        <v xml:space="preserve"> TOTAL do distrito de 18 - VISEU</v>
      </c>
      <c r="O6931" s="1383" t="s">
        <v>638</v>
      </c>
      <c r="Q6931" s="1383" t="s">
        <v>57</v>
      </c>
    </row>
    <row r="6932" spans="1:17" x14ac:dyDescent="0.3">
      <c r="A6932" s="1405">
        <v>2012</v>
      </c>
      <c r="B6932" s="1406" t="s">
        <v>521</v>
      </c>
      <c r="C6932" s="1419" t="s">
        <v>879</v>
      </c>
      <c r="D6932" s="1407">
        <v>864.75</v>
      </c>
      <c r="E6932" s="1406" t="s">
        <v>561</v>
      </c>
      <c r="F6932" s="1408" t="s">
        <v>562</v>
      </c>
      <c r="H6932" s="1383" t="str">
        <f t="shared" si="3"/>
        <v xml:space="preserve"> TOTAL do distrito de 01 - AVEIRO</v>
      </c>
      <c r="O6932" s="1383" t="s">
        <v>561</v>
      </c>
      <c r="Q6932" s="1383" t="s">
        <v>64</v>
      </c>
    </row>
    <row r="6933" spans="1:17" x14ac:dyDescent="0.3">
      <c r="A6933" s="1405">
        <v>2012</v>
      </c>
      <c r="B6933" s="1406" t="s">
        <v>521</v>
      </c>
      <c r="C6933" s="1419" t="s">
        <v>880</v>
      </c>
      <c r="D6933" s="1407">
        <v>864.02</v>
      </c>
      <c r="E6933" s="1406" t="s">
        <v>642</v>
      </c>
      <c r="F6933" s="1408" t="s">
        <v>641</v>
      </c>
      <c r="H6933" s="1383" t="str">
        <f t="shared" si="3"/>
        <v xml:space="preserve"> TOTAL do distrito de 02 - BEJA</v>
      </c>
      <c r="O6933" s="1383" t="s">
        <v>642</v>
      </c>
      <c r="Q6933" s="1383" t="s">
        <v>66</v>
      </c>
    </row>
    <row r="6934" spans="1:17" x14ac:dyDescent="0.3">
      <c r="A6934" s="1405">
        <v>2012</v>
      </c>
      <c r="B6934" s="1406" t="s">
        <v>521</v>
      </c>
      <c r="C6934" s="1419" t="s">
        <v>881</v>
      </c>
      <c r="D6934" s="1407">
        <v>884.5</v>
      </c>
      <c r="E6934" s="1406" t="s">
        <v>645</v>
      </c>
      <c r="F6934" s="1408" t="s">
        <v>644</v>
      </c>
      <c r="H6934" s="1383" t="str">
        <f t="shared" si="3"/>
        <v xml:space="preserve"> TOTAL do distrito de 03 - BRAGA</v>
      </c>
      <c r="O6934" s="1383" t="s">
        <v>645</v>
      </c>
      <c r="Q6934" s="1383" t="s">
        <v>76</v>
      </c>
    </row>
    <row r="6935" spans="1:17" x14ac:dyDescent="0.3">
      <c r="A6935" s="1405">
        <v>2011</v>
      </c>
      <c r="B6935" s="1406" t="s">
        <v>521</v>
      </c>
      <c r="C6935" s="1419" t="s">
        <v>865</v>
      </c>
      <c r="D6935" s="1407">
        <v>947.06</v>
      </c>
      <c r="E6935" s="1406" t="s">
        <v>598</v>
      </c>
      <c r="F6935" s="1408" t="s">
        <v>599</v>
      </c>
      <c r="H6935" s="1383" t="str">
        <f t="shared" si="3"/>
        <v xml:space="preserve"> TOTAL do distrito de 04 - BRAGANÇA</v>
      </c>
      <c r="O6935" s="1383" t="s">
        <v>598</v>
      </c>
      <c r="Q6935" s="1383" t="s">
        <v>61</v>
      </c>
    </row>
    <row r="6936" spans="1:17" x14ac:dyDescent="0.3">
      <c r="A6936" s="1405">
        <v>2011</v>
      </c>
      <c r="B6936" s="1406" t="s">
        <v>521</v>
      </c>
      <c r="C6936" s="1419" t="s">
        <v>866</v>
      </c>
      <c r="D6936" s="1407">
        <v>970.68</v>
      </c>
      <c r="E6936" s="1406" t="s">
        <v>604</v>
      </c>
      <c r="F6936" s="1408" t="s">
        <v>603</v>
      </c>
      <c r="H6936" s="1383" t="str">
        <f t="shared" ref="H6936:H6999" si="4">CONCATENATE(" TOTAL do distrito de ",E6939)</f>
        <v xml:space="preserve"> TOTAL do distrito de 05 - CASTELO BRANCO</v>
      </c>
      <c r="O6936" s="1383" t="s">
        <v>604</v>
      </c>
      <c r="Q6936" s="1383" t="s">
        <v>54</v>
      </c>
    </row>
    <row r="6937" spans="1:17" x14ac:dyDescent="0.3">
      <c r="A6937" s="1405">
        <v>2011</v>
      </c>
      <c r="B6937" s="1406" t="s">
        <v>521</v>
      </c>
      <c r="C6937" s="1419" t="s">
        <v>867</v>
      </c>
      <c r="D6937" s="1407">
        <v>852.56</v>
      </c>
      <c r="E6937" s="1406" t="s">
        <v>578</v>
      </c>
      <c r="F6937" s="1408" t="s">
        <v>579</v>
      </c>
      <c r="H6937" s="1383" t="str">
        <f t="shared" si="4"/>
        <v xml:space="preserve"> TOTAL do distrito de 06 - COIMBRA</v>
      </c>
      <c r="O6937" s="1383" t="s">
        <v>578</v>
      </c>
      <c r="Q6937" s="1383" t="s">
        <v>63</v>
      </c>
    </row>
    <row r="6938" spans="1:17" x14ac:dyDescent="0.3">
      <c r="A6938" s="1405">
        <v>2011</v>
      </c>
      <c r="B6938" s="1406" t="s">
        <v>521</v>
      </c>
      <c r="C6938" s="1419" t="s">
        <v>868</v>
      </c>
      <c r="D6938" s="1407">
        <v>857.12</v>
      </c>
      <c r="E6938" s="1406" t="s">
        <v>608</v>
      </c>
      <c r="F6938" s="1408" t="s">
        <v>607</v>
      </c>
      <c r="H6938" s="1383" t="str">
        <f t="shared" si="4"/>
        <v xml:space="preserve"> TOTAL do distrito de 07 - ÉVORA</v>
      </c>
      <c r="O6938" s="1383" t="s">
        <v>608</v>
      </c>
      <c r="Q6938" s="1383" t="s">
        <v>65</v>
      </c>
    </row>
    <row r="6939" spans="1:17" x14ac:dyDescent="0.3">
      <c r="A6939" s="1405">
        <v>2011</v>
      </c>
      <c r="B6939" s="1406" t="s">
        <v>521</v>
      </c>
      <c r="C6939" s="1419" t="s">
        <v>869</v>
      </c>
      <c r="D6939" s="1407">
        <v>837.98</v>
      </c>
      <c r="E6939" s="1406" t="s">
        <v>611</v>
      </c>
      <c r="F6939" s="1408" t="s">
        <v>610</v>
      </c>
      <c r="H6939" s="1383" t="str">
        <f t="shared" si="4"/>
        <v xml:space="preserve"> TOTAL do distrito de 08 - FARO</v>
      </c>
      <c r="O6939" s="1383" t="s">
        <v>611</v>
      </c>
      <c r="Q6939" s="1383" t="s">
        <v>74</v>
      </c>
    </row>
    <row r="6940" spans="1:17" x14ac:dyDescent="0.3">
      <c r="A6940" s="1405">
        <v>2011</v>
      </c>
      <c r="B6940" s="1406" t="s">
        <v>521</v>
      </c>
      <c r="C6940" s="1419" t="s">
        <v>870</v>
      </c>
      <c r="D6940" s="1407">
        <v>968.78</v>
      </c>
      <c r="E6940" s="1406" t="s">
        <v>614</v>
      </c>
      <c r="F6940" s="1408" t="s">
        <v>613</v>
      </c>
      <c r="H6940" s="1383" t="str">
        <f t="shared" si="4"/>
        <v xml:space="preserve"> TOTAL do distrito de 09 - GUARDA</v>
      </c>
      <c r="O6940" s="1383" t="s">
        <v>614</v>
      </c>
      <c r="Q6940" s="1383" t="s">
        <v>60</v>
      </c>
    </row>
    <row r="6941" spans="1:17" x14ac:dyDescent="0.3">
      <c r="A6941" s="1405">
        <v>2011</v>
      </c>
      <c r="B6941" s="1406" t="s">
        <v>521</v>
      </c>
      <c r="C6941" s="1419" t="s">
        <v>871</v>
      </c>
      <c r="D6941" s="1407">
        <v>936.99</v>
      </c>
      <c r="E6941" s="1406" t="s">
        <v>617</v>
      </c>
      <c r="F6941" s="1408" t="s">
        <v>616</v>
      </c>
      <c r="H6941" s="1383" t="str">
        <f t="shared" si="4"/>
        <v xml:space="preserve"> TOTAL do distrito de 10 - LEIRIA</v>
      </c>
      <c r="O6941" s="1383" t="s">
        <v>617</v>
      </c>
      <c r="Q6941" s="1383" t="s">
        <v>55</v>
      </c>
    </row>
    <row r="6942" spans="1:17" x14ac:dyDescent="0.3">
      <c r="A6942" s="1405">
        <v>2011</v>
      </c>
      <c r="B6942" s="1406" t="s">
        <v>521</v>
      </c>
      <c r="C6942" s="1419" t="s">
        <v>872</v>
      </c>
      <c r="D6942" s="1407">
        <v>942.45</v>
      </c>
      <c r="E6942" s="1406" t="s">
        <v>620</v>
      </c>
      <c r="F6942" s="1408" t="s">
        <v>619</v>
      </c>
      <c r="H6942" s="1383" t="str">
        <f t="shared" si="4"/>
        <v xml:space="preserve"> TOTAL do distrito de 11 - LISBOA</v>
      </c>
      <c r="O6942" s="1383" t="s">
        <v>620</v>
      </c>
      <c r="Q6942" s="1383" t="s">
        <v>73</v>
      </c>
    </row>
    <row r="6943" spans="1:17" x14ac:dyDescent="0.3">
      <c r="A6943" s="1405">
        <v>2011</v>
      </c>
      <c r="B6943" s="1406" t="s">
        <v>521</v>
      </c>
      <c r="C6943" s="1419" t="s">
        <v>873</v>
      </c>
      <c r="D6943" s="1407">
        <v>808.44</v>
      </c>
      <c r="E6943" s="1406" t="s">
        <v>623</v>
      </c>
      <c r="F6943" s="1408" t="s">
        <v>622</v>
      </c>
      <c r="H6943" s="1383" t="str">
        <f t="shared" si="4"/>
        <v xml:space="preserve"> TOTAL do distrito de 12 - PORTALEGRE</v>
      </c>
      <c r="O6943" s="1383" t="s">
        <v>623</v>
      </c>
      <c r="Q6943" s="1383" t="s">
        <v>75</v>
      </c>
    </row>
    <row r="6944" spans="1:17" x14ac:dyDescent="0.3">
      <c r="A6944" s="1405">
        <v>2011</v>
      </c>
      <c r="B6944" s="1406" t="s">
        <v>521</v>
      </c>
      <c r="C6944" s="1419" t="s">
        <v>874</v>
      </c>
      <c r="D6944" s="1407">
        <v>940.61</v>
      </c>
      <c r="E6944" s="1406" t="s">
        <v>626</v>
      </c>
      <c r="F6944" s="1408" t="s">
        <v>625</v>
      </c>
      <c r="H6944" s="1383" t="str">
        <f t="shared" si="4"/>
        <v xml:space="preserve"> TOTAL do distrito de 13 - PORTO</v>
      </c>
      <c r="O6944" s="1383" t="s">
        <v>626</v>
      </c>
      <c r="Q6944" s="1383" t="s">
        <v>59</v>
      </c>
    </row>
    <row r="6945" spans="1:17" x14ac:dyDescent="0.3">
      <c r="A6945" s="1405">
        <v>2011</v>
      </c>
      <c r="B6945" s="1406" t="s">
        <v>521</v>
      </c>
      <c r="C6945" s="1419" t="s">
        <v>526</v>
      </c>
      <c r="D6945" s="1407">
        <v>1389.71</v>
      </c>
      <c r="E6945" s="1406" t="s">
        <v>519</v>
      </c>
      <c r="F6945" s="1408" t="s">
        <v>628</v>
      </c>
      <c r="H6945" s="1383" t="str">
        <f t="shared" si="4"/>
        <v xml:space="preserve"> TOTAL do distrito de 14 - SANTARÉM</v>
      </c>
      <c r="O6945" s="1383" t="s">
        <v>519</v>
      </c>
      <c r="Q6945" s="1383" t="s">
        <v>58</v>
      </c>
    </row>
    <row r="6946" spans="1:17" x14ac:dyDescent="0.3">
      <c r="A6946" s="1405">
        <v>2011</v>
      </c>
      <c r="B6946" s="1406" t="s">
        <v>521</v>
      </c>
      <c r="C6946" s="1419" t="s">
        <v>875</v>
      </c>
      <c r="D6946" s="1407">
        <v>881.21</v>
      </c>
      <c r="E6946" s="1406" t="s">
        <v>631</v>
      </c>
      <c r="F6946" s="1408" t="s">
        <v>630</v>
      </c>
      <c r="H6946" s="1383" t="str">
        <f t="shared" si="4"/>
        <v xml:space="preserve"> TOTAL do distrito de 15 - SETÚBAL</v>
      </c>
      <c r="O6946" s="1383" t="s">
        <v>631</v>
      </c>
      <c r="Q6946" s="1383" t="s">
        <v>56</v>
      </c>
    </row>
    <row r="6947" spans="1:17" x14ac:dyDescent="0.3">
      <c r="A6947" s="1405">
        <v>2011</v>
      </c>
      <c r="B6947" s="1406" t="s">
        <v>521</v>
      </c>
      <c r="C6947" s="1419" t="s">
        <v>876</v>
      </c>
      <c r="D6947" s="1407">
        <v>1024.08</v>
      </c>
      <c r="E6947" s="1406" t="s">
        <v>594</v>
      </c>
      <c r="F6947" s="1408" t="s">
        <v>595</v>
      </c>
      <c r="H6947" s="1383" t="str">
        <f t="shared" si="4"/>
        <v xml:space="preserve"> TOTAL do distrito de 16 - VIANA DO CASTELO</v>
      </c>
      <c r="O6947" s="1383" t="s">
        <v>594</v>
      </c>
      <c r="Q6947" s="1383" t="s">
        <v>62</v>
      </c>
    </row>
    <row r="6948" spans="1:17" x14ac:dyDescent="0.3">
      <c r="A6948" s="1405">
        <v>2011</v>
      </c>
      <c r="B6948" s="1406" t="s">
        <v>521</v>
      </c>
      <c r="C6948" s="1419" t="s">
        <v>877</v>
      </c>
      <c r="D6948" s="1407">
        <v>940.26</v>
      </c>
      <c r="E6948" s="1406" t="s">
        <v>635</v>
      </c>
      <c r="F6948" s="1408" t="s">
        <v>634</v>
      </c>
      <c r="H6948" s="1383" t="str">
        <f t="shared" si="4"/>
        <v xml:space="preserve"> TOTAL do distrito de 17 - VILA REAL</v>
      </c>
      <c r="O6948" s="1383" t="s">
        <v>635</v>
      </c>
      <c r="Q6948" s="1383" t="s">
        <v>78</v>
      </c>
    </row>
    <row r="6949" spans="1:17" x14ac:dyDescent="0.3">
      <c r="A6949" s="1405">
        <v>2011</v>
      </c>
      <c r="B6949" s="1406" t="s">
        <v>521</v>
      </c>
      <c r="C6949" s="1419" t="s">
        <v>878</v>
      </c>
      <c r="D6949" s="1407">
        <v>1145.44</v>
      </c>
      <c r="E6949" s="1406" t="s">
        <v>638</v>
      </c>
      <c r="F6949" s="1408" t="s">
        <v>637</v>
      </c>
      <c r="H6949" s="1383" t="str">
        <f t="shared" si="4"/>
        <v xml:space="preserve"> TOTAL do distrito de 18 - VISEU</v>
      </c>
      <c r="O6949" s="1383" t="s">
        <v>638</v>
      </c>
      <c r="Q6949" s="1383" t="s">
        <v>57</v>
      </c>
    </row>
    <row r="6950" spans="1:17" x14ac:dyDescent="0.3">
      <c r="A6950" s="1405">
        <v>2011</v>
      </c>
      <c r="B6950" s="1406" t="s">
        <v>521</v>
      </c>
      <c r="C6950" s="1419" t="s">
        <v>879</v>
      </c>
      <c r="D6950" s="1407">
        <v>860.79</v>
      </c>
      <c r="E6950" s="1406" t="s">
        <v>561</v>
      </c>
      <c r="F6950" s="1408" t="s">
        <v>562</v>
      </c>
      <c r="H6950" s="1383" t="str">
        <f t="shared" si="4"/>
        <v xml:space="preserve"> TOTAL do distrito de 01 - AVEIRO</v>
      </c>
      <c r="O6950" s="1383" t="s">
        <v>561</v>
      </c>
      <c r="Q6950" s="1383" t="s">
        <v>64</v>
      </c>
    </row>
    <row r="6951" spans="1:17" x14ac:dyDescent="0.3">
      <c r="A6951" s="1405">
        <v>2011</v>
      </c>
      <c r="B6951" s="1406" t="s">
        <v>521</v>
      </c>
      <c r="C6951" s="1419" t="s">
        <v>880</v>
      </c>
      <c r="D6951" s="1407">
        <v>848.78</v>
      </c>
      <c r="E6951" s="1406" t="s">
        <v>642</v>
      </c>
      <c r="F6951" s="1408" t="s">
        <v>641</v>
      </c>
      <c r="H6951" s="1383" t="str">
        <f t="shared" si="4"/>
        <v xml:space="preserve"> TOTAL do distrito de 02 - BEJA</v>
      </c>
      <c r="O6951" s="1383" t="s">
        <v>642</v>
      </c>
      <c r="Q6951" s="1383" t="s">
        <v>66</v>
      </c>
    </row>
    <row r="6952" spans="1:17" x14ac:dyDescent="0.3">
      <c r="A6952" s="1405">
        <v>2011</v>
      </c>
      <c r="B6952" s="1406" t="s">
        <v>521</v>
      </c>
      <c r="C6952" s="1419" t="s">
        <v>881</v>
      </c>
      <c r="D6952" s="1407">
        <v>872.69</v>
      </c>
      <c r="E6952" s="1406" t="s">
        <v>645</v>
      </c>
      <c r="F6952" s="1408" t="s">
        <v>644</v>
      </c>
      <c r="H6952" s="1383" t="str">
        <f t="shared" si="4"/>
        <v xml:space="preserve"> TOTAL do distrito de 03 - BRAGA</v>
      </c>
      <c r="O6952" s="1383" t="s">
        <v>645</v>
      </c>
      <c r="Q6952" s="1383" t="s">
        <v>76</v>
      </c>
    </row>
    <row r="6953" spans="1:17" x14ac:dyDescent="0.3">
      <c r="A6953" s="1405">
        <v>2010</v>
      </c>
      <c r="B6953" s="1406" t="s">
        <v>521</v>
      </c>
      <c r="C6953" s="1419" t="s">
        <v>865</v>
      </c>
      <c r="D6953" s="1407">
        <v>936.35</v>
      </c>
      <c r="E6953" s="1406" t="s">
        <v>598</v>
      </c>
      <c r="F6953" s="1408" t="s">
        <v>599</v>
      </c>
      <c r="H6953" s="1383" t="str">
        <f t="shared" si="4"/>
        <v xml:space="preserve"> TOTAL do distrito de 04 - BRAGANÇA</v>
      </c>
      <c r="O6953" s="1383" t="s">
        <v>598</v>
      </c>
      <c r="Q6953" s="1383" t="s">
        <v>61</v>
      </c>
    </row>
    <row r="6954" spans="1:17" x14ac:dyDescent="0.3">
      <c r="A6954" s="1405">
        <v>2010</v>
      </c>
      <c r="B6954" s="1406" t="s">
        <v>521</v>
      </c>
      <c r="C6954" s="1419" t="s">
        <v>866</v>
      </c>
      <c r="D6954" s="1407">
        <v>963.37</v>
      </c>
      <c r="E6954" s="1406" t="s">
        <v>604</v>
      </c>
      <c r="F6954" s="1408" t="s">
        <v>603</v>
      </c>
      <c r="H6954" s="1383" t="str">
        <f t="shared" si="4"/>
        <v xml:space="preserve"> TOTAL do distrito de 05 - CASTELO BRANCO</v>
      </c>
      <c r="O6954" s="1383" t="s">
        <v>604</v>
      </c>
      <c r="Q6954" s="1383" t="s">
        <v>54</v>
      </c>
    </row>
    <row r="6955" spans="1:17" x14ac:dyDescent="0.3">
      <c r="A6955" s="1405">
        <v>2010</v>
      </c>
      <c r="B6955" s="1406" t="s">
        <v>521</v>
      </c>
      <c r="C6955" s="1419" t="s">
        <v>867</v>
      </c>
      <c r="D6955" s="1407">
        <v>845.51</v>
      </c>
      <c r="E6955" s="1406" t="s">
        <v>578</v>
      </c>
      <c r="F6955" s="1408" t="s">
        <v>579</v>
      </c>
      <c r="H6955" s="1383" t="str">
        <f t="shared" si="4"/>
        <v xml:space="preserve"> TOTAL do distrito de 06 - COIMBRA</v>
      </c>
      <c r="O6955" s="1383" t="s">
        <v>578</v>
      </c>
      <c r="Q6955" s="1383" t="s">
        <v>63</v>
      </c>
    </row>
    <row r="6956" spans="1:17" x14ac:dyDescent="0.3">
      <c r="A6956" s="1405">
        <v>2010</v>
      </c>
      <c r="B6956" s="1406" t="s">
        <v>521</v>
      </c>
      <c r="C6956" s="1419" t="s">
        <v>868</v>
      </c>
      <c r="D6956" s="1407">
        <v>828.84</v>
      </c>
      <c r="E6956" s="1406" t="s">
        <v>608</v>
      </c>
      <c r="F6956" s="1408" t="s">
        <v>607</v>
      </c>
      <c r="H6956" s="1383" t="str">
        <f t="shared" si="4"/>
        <v xml:space="preserve"> TOTAL do distrito de 07 - ÉVORA</v>
      </c>
      <c r="O6956" s="1383" t="s">
        <v>608</v>
      </c>
      <c r="Q6956" s="1383" t="s">
        <v>65</v>
      </c>
    </row>
    <row r="6957" spans="1:17" x14ac:dyDescent="0.3">
      <c r="A6957" s="1405">
        <v>2010</v>
      </c>
      <c r="B6957" s="1406" t="s">
        <v>521</v>
      </c>
      <c r="C6957" s="1419" t="s">
        <v>869</v>
      </c>
      <c r="D6957" s="1407">
        <v>827.76</v>
      </c>
      <c r="E6957" s="1406" t="s">
        <v>611</v>
      </c>
      <c r="F6957" s="1408" t="s">
        <v>610</v>
      </c>
      <c r="H6957" s="1383" t="str">
        <f t="shared" si="4"/>
        <v xml:space="preserve"> TOTAL do distrito de 08 - FARO</v>
      </c>
      <c r="O6957" s="1383" t="s">
        <v>611</v>
      </c>
      <c r="Q6957" s="1383" t="s">
        <v>74</v>
      </c>
    </row>
    <row r="6958" spans="1:17" x14ac:dyDescent="0.3">
      <c r="A6958" s="1405">
        <v>2010</v>
      </c>
      <c r="B6958" s="1406" t="s">
        <v>521</v>
      </c>
      <c r="C6958" s="1419" t="s">
        <v>870</v>
      </c>
      <c r="D6958" s="1407">
        <v>968.73</v>
      </c>
      <c r="E6958" s="1406" t="s">
        <v>614</v>
      </c>
      <c r="F6958" s="1408" t="s">
        <v>613</v>
      </c>
      <c r="H6958" s="1383" t="str">
        <f t="shared" si="4"/>
        <v xml:space="preserve"> TOTAL do distrito de 09 - GUARDA</v>
      </c>
      <c r="O6958" s="1383" t="s">
        <v>614</v>
      </c>
      <c r="Q6958" s="1383" t="s">
        <v>60</v>
      </c>
    </row>
    <row r="6959" spans="1:17" x14ac:dyDescent="0.3">
      <c r="A6959" s="1405">
        <v>2010</v>
      </c>
      <c r="B6959" s="1406" t="s">
        <v>521</v>
      </c>
      <c r="C6959" s="1419" t="s">
        <v>871</v>
      </c>
      <c r="D6959" s="1407">
        <v>916.58</v>
      </c>
      <c r="E6959" s="1406" t="s">
        <v>617</v>
      </c>
      <c r="F6959" s="1408" t="s">
        <v>616</v>
      </c>
      <c r="H6959" s="1383" t="str">
        <f t="shared" si="4"/>
        <v xml:space="preserve"> TOTAL do distrito de 10 - LEIRIA</v>
      </c>
      <c r="O6959" s="1383" t="s">
        <v>617</v>
      </c>
      <c r="Q6959" s="1383" t="s">
        <v>55</v>
      </c>
    </row>
    <row r="6960" spans="1:17" x14ac:dyDescent="0.3">
      <c r="A6960" s="1405">
        <v>2010</v>
      </c>
      <c r="B6960" s="1406" t="s">
        <v>521</v>
      </c>
      <c r="C6960" s="1419" t="s">
        <v>872</v>
      </c>
      <c r="D6960" s="1407">
        <v>938.41</v>
      </c>
      <c r="E6960" s="1406" t="s">
        <v>620</v>
      </c>
      <c r="F6960" s="1408" t="s">
        <v>619</v>
      </c>
      <c r="H6960" s="1383" t="str">
        <f t="shared" si="4"/>
        <v xml:space="preserve"> TOTAL do distrito de 11 - LISBOA</v>
      </c>
      <c r="O6960" s="1383" t="s">
        <v>620</v>
      </c>
      <c r="Q6960" s="1383" t="s">
        <v>73</v>
      </c>
    </row>
    <row r="6961" spans="1:17" x14ac:dyDescent="0.3">
      <c r="A6961" s="1405">
        <v>2010</v>
      </c>
      <c r="B6961" s="1406" t="s">
        <v>521</v>
      </c>
      <c r="C6961" s="1419" t="s">
        <v>873</v>
      </c>
      <c r="D6961" s="1407">
        <v>815.81</v>
      </c>
      <c r="E6961" s="1406" t="s">
        <v>623</v>
      </c>
      <c r="F6961" s="1408" t="s">
        <v>622</v>
      </c>
      <c r="H6961" s="1383" t="str">
        <f t="shared" si="4"/>
        <v xml:space="preserve"> TOTAL do distrito de 12 - PORTALEGRE</v>
      </c>
      <c r="O6961" s="1383" t="s">
        <v>623</v>
      </c>
      <c r="Q6961" s="1383" t="s">
        <v>75</v>
      </c>
    </row>
    <row r="6962" spans="1:17" x14ac:dyDescent="0.3">
      <c r="A6962" s="1405">
        <v>2010</v>
      </c>
      <c r="B6962" s="1406" t="s">
        <v>521</v>
      </c>
      <c r="C6962" s="1419" t="s">
        <v>874</v>
      </c>
      <c r="D6962" s="1407">
        <v>929.8</v>
      </c>
      <c r="E6962" s="1406" t="s">
        <v>626</v>
      </c>
      <c r="F6962" s="1408" t="s">
        <v>625</v>
      </c>
      <c r="H6962" s="1383" t="str">
        <f t="shared" si="4"/>
        <v xml:space="preserve"> TOTAL do distrito de 13 - PORTO</v>
      </c>
      <c r="O6962" s="1383" t="s">
        <v>626</v>
      </c>
      <c r="Q6962" s="1383" t="s">
        <v>59</v>
      </c>
    </row>
    <row r="6963" spans="1:17" x14ac:dyDescent="0.3">
      <c r="A6963" s="1405">
        <v>2010</v>
      </c>
      <c r="B6963" s="1406" t="s">
        <v>521</v>
      </c>
      <c r="C6963" s="1419" t="s">
        <v>526</v>
      </c>
      <c r="D6963" s="1407">
        <v>1382.08</v>
      </c>
      <c r="E6963" s="1406" t="s">
        <v>519</v>
      </c>
      <c r="F6963" s="1408" t="s">
        <v>628</v>
      </c>
      <c r="H6963" s="1383" t="str">
        <f t="shared" si="4"/>
        <v xml:space="preserve"> TOTAL do distrito de 14 - SANTARÉM</v>
      </c>
      <c r="O6963" s="1383" t="s">
        <v>519</v>
      </c>
      <c r="Q6963" s="1383" t="s">
        <v>58</v>
      </c>
    </row>
    <row r="6964" spans="1:17" x14ac:dyDescent="0.3">
      <c r="A6964" s="1405">
        <v>2010</v>
      </c>
      <c r="B6964" s="1406" t="s">
        <v>521</v>
      </c>
      <c r="C6964" s="1419" t="s">
        <v>875</v>
      </c>
      <c r="D6964" s="1407">
        <v>883.03</v>
      </c>
      <c r="E6964" s="1406" t="s">
        <v>631</v>
      </c>
      <c r="F6964" s="1408" t="s">
        <v>630</v>
      </c>
      <c r="H6964" s="1383" t="str">
        <f t="shared" si="4"/>
        <v xml:space="preserve"> TOTAL do distrito de 15 - SETÚBAL</v>
      </c>
      <c r="O6964" s="1383" t="s">
        <v>631</v>
      </c>
      <c r="Q6964" s="1383" t="s">
        <v>56</v>
      </c>
    </row>
    <row r="6965" spans="1:17" x14ac:dyDescent="0.3">
      <c r="A6965" s="1405">
        <v>2010</v>
      </c>
      <c r="B6965" s="1406" t="s">
        <v>521</v>
      </c>
      <c r="C6965" s="1419" t="s">
        <v>876</v>
      </c>
      <c r="D6965" s="1407">
        <v>1018.24</v>
      </c>
      <c r="E6965" s="1406" t="s">
        <v>594</v>
      </c>
      <c r="F6965" s="1408" t="s">
        <v>595</v>
      </c>
      <c r="H6965" s="1383" t="str">
        <f t="shared" si="4"/>
        <v xml:space="preserve"> TOTAL do distrito de 16 - VIANA DO CASTELO</v>
      </c>
      <c r="O6965" s="1383" t="s">
        <v>594</v>
      </c>
      <c r="Q6965" s="1383" t="s">
        <v>62</v>
      </c>
    </row>
    <row r="6966" spans="1:17" x14ac:dyDescent="0.3">
      <c r="A6966" s="1405">
        <v>2010</v>
      </c>
      <c r="B6966" s="1406" t="s">
        <v>521</v>
      </c>
      <c r="C6966" s="1419" t="s">
        <v>877</v>
      </c>
      <c r="D6966" s="1407">
        <v>931.6</v>
      </c>
      <c r="E6966" s="1406" t="s">
        <v>635</v>
      </c>
      <c r="F6966" s="1408" t="s">
        <v>634</v>
      </c>
      <c r="H6966" s="1383" t="str">
        <f t="shared" si="4"/>
        <v xml:space="preserve"> TOTAL do distrito de 17 - VILA REAL</v>
      </c>
      <c r="O6966" s="1383" t="s">
        <v>635</v>
      </c>
      <c r="Q6966" s="1383" t="s">
        <v>78</v>
      </c>
    </row>
    <row r="6967" spans="1:17" x14ac:dyDescent="0.3">
      <c r="A6967" s="1405">
        <v>2010</v>
      </c>
      <c r="B6967" s="1406" t="s">
        <v>521</v>
      </c>
      <c r="C6967" s="1419" t="s">
        <v>878</v>
      </c>
      <c r="D6967" s="1407">
        <v>1124.69</v>
      </c>
      <c r="E6967" s="1406" t="s">
        <v>638</v>
      </c>
      <c r="F6967" s="1408" t="s">
        <v>637</v>
      </c>
      <c r="H6967" s="1383" t="str">
        <f t="shared" si="4"/>
        <v xml:space="preserve"> TOTAL do distrito de 18 - VISEU</v>
      </c>
      <c r="O6967" s="1383" t="s">
        <v>638</v>
      </c>
      <c r="Q6967" s="1383" t="s">
        <v>57</v>
      </c>
    </row>
    <row r="6968" spans="1:17" x14ac:dyDescent="0.3">
      <c r="A6968" s="1405">
        <v>2010</v>
      </c>
      <c r="B6968" s="1406" t="s">
        <v>521</v>
      </c>
      <c r="C6968" s="1419" t="s">
        <v>879</v>
      </c>
      <c r="D6968" s="1407">
        <v>855.46</v>
      </c>
      <c r="E6968" s="1406" t="s">
        <v>561</v>
      </c>
      <c r="F6968" s="1408" t="s">
        <v>562</v>
      </c>
      <c r="H6968" s="1383" t="str">
        <f t="shared" si="4"/>
        <v xml:space="preserve"> TOTAL do distrito de 01 - AVEIRO</v>
      </c>
      <c r="O6968" s="1383" t="s">
        <v>561</v>
      </c>
      <c r="Q6968" s="1383" t="s">
        <v>64</v>
      </c>
    </row>
    <row r="6969" spans="1:17" x14ac:dyDescent="0.3">
      <c r="A6969" s="1405">
        <v>2010</v>
      </c>
      <c r="B6969" s="1406" t="s">
        <v>521</v>
      </c>
      <c r="C6969" s="1419" t="s">
        <v>880</v>
      </c>
      <c r="D6969" s="1407">
        <v>843.45</v>
      </c>
      <c r="E6969" s="1406" t="s">
        <v>642</v>
      </c>
      <c r="F6969" s="1408" t="s">
        <v>641</v>
      </c>
      <c r="H6969" s="1383" t="str">
        <f t="shared" si="4"/>
        <v xml:space="preserve"> TOTAL do distrito de 02 - BEJA</v>
      </c>
      <c r="O6969" s="1383" t="s">
        <v>642</v>
      </c>
      <c r="Q6969" s="1383" t="s">
        <v>66</v>
      </c>
    </row>
    <row r="6970" spans="1:17" x14ac:dyDescent="0.3">
      <c r="A6970" s="1405">
        <v>2010</v>
      </c>
      <c r="B6970" s="1406" t="s">
        <v>521</v>
      </c>
      <c r="C6970" s="1419" t="s">
        <v>881</v>
      </c>
      <c r="D6970" s="1407">
        <v>862.72</v>
      </c>
      <c r="E6970" s="1406" t="s">
        <v>645</v>
      </c>
      <c r="F6970" s="1408" t="s">
        <v>644</v>
      </c>
      <c r="H6970" s="1383" t="str">
        <f t="shared" si="4"/>
        <v xml:space="preserve"> TOTAL do distrito de 03 - BRAGA</v>
      </c>
      <c r="O6970" s="1383" t="s">
        <v>645</v>
      </c>
      <c r="Q6970" s="1383" t="s">
        <v>76</v>
      </c>
    </row>
    <row r="6971" spans="1:17" x14ac:dyDescent="0.3">
      <c r="A6971" s="1405">
        <v>2017</v>
      </c>
      <c r="B6971" s="1406" t="s">
        <v>864</v>
      </c>
      <c r="C6971" s="1419" t="s">
        <v>865</v>
      </c>
      <c r="D6971" s="1407">
        <v>167387</v>
      </c>
      <c r="E6971" s="1406" t="s">
        <v>598</v>
      </c>
      <c r="F6971" s="1408" t="s">
        <v>599</v>
      </c>
      <c r="H6971" s="1383" t="str">
        <f t="shared" si="4"/>
        <v xml:space="preserve"> TOTAL do distrito de 04 - BRAGANÇA</v>
      </c>
      <c r="O6971" s="1383" t="s">
        <v>598</v>
      </c>
      <c r="Q6971" s="1383" t="s">
        <v>61</v>
      </c>
    </row>
    <row r="6972" spans="1:17" x14ac:dyDescent="0.3">
      <c r="A6972" s="1405">
        <v>2017</v>
      </c>
      <c r="B6972" s="1406" t="s">
        <v>864</v>
      </c>
      <c r="C6972" s="1419" t="s">
        <v>866</v>
      </c>
      <c r="D6972" s="1407">
        <v>25742</v>
      </c>
      <c r="E6972" s="1406" t="s">
        <v>604</v>
      </c>
      <c r="F6972" s="1408" t="s">
        <v>603</v>
      </c>
      <c r="H6972" s="1383" t="str">
        <f t="shared" si="4"/>
        <v xml:space="preserve"> TOTAL do distrito de 05 - CASTELO BRANCO</v>
      </c>
      <c r="O6972" s="1383" t="s">
        <v>604</v>
      </c>
      <c r="Q6972" s="1383" t="s">
        <v>54</v>
      </c>
    </row>
    <row r="6973" spans="1:17" x14ac:dyDescent="0.3">
      <c r="A6973" s="1405">
        <v>2017</v>
      </c>
      <c r="B6973" s="1406" t="s">
        <v>864</v>
      </c>
      <c r="C6973" s="1419" t="s">
        <v>867</v>
      </c>
      <c r="D6973" s="1407">
        <v>202740</v>
      </c>
      <c r="E6973" s="1406" t="s">
        <v>578</v>
      </c>
      <c r="F6973" s="1408" t="s">
        <v>579</v>
      </c>
      <c r="H6973" s="1383" t="str">
        <f t="shared" si="4"/>
        <v xml:space="preserve"> TOTAL do distrito de 06 - COIMBRA</v>
      </c>
      <c r="O6973" s="1383" t="s">
        <v>578</v>
      </c>
      <c r="Q6973" s="1383" t="s">
        <v>63</v>
      </c>
    </row>
    <row r="6974" spans="1:17" x14ac:dyDescent="0.3">
      <c r="A6974" s="1405">
        <v>2017</v>
      </c>
      <c r="B6974" s="1406" t="s">
        <v>864</v>
      </c>
      <c r="C6974" s="1419" t="s">
        <v>868</v>
      </c>
      <c r="D6974" s="1407">
        <v>15760</v>
      </c>
      <c r="E6974" s="1406" t="s">
        <v>608</v>
      </c>
      <c r="F6974" s="1408" t="s">
        <v>607</v>
      </c>
      <c r="H6974" s="1383" t="str">
        <f t="shared" si="4"/>
        <v xml:space="preserve"> TOTAL do distrito de 07 - ÉVORA</v>
      </c>
      <c r="O6974" s="1383" t="s">
        <v>608</v>
      </c>
      <c r="Q6974" s="1383" t="s">
        <v>65</v>
      </c>
    </row>
    <row r="6975" spans="1:17" x14ac:dyDescent="0.3">
      <c r="A6975" s="1405">
        <v>2017</v>
      </c>
      <c r="B6975" s="1406" t="s">
        <v>864</v>
      </c>
      <c r="C6975" s="1419" t="s">
        <v>869</v>
      </c>
      <c r="D6975" s="1407">
        <v>29718</v>
      </c>
      <c r="E6975" s="1406" t="s">
        <v>611</v>
      </c>
      <c r="F6975" s="1408" t="s">
        <v>610</v>
      </c>
      <c r="H6975" s="1383" t="str">
        <f t="shared" si="4"/>
        <v xml:space="preserve"> TOTAL do distrito de 08 - FARO</v>
      </c>
      <c r="O6975" s="1383" t="s">
        <v>611</v>
      </c>
      <c r="Q6975" s="1383" t="s">
        <v>74</v>
      </c>
    </row>
    <row r="6976" spans="1:17" x14ac:dyDescent="0.3">
      <c r="A6976" s="1405">
        <v>2017</v>
      </c>
      <c r="B6976" s="1406" t="s">
        <v>864</v>
      </c>
      <c r="C6976" s="1419" t="s">
        <v>870</v>
      </c>
      <c r="D6976" s="1407">
        <v>73225</v>
      </c>
      <c r="E6976" s="1406" t="s">
        <v>614</v>
      </c>
      <c r="F6976" s="1408" t="s">
        <v>613</v>
      </c>
      <c r="H6976" s="1383" t="str">
        <f t="shared" si="4"/>
        <v xml:space="preserve"> TOTAL do distrito de 09 - GUARDA</v>
      </c>
      <c r="O6976" s="1383" t="s">
        <v>614</v>
      </c>
      <c r="Q6976" s="1383" t="s">
        <v>60</v>
      </c>
    </row>
    <row r="6977" spans="1:17" x14ac:dyDescent="0.3">
      <c r="A6977" s="1405">
        <v>2017</v>
      </c>
      <c r="B6977" s="1406" t="s">
        <v>864</v>
      </c>
      <c r="C6977" s="1419" t="s">
        <v>871</v>
      </c>
      <c r="D6977" s="1407">
        <v>28158</v>
      </c>
      <c r="E6977" s="1406" t="s">
        <v>617</v>
      </c>
      <c r="F6977" s="1408" t="s">
        <v>616</v>
      </c>
      <c r="H6977" s="1383" t="str">
        <f t="shared" si="4"/>
        <v xml:space="preserve"> TOTAL do distrito de 10 - LEIRIA</v>
      </c>
      <c r="O6977" s="1383" t="s">
        <v>617</v>
      </c>
      <c r="Q6977" s="1383" t="s">
        <v>55</v>
      </c>
    </row>
    <row r="6978" spans="1:17" x14ac:dyDescent="0.3">
      <c r="A6978" s="1405">
        <v>2017</v>
      </c>
      <c r="B6978" s="1406" t="s">
        <v>864</v>
      </c>
      <c r="C6978" s="1419" t="s">
        <v>872</v>
      </c>
      <c r="D6978" s="1407">
        <v>105673</v>
      </c>
      <c r="E6978" s="1406" t="s">
        <v>620</v>
      </c>
      <c r="F6978" s="1408" t="s">
        <v>619</v>
      </c>
      <c r="H6978" s="1383" t="str">
        <f t="shared" si="4"/>
        <v xml:space="preserve"> TOTAL do distrito de 11 - LISBOA</v>
      </c>
      <c r="O6978" s="1383" t="s">
        <v>620</v>
      </c>
      <c r="Q6978" s="1383" t="s">
        <v>73</v>
      </c>
    </row>
    <row r="6979" spans="1:17" x14ac:dyDescent="0.3">
      <c r="A6979" s="1405">
        <v>2017</v>
      </c>
      <c r="B6979" s="1406" t="s">
        <v>864</v>
      </c>
      <c r="C6979" s="1419" t="s">
        <v>873</v>
      </c>
      <c r="D6979" s="1407">
        <v>22840</v>
      </c>
      <c r="E6979" s="1406" t="s">
        <v>623</v>
      </c>
      <c r="F6979" s="1408" t="s">
        <v>622</v>
      </c>
      <c r="H6979" s="1383" t="str">
        <f t="shared" si="4"/>
        <v xml:space="preserve"> TOTAL do distrito de 12 - PORTALEGRE</v>
      </c>
      <c r="O6979" s="1383" t="s">
        <v>623</v>
      </c>
      <c r="Q6979" s="1383" t="s">
        <v>75</v>
      </c>
    </row>
    <row r="6980" spans="1:17" x14ac:dyDescent="0.3">
      <c r="A6980" s="1405">
        <v>2017</v>
      </c>
      <c r="B6980" s="1406" t="s">
        <v>864</v>
      </c>
      <c r="C6980" s="1419" t="s">
        <v>874</v>
      </c>
      <c r="D6980" s="1407">
        <v>105148</v>
      </c>
      <c r="E6980" s="1406" t="s">
        <v>626</v>
      </c>
      <c r="F6980" s="1408" t="s">
        <v>625</v>
      </c>
      <c r="H6980" s="1383" t="str">
        <f t="shared" si="4"/>
        <v xml:space="preserve"> TOTAL do distrito de 13 - PORTO</v>
      </c>
      <c r="O6980" s="1383" t="s">
        <v>626</v>
      </c>
      <c r="Q6980" s="1383" t="s">
        <v>59</v>
      </c>
    </row>
    <row r="6981" spans="1:17" x14ac:dyDescent="0.3">
      <c r="A6981" s="1405">
        <v>2017</v>
      </c>
      <c r="B6981" s="1406" t="s">
        <v>864</v>
      </c>
      <c r="C6981" s="1419" t="s">
        <v>526</v>
      </c>
      <c r="D6981" s="1407">
        <v>612681</v>
      </c>
      <c r="E6981" s="1406" t="s">
        <v>519</v>
      </c>
      <c r="F6981" s="1408" t="s">
        <v>628</v>
      </c>
      <c r="H6981" s="1383" t="str">
        <f t="shared" si="4"/>
        <v xml:space="preserve"> TOTAL do distrito de 14 - SANTARÉM</v>
      </c>
      <c r="O6981" s="1383" t="s">
        <v>519</v>
      </c>
      <c r="Q6981" s="1383" t="s">
        <v>58</v>
      </c>
    </row>
    <row r="6982" spans="1:17" x14ac:dyDescent="0.3">
      <c r="A6982" s="1405">
        <v>2017</v>
      </c>
      <c r="B6982" s="1406" t="s">
        <v>864</v>
      </c>
      <c r="C6982" s="1419" t="s">
        <v>875</v>
      </c>
      <c r="D6982" s="1407">
        <v>16604</v>
      </c>
      <c r="E6982" s="1406" t="s">
        <v>631</v>
      </c>
      <c r="F6982" s="1408" t="s">
        <v>630</v>
      </c>
      <c r="H6982" s="1383" t="str">
        <f t="shared" si="4"/>
        <v xml:space="preserve"> TOTAL do distrito de 15 - SETÚBAL</v>
      </c>
      <c r="O6982" s="1383" t="s">
        <v>631</v>
      </c>
      <c r="Q6982" s="1383" t="s">
        <v>56</v>
      </c>
    </row>
    <row r="6983" spans="1:17" x14ac:dyDescent="0.3">
      <c r="A6983" s="1405">
        <v>2017</v>
      </c>
      <c r="B6983" s="1406" t="s">
        <v>864</v>
      </c>
      <c r="C6983" s="1419" t="s">
        <v>876</v>
      </c>
      <c r="D6983" s="1407">
        <v>408235</v>
      </c>
      <c r="E6983" s="1406" t="s">
        <v>594</v>
      </c>
      <c r="F6983" s="1408" t="s">
        <v>595</v>
      </c>
      <c r="H6983" s="1383" t="str">
        <f t="shared" si="4"/>
        <v xml:space="preserve"> TOTAL do distrito de 16 - VIANA DO CASTELO</v>
      </c>
      <c r="O6983" s="1383" t="s">
        <v>594</v>
      </c>
      <c r="Q6983" s="1383" t="s">
        <v>62</v>
      </c>
    </row>
    <row r="6984" spans="1:17" x14ac:dyDescent="0.3">
      <c r="A6984" s="1405">
        <v>2017</v>
      </c>
      <c r="B6984" s="1406" t="s">
        <v>864</v>
      </c>
      <c r="C6984" s="1419" t="s">
        <v>877</v>
      </c>
      <c r="D6984" s="1407">
        <v>75494</v>
      </c>
      <c r="E6984" s="1406" t="s">
        <v>635</v>
      </c>
      <c r="F6984" s="1408" t="s">
        <v>634</v>
      </c>
      <c r="H6984" s="1383" t="str">
        <f t="shared" si="4"/>
        <v xml:space="preserve"> TOTAL do distrito de 17 - VILA REAL</v>
      </c>
      <c r="O6984" s="1383" t="s">
        <v>635</v>
      </c>
      <c r="Q6984" s="1383" t="s">
        <v>78</v>
      </c>
    </row>
    <row r="6985" spans="1:17" x14ac:dyDescent="0.3">
      <c r="A6985" s="1405">
        <v>2017</v>
      </c>
      <c r="B6985" s="1406" t="s">
        <v>864</v>
      </c>
      <c r="C6985" s="1419" t="s">
        <v>878</v>
      </c>
      <c r="D6985" s="1407">
        <v>113563</v>
      </c>
      <c r="E6985" s="1406" t="s">
        <v>638</v>
      </c>
      <c r="F6985" s="1408" t="s">
        <v>637</v>
      </c>
      <c r="H6985" s="1383" t="str">
        <f t="shared" si="4"/>
        <v xml:space="preserve"> TOTAL do distrito de 18 - VISEU</v>
      </c>
      <c r="O6985" s="1383" t="s">
        <v>638</v>
      </c>
      <c r="Q6985" s="1383" t="s">
        <v>57</v>
      </c>
    </row>
    <row r="6986" spans="1:17" x14ac:dyDescent="0.3">
      <c r="A6986" s="1405">
        <v>2017</v>
      </c>
      <c r="B6986" s="1406" t="s">
        <v>864</v>
      </c>
      <c r="C6986" s="1419" t="s">
        <v>879</v>
      </c>
      <c r="D6986" s="1407">
        <v>42998</v>
      </c>
      <c r="E6986" s="1406" t="s">
        <v>561</v>
      </c>
      <c r="F6986" s="1408" t="s">
        <v>562</v>
      </c>
      <c r="H6986" s="1383" t="str">
        <f t="shared" si="4"/>
        <v xml:space="preserve"> TOTAL do distrito de 01 - AVEIRO</v>
      </c>
      <c r="O6986" s="1383" t="s">
        <v>561</v>
      </c>
      <c r="Q6986" s="1383" t="s">
        <v>64</v>
      </c>
    </row>
    <row r="6987" spans="1:17" x14ac:dyDescent="0.3">
      <c r="A6987" s="1405">
        <v>2017</v>
      </c>
      <c r="B6987" s="1406" t="s">
        <v>864</v>
      </c>
      <c r="C6987" s="1419" t="s">
        <v>880</v>
      </c>
      <c r="D6987" s="1407">
        <v>25385</v>
      </c>
      <c r="E6987" s="1406" t="s">
        <v>642</v>
      </c>
      <c r="F6987" s="1408" t="s">
        <v>641</v>
      </c>
      <c r="H6987" s="1383" t="str">
        <f t="shared" si="4"/>
        <v xml:space="preserve"> TOTAL do distrito de 02 - BEJA</v>
      </c>
      <c r="O6987" s="1383" t="s">
        <v>642</v>
      </c>
      <c r="Q6987" s="1383" t="s">
        <v>66</v>
      </c>
    </row>
    <row r="6988" spans="1:17" x14ac:dyDescent="0.3">
      <c r="A6988" s="1405">
        <v>2017</v>
      </c>
      <c r="B6988" s="1406" t="s">
        <v>864</v>
      </c>
      <c r="C6988" s="1419" t="s">
        <v>881</v>
      </c>
      <c r="D6988" s="1407">
        <v>60592</v>
      </c>
      <c r="E6988" s="1406" t="s">
        <v>645</v>
      </c>
      <c r="F6988" s="1408" t="s">
        <v>644</v>
      </c>
      <c r="H6988" s="1383" t="str">
        <f t="shared" si="4"/>
        <v xml:space="preserve"> TOTAL do distrito de 03 - BRAGA</v>
      </c>
      <c r="O6988" s="1383" t="s">
        <v>645</v>
      </c>
      <c r="Q6988" s="1383" t="s">
        <v>76</v>
      </c>
    </row>
    <row r="6989" spans="1:17" x14ac:dyDescent="0.3">
      <c r="A6989" s="1405">
        <v>2016</v>
      </c>
      <c r="B6989" s="1406" t="s">
        <v>864</v>
      </c>
      <c r="C6989" s="1419" t="s">
        <v>865</v>
      </c>
      <c r="D6989" s="1407">
        <v>161438</v>
      </c>
      <c r="E6989" s="1406" t="s">
        <v>598</v>
      </c>
      <c r="F6989" s="1408" t="s">
        <v>599</v>
      </c>
      <c r="H6989" s="1383" t="str">
        <f t="shared" si="4"/>
        <v xml:space="preserve"> TOTAL do distrito de 04 - BRAGANÇA</v>
      </c>
      <c r="O6989" s="1383" t="s">
        <v>598</v>
      </c>
      <c r="Q6989" s="1383" t="s">
        <v>61</v>
      </c>
    </row>
    <row r="6990" spans="1:17" x14ac:dyDescent="0.3">
      <c r="A6990" s="1405">
        <v>2016</v>
      </c>
      <c r="B6990" s="1406" t="s">
        <v>864</v>
      </c>
      <c r="C6990" s="1419" t="s">
        <v>866</v>
      </c>
      <c r="D6990" s="1407">
        <v>24777</v>
      </c>
      <c r="E6990" s="1406" t="s">
        <v>604</v>
      </c>
      <c r="F6990" s="1408" t="s">
        <v>603</v>
      </c>
      <c r="H6990" s="1383" t="str">
        <f t="shared" si="4"/>
        <v xml:space="preserve"> TOTAL do distrito de 05 - CASTELO BRANCO</v>
      </c>
      <c r="O6990" s="1383" t="s">
        <v>604</v>
      </c>
      <c r="Q6990" s="1383" t="s">
        <v>54</v>
      </c>
    </row>
    <row r="6991" spans="1:17" x14ac:dyDescent="0.3">
      <c r="A6991" s="1405">
        <v>2016</v>
      </c>
      <c r="B6991" s="1406" t="s">
        <v>864</v>
      </c>
      <c r="C6991" s="1419" t="s">
        <v>867</v>
      </c>
      <c r="D6991" s="1407">
        <v>196392</v>
      </c>
      <c r="E6991" s="1406" t="s">
        <v>578</v>
      </c>
      <c r="F6991" s="1408" t="s">
        <v>579</v>
      </c>
      <c r="H6991" s="1383" t="str">
        <f t="shared" si="4"/>
        <v xml:space="preserve"> TOTAL do distrito de 06 - COIMBRA</v>
      </c>
      <c r="O6991" s="1383" t="s">
        <v>578</v>
      </c>
      <c r="Q6991" s="1383" t="s">
        <v>63</v>
      </c>
    </row>
    <row r="6992" spans="1:17" x14ac:dyDescent="0.3">
      <c r="A6992" s="1405">
        <v>2016</v>
      </c>
      <c r="B6992" s="1406" t="s">
        <v>864</v>
      </c>
      <c r="C6992" s="1419" t="s">
        <v>868</v>
      </c>
      <c r="D6992" s="1407">
        <v>15638</v>
      </c>
      <c r="E6992" s="1406" t="s">
        <v>608</v>
      </c>
      <c r="F6992" s="1408" t="s">
        <v>607</v>
      </c>
      <c r="H6992" s="1383" t="str">
        <f t="shared" si="4"/>
        <v xml:space="preserve"> TOTAL do distrito de 07 - ÉVORA</v>
      </c>
      <c r="O6992" s="1383" t="s">
        <v>608</v>
      </c>
      <c r="Q6992" s="1383" t="s">
        <v>65</v>
      </c>
    </row>
    <row r="6993" spans="1:17" x14ac:dyDescent="0.3">
      <c r="A6993" s="1405">
        <v>2016</v>
      </c>
      <c r="B6993" s="1406" t="s">
        <v>864</v>
      </c>
      <c r="C6993" s="1419" t="s">
        <v>869</v>
      </c>
      <c r="D6993" s="1407">
        <v>29436</v>
      </c>
      <c r="E6993" s="1406" t="s">
        <v>611</v>
      </c>
      <c r="F6993" s="1408" t="s">
        <v>610</v>
      </c>
      <c r="H6993" s="1383" t="str">
        <f t="shared" si="4"/>
        <v xml:space="preserve"> TOTAL do distrito de 08 - FARO</v>
      </c>
      <c r="O6993" s="1383" t="s">
        <v>611</v>
      </c>
      <c r="Q6993" s="1383" t="s">
        <v>74</v>
      </c>
    </row>
    <row r="6994" spans="1:17" x14ac:dyDescent="0.3">
      <c r="A6994" s="1405">
        <v>2016</v>
      </c>
      <c r="B6994" s="1406" t="s">
        <v>864</v>
      </c>
      <c r="C6994" s="1419" t="s">
        <v>870</v>
      </c>
      <c r="D6994" s="1407">
        <v>71332</v>
      </c>
      <c r="E6994" s="1406" t="s">
        <v>614</v>
      </c>
      <c r="F6994" s="1408" t="s">
        <v>613</v>
      </c>
      <c r="H6994" s="1383" t="str">
        <f t="shared" si="4"/>
        <v xml:space="preserve"> TOTAL do distrito de 09 - GUARDA</v>
      </c>
      <c r="O6994" s="1383" t="s">
        <v>614</v>
      </c>
      <c r="Q6994" s="1383" t="s">
        <v>60</v>
      </c>
    </row>
    <row r="6995" spans="1:17" x14ac:dyDescent="0.3">
      <c r="A6995" s="1405">
        <v>2016</v>
      </c>
      <c r="B6995" s="1406" t="s">
        <v>864</v>
      </c>
      <c r="C6995" s="1419" t="s">
        <v>871</v>
      </c>
      <c r="D6995" s="1407">
        <v>27566</v>
      </c>
      <c r="E6995" s="1406" t="s">
        <v>617</v>
      </c>
      <c r="F6995" s="1408" t="s">
        <v>616</v>
      </c>
      <c r="H6995" s="1383" t="str">
        <f t="shared" si="4"/>
        <v xml:space="preserve"> TOTAL do distrito de 10 - LEIRIA</v>
      </c>
      <c r="O6995" s="1383" t="s">
        <v>617</v>
      </c>
      <c r="Q6995" s="1383" t="s">
        <v>55</v>
      </c>
    </row>
    <row r="6996" spans="1:17" x14ac:dyDescent="0.3">
      <c r="A6996" s="1405">
        <v>2016</v>
      </c>
      <c r="B6996" s="1406" t="s">
        <v>864</v>
      </c>
      <c r="C6996" s="1419" t="s">
        <v>872</v>
      </c>
      <c r="D6996" s="1407">
        <v>99474</v>
      </c>
      <c r="E6996" s="1406" t="s">
        <v>620</v>
      </c>
      <c r="F6996" s="1408" t="s">
        <v>619</v>
      </c>
      <c r="H6996" s="1383" t="str">
        <f t="shared" si="4"/>
        <v xml:space="preserve"> TOTAL do distrito de 11 - LISBOA</v>
      </c>
      <c r="O6996" s="1383" t="s">
        <v>620</v>
      </c>
      <c r="Q6996" s="1383" t="s">
        <v>73</v>
      </c>
    </row>
    <row r="6997" spans="1:17" x14ac:dyDescent="0.3">
      <c r="A6997" s="1405">
        <v>2016</v>
      </c>
      <c r="B6997" s="1406" t="s">
        <v>864</v>
      </c>
      <c r="C6997" s="1419" t="s">
        <v>873</v>
      </c>
      <c r="D6997" s="1407">
        <v>22292</v>
      </c>
      <c r="E6997" s="1406" t="s">
        <v>623</v>
      </c>
      <c r="F6997" s="1408" t="s">
        <v>622</v>
      </c>
      <c r="H6997" s="1383" t="str">
        <f t="shared" si="4"/>
        <v xml:space="preserve"> TOTAL do distrito de 12 - PORTALEGRE</v>
      </c>
      <c r="O6997" s="1383" t="s">
        <v>623</v>
      </c>
      <c r="Q6997" s="1383" t="s">
        <v>75</v>
      </c>
    </row>
    <row r="6998" spans="1:17" x14ac:dyDescent="0.3">
      <c r="A6998" s="1405">
        <v>2016</v>
      </c>
      <c r="B6998" s="1406" t="s">
        <v>864</v>
      </c>
      <c r="C6998" s="1419" t="s">
        <v>874</v>
      </c>
      <c r="D6998" s="1407">
        <v>100866</v>
      </c>
      <c r="E6998" s="1406" t="s">
        <v>626</v>
      </c>
      <c r="F6998" s="1408" t="s">
        <v>625</v>
      </c>
      <c r="H6998" s="1383" t="str">
        <f t="shared" si="4"/>
        <v xml:space="preserve"> TOTAL do distrito de 13 - PORTO</v>
      </c>
      <c r="O6998" s="1383" t="s">
        <v>626</v>
      </c>
      <c r="Q6998" s="1383" t="s">
        <v>59</v>
      </c>
    </row>
    <row r="6999" spans="1:17" x14ac:dyDescent="0.3">
      <c r="A6999" s="1405">
        <v>2016</v>
      </c>
      <c r="B6999" s="1406" t="s">
        <v>864</v>
      </c>
      <c r="C6999" s="1419" t="s">
        <v>526</v>
      </c>
      <c r="D6999" s="1407">
        <v>592629</v>
      </c>
      <c r="E6999" s="1406" t="s">
        <v>519</v>
      </c>
      <c r="F6999" s="1408" t="s">
        <v>628</v>
      </c>
      <c r="H6999" s="1383" t="str">
        <f t="shared" si="4"/>
        <v xml:space="preserve"> TOTAL do distrito de 14 - SANTARÉM</v>
      </c>
      <c r="O6999" s="1383" t="s">
        <v>519</v>
      </c>
      <c r="Q6999" s="1383" t="s">
        <v>58</v>
      </c>
    </row>
    <row r="7000" spans="1:17" x14ac:dyDescent="0.3">
      <c r="A7000" s="1405">
        <v>2016</v>
      </c>
      <c r="B7000" s="1406" t="s">
        <v>864</v>
      </c>
      <c r="C7000" s="1419" t="s">
        <v>875</v>
      </c>
      <c r="D7000" s="1407">
        <v>16226</v>
      </c>
      <c r="E7000" s="1406" t="s">
        <v>631</v>
      </c>
      <c r="F7000" s="1408" t="s">
        <v>630</v>
      </c>
      <c r="H7000" s="1383" t="str">
        <f t="shared" ref="H7000:H7063" si="5">CONCATENATE(" TOTAL do distrito de ",E7003)</f>
        <v xml:space="preserve"> TOTAL do distrito de 15 - SETÚBAL</v>
      </c>
      <c r="O7000" s="1383" t="s">
        <v>631</v>
      </c>
      <c r="Q7000" s="1383" t="s">
        <v>56</v>
      </c>
    </row>
    <row r="7001" spans="1:17" x14ac:dyDescent="0.3">
      <c r="A7001" s="1405">
        <v>2016</v>
      </c>
      <c r="B7001" s="1406" t="s">
        <v>864</v>
      </c>
      <c r="C7001" s="1419" t="s">
        <v>876</v>
      </c>
      <c r="D7001" s="1407">
        <v>391967</v>
      </c>
      <c r="E7001" s="1406" t="s">
        <v>594</v>
      </c>
      <c r="F7001" s="1408" t="s">
        <v>595</v>
      </c>
      <c r="H7001" s="1383" t="str">
        <f t="shared" si="5"/>
        <v xml:space="preserve"> TOTAL do distrito de 16 - VIANA DO CASTELO</v>
      </c>
      <c r="O7001" s="1383" t="s">
        <v>594</v>
      </c>
      <c r="Q7001" s="1383" t="s">
        <v>62</v>
      </c>
    </row>
    <row r="7002" spans="1:17" x14ac:dyDescent="0.3">
      <c r="A7002" s="1405">
        <v>2016</v>
      </c>
      <c r="B7002" s="1406" t="s">
        <v>864</v>
      </c>
      <c r="C7002" s="1419" t="s">
        <v>877</v>
      </c>
      <c r="D7002" s="1407">
        <v>73549</v>
      </c>
      <c r="E7002" s="1406" t="s">
        <v>635</v>
      </c>
      <c r="F7002" s="1408" t="s">
        <v>634</v>
      </c>
      <c r="H7002" s="1383" t="str">
        <f t="shared" si="5"/>
        <v xml:space="preserve"> TOTAL do distrito de 17 - VILA REAL</v>
      </c>
      <c r="O7002" s="1383" t="s">
        <v>635</v>
      </c>
      <c r="Q7002" s="1383" t="s">
        <v>78</v>
      </c>
    </row>
    <row r="7003" spans="1:17" x14ac:dyDescent="0.3">
      <c r="A7003" s="1405">
        <v>2016</v>
      </c>
      <c r="B7003" s="1406" t="s">
        <v>864</v>
      </c>
      <c r="C7003" s="1419" t="s">
        <v>878</v>
      </c>
      <c r="D7003" s="1407">
        <v>108013</v>
      </c>
      <c r="E7003" s="1406" t="s">
        <v>638</v>
      </c>
      <c r="F7003" s="1408" t="s">
        <v>637</v>
      </c>
      <c r="H7003" s="1383" t="str">
        <f t="shared" si="5"/>
        <v xml:space="preserve"> TOTAL do distrito de 18 - VISEU</v>
      </c>
      <c r="O7003" s="1383" t="s">
        <v>638</v>
      </c>
      <c r="Q7003" s="1383" t="s">
        <v>57</v>
      </c>
    </row>
    <row r="7004" spans="1:17" x14ac:dyDescent="0.3">
      <c r="A7004" s="1405">
        <v>2016</v>
      </c>
      <c r="B7004" s="1406" t="s">
        <v>864</v>
      </c>
      <c r="C7004" s="1419" t="s">
        <v>879</v>
      </c>
      <c r="D7004" s="1407">
        <v>40860</v>
      </c>
      <c r="E7004" s="1406" t="s">
        <v>561</v>
      </c>
      <c r="F7004" s="1408" t="s">
        <v>562</v>
      </c>
      <c r="H7004" s="1383" t="str">
        <f t="shared" si="5"/>
        <v xml:space="preserve"> TOTAL do distrito de 01 - AVEIRO</v>
      </c>
      <c r="O7004" s="1383" t="s">
        <v>561</v>
      </c>
      <c r="Q7004" s="1383" t="s">
        <v>64</v>
      </c>
    </row>
    <row r="7005" spans="1:17" x14ac:dyDescent="0.3">
      <c r="A7005" s="1405">
        <v>2016</v>
      </c>
      <c r="B7005" s="1406" t="s">
        <v>864</v>
      </c>
      <c r="C7005" s="1419" t="s">
        <v>880</v>
      </c>
      <c r="D7005" s="1407">
        <v>24009</v>
      </c>
      <c r="E7005" s="1406" t="s">
        <v>642</v>
      </c>
      <c r="F7005" s="1408" t="s">
        <v>641</v>
      </c>
      <c r="H7005" s="1383" t="str">
        <f t="shared" si="5"/>
        <v xml:space="preserve"> TOTAL do distrito de 02 - BEJA</v>
      </c>
      <c r="O7005" s="1383" t="s">
        <v>642</v>
      </c>
      <c r="Q7005" s="1383" t="s">
        <v>66</v>
      </c>
    </row>
    <row r="7006" spans="1:17" x14ac:dyDescent="0.3">
      <c r="A7006" s="1405">
        <v>2016</v>
      </c>
      <c r="B7006" s="1406" t="s">
        <v>864</v>
      </c>
      <c r="C7006" s="1419" t="s">
        <v>881</v>
      </c>
      <c r="D7006" s="1407">
        <v>58447</v>
      </c>
      <c r="E7006" s="1406" t="s">
        <v>645</v>
      </c>
      <c r="F7006" s="1408" t="s">
        <v>644</v>
      </c>
      <c r="H7006" s="1383" t="str">
        <f t="shared" si="5"/>
        <v xml:space="preserve"> TOTAL do distrito de 03 - BRAGA</v>
      </c>
      <c r="O7006" s="1383" t="s">
        <v>645</v>
      </c>
      <c r="Q7006" s="1383" t="s">
        <v>76</v>
      </c>
    </row>
    <row r="7007" spans="1:17" x14ac:dyDescent="0.3">
      <c r="A7007" s="1405">
        <v>2015</v>
      </c>
      <c r="B7007" s="1406" t="s">
        <v>864</v>
      </c>
      <c r="C7007" s="1419" t="s">
        <v>865</v>
      </c>
      <c r="D7007" s="1407">
        <v>155729</v>
      </c>
      <c r="E7007" s="1406" t="s">
        <v>598</v>
      </c>
      <c r="F7007" s="1408" t="s">
        <v>599</v>
      </c>
      <c r="H7007" s="1383" t="str">
        <f t="shared" si="5"/>
        <v xml:space="preserve"> TOTAL do distrito de 04 - BRAGANÇA</v>
      </c>
      <c r="O7007" s="1383" t="s">
        <v>598</v>
      </c>
      <c r="Q7007" s="1383" t="s">
        <v>61</v>
      </c>
    </row>
    <row r="7008" spans="1:17" x14ac:dyDescent="0.3">
      <c r="A7008" s="1405">
        <v>2015</v>
      </c>
      <c r="B7008" s="1406" t="s">
        <v>864</v>
      </c>
      <c r="C7008" s="1419" t="s">
        <v>866</v>
      </c>
      <c r="D7008" s="1407">
        <v>23957</v>
      </c>
      <c r="E7008" s="1406" t="s">
        <v>604</v>
      </c>
      <c r="F7008" s="1408" t="s">
        <v>603</v>
      </c>
      <c r="H7008" s="1383" t="str">
        <f t="shared" si="5"/>
        <v xml:space="preserve"> TOTAL do distrito de 05 - CASTELO BRANCO</v>
      </c>
      <c r="O7008" s="1383" t="s">
        <v>604</v>
      </c>
      <c r="Q7008" s="1383" t="s">
        <v>54</v>
      </c>
    </row>
    <row r="7009" spans="1:17" x14ac:dyDescent="0.3">
      <c r="A7009" s="1405">
        <v>2015</v>
      </c>
      <c r="B7009" s="1406" t="s">
        <v>864</v>
      </c>
      <c r="C7009" s="1419" t="s">
        <v>867</v>
      </c>
      <c r="D7009" s="1407">
        <v>187898</v>
      </c>
      <c r="E7009" s="1406" t="s">
        <v>578</v>
      </c>
      <c r="F7009" s="1408" t="s">
        <v>579</v>
      </c>
      <c r="H7009" s="1383" t="str">
        <f t="shared" si="5"/>
        <v xml:space="preserve"> TOTAL do distrito de 06 - COIMBRA</v>
      </c>
      <c r="O7009" s="1383" t="s">
        <v>578</v>
      </c>
      <c r="Q7009" s="1383" t="s">
        <v>63</v>
      </c>
    </row>
    <row r="7010" spans="1:17" x14ac:dyDescent="0.3">
      <c r="A7010" s="1405">
        <v>2015</v>
      </c>
      <c r="B7010" s="1406" t="s">
        <v>864</v>
      </c>
      <c r="C7010" s="1419" t="s">
        <v>868</v>
      </c>
      <c r="D7010" s="1407">
        <v>15344</v>
      </c>
      <c r="E7010" s="1406" t="s">
        <v>608</v>
      </c>
      <c r="F7010" s="1408" t="s">
        <v>607</v>
      </c>
      <c r="H7010" s="1383" t="str">
        <f t="shared" si="5"/>
        <v xml:space="preserve"> TOTAL do distrito de 07 - ÉVORA</v>
      </c>
      <c r="O7010" s="1383" t="s">
        <v>608</v>
      </c>
      <c r="Q7010" s="1383" t="s">
        <v>65</v>
      </c>
    </row>
    <row r="7011" spans="1:17" x14ac:dyDescent="0.3">
      <c r="A7011" s="1405">
        <v>2015</v>
      </c>
      <c r="B7011" s="1406" t="s">
        <v>864</v>
      </c>
      <c r="C7011" s="1419" t="s">
        <v>869</v>
      </c>
      <c r="D7011" s="1407">
        <v>29237</v>
      </c>
      <c r="E7011" s="1406" t="s">
        <v>611</v>
      </c>
      <c r="F7011" s="1408" t="s">
        <v>610</v>
      </c>
      <c r="H7011" s="1383" t="str">
        <f t="shared" si="5"/>
        <v xml:space="preserve"> TOTAL do distrito de 08 - FARO</v>
      </c>
      <c r="O7011" s="1383" t="s">
        <v>611</v>
      </c>
      <c r="Q7011" s="1383" t="s">
        <v>74</v>
      </c>
    </row>
    <row r="7012" spans="1:17" x14ac:dyDescent="0.3">
      <c r="A7012" s="1405">
        <v>2015</v>
      </c>
      <c r="B7012" s="1406" t="s">
        <v>864</v>
      </c>
      <c r="C7012" s="1419" t="s">
        <v>870</v>
      </c>
      <c r="D7012" s="1407">
        <v>69824</v>
      </c>
      <c r="E7012" s="1406" t="s">
        <v>614</v>
      </c>
      <c r="F7012" s="1408" t="s">
        <v>613</v>
      </c>
      <c r="H7012" s="1383" t="str">
        <f t="shared" si="5"/>
        <v xml:space="preserve"> TOTAL do distrito de 09 - GUARDA</v>
      </c>
      <c r="O7012" s="1383" t="s">
        <v>614</v>
      </c>
      <c r="Q7012" s="1383" t="s">
        <v>60</v>
      </c>
    </row>
    <row r="7013" spans="1:17" x14ac:dyDescent="0.3">
      <c r="A7013" s="1405">
        <v>2015</v>
      </c>
      <c r="B7013" s="1406" t="s">
        <v>864</v>
      </c>
      <c r="C7013" s="1419" t="s">
        <v>871</v>
      </c>
      <c r="D7013" s="1407">
        <v>27210</v>
      </c>
      <c r="E7013" s="1406" t="s">
        <v>617</v>
      </c>
      <c r="F7013" s="1408" t="s">
        <v>616</v>
      </c>
      <c r="H7013" s="1383" t="str">
        <f t="shared" si="5"/>
        <v xml:space="preserve"> TOTAL do distrito de 10 - LEIRIA</v>
      </c>
      <c r="O7013" s="1383" t="s">
        <v>617</v>
      </c>
      <c r="Q7013" s="1383" t="s">
        <v>55</v>
      </c>
    </row>
    <row r="7014" spans="1:17" x14ac:dyDescent="0.3">
      <c r="A7014" s="1405">
        <v>2015</v>
      </c>
      <c r="B7014" s="1406" t="s">
        <v>864</v>
      </c>
      <c r="C7014" s="1419" t="s">
        <v>872</v>
      </c>
      <c r="D7014" s="1407">
        <v>92811</v>
      </c>
      <c r="E7014" s="1406" t="s">
        <v>620</v>
      </c>
      <c r="F7014" s="1408" t="s">
        <v>619</v>
      </c>
      <c r="H7014" s="1383" t="str">
        <f t="shared" si="5"/>
        <v xml:space="preserve"> TOTAL do distrito de 11 - LISBOA</v>
      </c>
      <c r="O7014" s="1383" t="s">
        <v>620</v>
      </c>
      <c r="Q7014" s="1383" t="s">
        <v>73</v>
      </c>
    </row>
    <row r="7015" spans="1:17" x14ac:dyDescent="0.3">
      <c r="A7015" s="1405">
        <v>2015</v>
      </c>
      <c r="B7015" s="1406" t="s">
        <v>864</v>
      </c>
      <c r="C7015" s="1419" t="s">
        <v>873</v>
      </c>
      <c r="D7015" s="1407">
        <v>21857</v>
      </c>
      <c r="E7015" s="1406" t="s">
        <v>623</v>
      </c>
      <c r="F7015" s="1408" t="s">
        <v>622</v>
      </c>
      <c r="H7015" s="1383" t="str">
        <f t="shared" si="5"/>
        <v xml:space="preserve"> TOTAL do distrito de 12 - PORTALEGRE</v>
      </c>
      <c r="O7015" s="1383" t="s">
        <v>623</v>
      </c>
      <c r="Q7015" s="1383" t="s">
        <v>75</v>
      </c>
    </row>
    <row r="7016" spans="1:17" x14ac:dyDescent="0.3">
      <c r="A7016" s="1405">
        <v>2015</v>
      </c>
      <c r="B7016" s="1406" t="s">
        <v>864</v>
      </c>
      <c r="C7016" s="1419" t="s">
        <v>874</v>
      </c>
      <c r="D7016" s="1407">
        <v>98345</v>
      </c>
      <c r="E7016" s="1406" t="s">
        <v>626</v>
      </c>
      <c r="F7016" s="1408" t="s">
        <v>625</v>
      </c>
      <c r="H7016" s="1383" t="str">
        <f t="shared" si="5"/>
        <v xml:space="preserve"> TOTAL do distrito de 13 - PORTO</v>
      </c>
      <c r="O7016" s="1383" t="s">
        <v>626</v>
      </c>
      <c r="Q7016" s="1383" t="s">
        <v>59</v>
      </c>
    </row>
    <row r="7017" spans="1:17" x14ac:dyDescent="0.3">
      <c r="A7017" s="1405">
        <v>2015</v>
      </c>
      <c r="B7017" s="1406" t="s">
        <v>864</v>
      </c>
      <c r="C7017" s="1419" t="s">
        <v>526</v>
      </c>
      <c r="D7017" s="1407">
        <v>573392</v>
      </c>
      <c r="E7017" s="1406" t="s">
        <v>519</v>
      </c>
      <c r="F7017" s="1408" t="s">
        <v>628</v>
      </c>
      <c r="H7017" s="1383" t="str">
        <f t="shared" si="5"/>
        <v xml:space="preserve"> TOTAL do distrito de 14 - SANTARÉM</v>
      </c>
      <c r="O7017" s="1383" t="s">
        <v>519</v>
      </c>
      <c r="Q7017" s="1383" t="s">
        <v>58</v>
      </c>
    </row>
    <row r="7018" spans="1:17" x14ac:dyDescent="0.3">
      <c r="A7018" s="1405">
        <v>2015</v>
      </c>
      <c r="B7018" s="1406" t="s">
        <v>864</v>
      </c>
      <c r="C7018" s="1419" t="s">
        <v>875</v>
      </c>
      <c r="D7018" s="1407">
        <v>15690</v>
      </c>
      <c r="E7018" s="1406" t="s">
        <v>631</v>
      </c>
      <c r="F7018" s="1408" t="s">
        <v>630</v>
      </c>
      <c r="H7018" s="1383" t="str">
        <f t="shared" si="5"/>
        <v xml:space="preserve"> TOTAL do distrito de 15 - SETÚBAL</v>
      </c>
      <c r="O7018" s="1383" t="s">
        <v>631</v>
      </c>
      <c r="Q7018" s="1383" t="s">
        <v>56</v>
      </c>
    </row>
    <row r="7019" spans="1:17" x14ac:dyDescent="0.3">
      <c r="A7019" s="1405">
        <v>2015</v>
      </c>
      <c r="B7019" s="1406" t="s">
        <v>864</v>
      </c>
      <c r="C7019" s="1419" t="s">
        <v>876</v>
      </c>
      <c r="D7019" s="1407">
        <v>380871</v>
      </c>
      <c r="E7019" s="1406" t="s">
        <v>594</v>
      </c>
      <c r="F7019" s="1408" t="s">
        <v>595</v>
      </c>
      <c r="H7019" s="1383" t="str">
        <f t="shared" si="5"/>
        <v xml:space="preserve"> TOTAL do distrito de 16 - VIANA DO CASTELO</v>
      </c>
      <c r="O7019" s="1383" t="s">
        <v>594</v>
      </c>
      <c r="Q7019" s="1383" t="s">
        <v>62</v>
      </c>
    </row>
    <row r="7020" spans="1:17" x14ac:dyDescent="0.3">
      <c r="A7020" s="1405">
        <v>2015</v>
      </c>
      <c r="B7020" s="1406" t="s">
        <v>864</v>
      </c>
      <c r="C7020" s="1419" t="s">
        <v>877</v>
      </c>
      <c r="D7020" s="1407">
        <v>72450</v>
      </c>
      <c r="E7020" s="1406" t="s">
        <v>635</v>
      </c>
      <c r="F7020" s="1408" t="s">
        <v>634</v>
      </c>
      <c r="H7020" s="1383" t="str">
        <f t="shared" si="5"/>
        <v xml:space="preserve"> TOTAL do distrito de 17 - VILA REAL</v>
      </c>
      <c r="O7020" s="1383" t="s">
        <v>635</v>
      </c>
      <c r="Q7020" s="1383" t="s">
        <v>78</v>
      </c>
    </row>
    <row r="7021" spans="1:17" x14ac:dyDescent="0.3">
      <c r="A7021" s="1405">
        <v>2015</v>
      </c>
      <c r="B7021" s="1406" t="s">
        <v>864</v>
      </c>
      <c r="C7021" s="1419" t="s">
        <v>878</v>
      </c>
      <c r="D7021" s="1407">
        <v>105954</v>
      </c>
      <c r="E7021" s="1406" t="s">
        <v>638</v>
      </c>
      <c r="F7021" s="1408" t="s">
        <v>637</v>
      </c>
      <c r="H7021" s="1383" t="str">
        <f t="shared" si="5"/>
        <v xml:space="preserve"> TOTAL do distrito de 18 - VISEU</v>
      </c>
      <c r="O7021" s="1383" t="s">
        <v>638</v>
      </c>
      <c r="Q7021" s="1383" t="s">
        <v>57</v>
      </c>
    </row>
    <row r="7022" spans="1:17" x14ac:dyDescent="0.3">
      <c r="A7022" s="1405">
        <v>2015</v>
      </c>
      <c r="B7022" s="1406" t="s">
        <v>864</v>
      </c>
      <c r="C7022" s="1419" t="s">
        <v>879</v>
      </c>
      <c r="D7022" s="1407">
        <v>39944</v>
      </c>
      <c r="E7022" s="1406" t="s">
        <v>561</v>
      </c>
      <c r="F7022" s="1408" t="s">
        <v>562</v>
      </c>
      <c r="H7022" s="1383" t="str">
        <f t="shared" si="5"/>
        <v xml:space="preserve"> TOTAL do distrito de 01 - AVEIRO</v>
      </c>
      <c r="O7022" s="1383" t="s">
        <v>561</v>
      </c>
      <c r="Q7022" s="1383" t="s">
        <v>64</v>
      </c>
    </row>
    <row r="7023" spans="1:17" x14ac:dyDescent="0.3">
      <c r="A7023" s="1405">
        <v>2015</v>
      </c>
      <c r="B7023" s="1406" t="s">
        <v>864</v>
      </c>
      <c r="C7023" s="1419" t="s">
        <v>880</v>
      </c>
      <c r="D7023" s="1407">
        <v>23808</v>
      </c>
      <c r="E7023" s="1406" t="s">
        <v>642</v>
      </c>
      <c r="F7023" s="1408" t="s">
        <v>641</v>
      </c>
      <c r="H7023" s="1383" t="str">
        <f t="shared" si="5"/>
        <v xml:space="preserve"> TOTAL do distrito de 02 - BEJA</v>
      </c>
      <c r="O7023" s="1383" t="s">
        <v>642</v>
      </c>
      <c r="Q7023" s="1383" t="s">
        <v>66</v>
      </c>
    </row>
    <row r="7024" spans="1:17" x14ac:dyDescent="0.3">
      <c r="A7024" s="1405">
        <v>2015</v>
      </c>
      <c r="B7024" s="1406" t="s">
        <v>864</v>
      </c>
      <c r="C7024" s="1419" t="s">
        <v>881</v>
      </c>
      <c r="D7024" s="1407">
        <v>56810</v>
      </c>
      <c r="E7024" s="1406" t="s">
        <v>645</v>
      </c>
      <c r="F7024" s="1408" t="s">
        <v>644</v>
      </c>
      <c r="H7024" s="1383" t="str">
        <f t="shared" si="5"/>
        <v xml:space="preserve"> TOTAL do distrito de 03 - BRAGA</v>
      </c>
      <c r="O7024" s="1383" t="s">
        <v>645</v>
      </c>
      <c r="Q7024" s="1383" t="s">
        <v>76</v>
      </c>
    </row>
    <row r="7025" spans="1:17" x14ac:dyDescent="0.3">
      <c r="A7025" s="1405">
        <v>2014</v>
      </c>
      <c r="B7025" s="1406" t="s">
        <v>864</v>
      </c>
      <c r="C7025" s="1419" t="s">
        <v>865</v>
      </c>
      <c r="D7025" s="1407">
        <v>151615</v>
      </c>
      <c r="E7025" s="1406" t="s">
        <v>598</v>
      </c>
      <c r="F7025" s="1408" t="s">
        <v>599</v>
      </c>
      <c r="H7025" s="1383" t="str">
        <f t="shared" si="5"/>
        <v xml:space="preserve"> TOTAL do distrito de 04 - BRAGANÇA</v>
      </c>
      <c r="O7025" s="1383" t="s">
        <v>598</v>
      </c>
      <c r="Q7025" s="1383" t="s">
        <v>61</v>
      </c>
    </row>
    <row r="7026" spans="1:17" x14ac:dyDescent="0.3">
      <c r="A7026" s="1405">
        <v>2014</v>
      </c>
      <c r="B7026" s="1406" t="s">
        <v>864</v>
      </c>
      <c r="C7026" s="1419" t="s">
        <v>866</v>
      </c>
      <c r="D7026" s="1407">
        <v>22756</v>
      </c>
      <c r="E7026" s="1406" t="s">
        <v>604</v>
      </c>
      <c r="F7026" s="1408" t="s">
        <v>603</v>
      </c>
      <c r="H7026" s="1383" t="str">
        <f t="shared" si="5"/>
        <v xml:space="preserve"> TOTAL do distrito de 05 - CASTELO BRANCO</v>
      </c>
      <c r="O7026" s="1383" t="s">
        <v>604</v>
      </c>
      <c r="Q7026" s="1383" t="s">
        <v>54</v>
      </c>
    </row>
    <row r="7027" spans="1:17" x14ac:dyDescent="0.3">
      <c r="A7027" s="1405">
        <v>2014</v>
      </c>
      <c r="B7027" s="1406" t="s">
        <v>864</v>
      </c>
      <c r="C7027" s="1419" t="s">
        <v>867</v>
      </c>
      <c r="D7027" s="1407">
        <v>180952</v>
      </c>
      <c r="E7027" s="1406" t="s">
        <v>578</v>
      </c>
      <c r="F7027" s="1408" t="s">
        <v>579</v>
      </c>
      <c r="H7027" s="1383" t="str">
        <f t="shared" si="5"/>
        <v xml:space="preserve"> TOTAL do distrito de 06 - COIMBRA</v>
      </c>
      <c r="O7027" s="1383" t="s">
        <v>578</v>
      </c>
      <c r="Q7027" s="1383" t="s">
        <v>63</v>
      </c>
    </row>
    <row r="7028" spans="1:17" x14ac:dyDescent="0.3">
      <c r="A7028" s="1405">
        <v>2014</v>
      </c>
      <c r="B7028" s="1406" t="s">
        <v>864</v>
      </c>
      <c r="C7028" s="1419" t="s">
        <v>868</v>
      </c>
      <c r="D7028" s="1407">
        <v>15073</v>
      </c>
      <c r="E7028" s="1406" t="s">
        <v>608</v>
      </c>
      <c r="F7028" s="1408" t="s">
        <v>607</v>
      </c>
      <c r="H7028" s="1383" t="str">
        <f t="shared" si="5"/>
        <v xml:space="preserve"> TOTAL do distrito de 07 - ÉVORA</v>
      </c>
      <c r="O7028" s="1383" t="s">
        <v>608</v>
      </c>
      <c r="Q7028" s="1383" t="s">
        <v>65</v>
      </c>
    </row>
    <row r="7029" spans="1:17" x14ac:dyDescent="0.3">
      <c r="A7029" s="1405">
        <v>2014</v>
      </c>
      <c r="B7029" s="1406" t="s">
        <v>864</v>
      </c>
      <c r="C7029" s="1419" t="s">
        <v>869</v>
      </c>
      <c r="D7029" s="1407">
        <v>29360</v>
      </c>
      <c r="E7029" s="1406" t="s">
        <v>611</v>
      </c>
      <c r="F7029" s="1408" t="s">
        <v>610</v>
      </c>
      <c r="H7029" s="1383" t="str">
        <f t="shared" si="5"/>
        <v xml:space="preserve"> TOTAL do distrito de 08 - FARO</v>
      </c>
      <c r="O7029" s="1383" t="s">
        <v>611</v>
      </c>
      <c r="Q7029" s="1383" t="s">
        <v>74</v>
      </c>
    </row>
    <row r="7030" spans="1:17" x14ac:dyDescent="0.3">
      <c r="A7030" s="1405">
        <v>2014</v>
      </c>
      <c r="B7030" s="1406" t="s">
        <v>864</v>
      </c>
      <c r="C7030" s="1419" t="s">
        <v>870</v>
      </c>
      <c r="D7030" s="1407">
        <v>67631</v>
      </c>
      <c r="E7030" s="1406" t="s">
        <v>614</v>
      </c>
      <c r="F7030" s="1408" t="s">
        <v>613</v>
      </c>
      <c r="H7030" s="1383" t="str">
        <f t="shared" si="5"/>
        <v xml:space="preserve"> TOTAL do distrito de 09 - GUARDA</v>
      </c>
      <c r="O7030" s="1383" t="s">
        <v>614</v>
      </c>
      <c r="Q7030" s="1383" t="s">
        <v>60</v>
      </c>
    </row>
    <row r="7031" spans="1:17" x14ac:dyDescent="0.3">
      <c r="A7031" s="1405">
        <v>2014</v>
      </c>
      <c r="B7031" s="1406" t="s">
        <v>864</v>
      </c>
      <c r="C7031" s="1419" t="s">
        <v>871</v>
      </c>
      <c r="D7031" s="1407">
        <v>25827</v>
      </c>
      <c r="E7031" s="1406" t="s">
        <v>617</v>
      </c>
      <c r="F7031" s="1408" t="s">
        <v>616</v>
      </c>
      <c r="H7031" s="1383" t="str">
        <f t="shared" si="5"/>
        <v xml:space="preserve"> TOTAL do distrito de 10 - LEIRIA</v>
      </c>
      <c r="O7031" s="1383" t="s">
        <v>617</v>
      </c>
      <c r="Q7031" s="1383" t="s">
        <v>55</v>
      </c>
    </row>
    <row r="7032" spans="1:17" x14ac:dyDescent="0.3">
      <c r="A7032" s="1405">
        <v>2014</v>
      </c>
      <c r="B7032" s="1406" t="s">
        <v>864</v>
      </c>
      <c r="C7032" s="1419" t="s">
        <v>872</v>
      </c>
      <c r="D7032" s="1407">
        <v>86874</v>
      </c>
      <c r="E7032" s="1406" t="s">
        <v>620</v>
      </c>
      <c r="F7032" s="1408" t="s">
        <v>619</v>
      </c>
      <c r="H7032" s="1383" t="str">
        <f t="shared" si="5"/>
        <v xml:space="preserve"> TOTAL do distrito de 11 - LISBOA</v>
      </c>
      <c r="O7032" s="1383" t="s">
        <v>620</v>
      </c>
      <c r="Q7032" s="1383" t="s">
        <v>73</v>
      </c>
    </row>
    <row r="7033" spans="1:17" x14ac:dyDescent="0.3">
      <c r="A7033" s="1405">
        <v>2014</v>
      </c>
      <c r="B7033" s="1406" t="s">
        <v>864</v>
      </c>
      <c r="C7033" s="1419" t="s">
        <v>873</v>
      </c>
      <c r="D7033" s="1407">
        <v>21566</v>
      </c>
      <c r="E7033" s="1406" t="s">
        <v>623</v>
      </c>
      <c r="F7033" s="1408" t="s">
        <v>622</v>
      </c>
      <c r="H7033" s="1383" t="str">
        <f t="shared" si="5"/>
        <v xml:space="preserve"> TOTAL do distrito de 12 - PORTALEGRE</v>
      </c>
      <c r="O7033" s="1383" t="s">
        <v>623</v>
      </c>
      <c r="Q7033" s="1383" t="s">
        <v>75</v>
      </c>
    </row>
    <row r="7034" spans="1:17" x14ac:dyDescent="0.3">
      <c r="A7034" s="1405">
        <v>2014</v>
      </c>
      <c r="B7034" s="1406" t="s">
        <v>864</v>
      </c>
      <c r="C7034" s="1419" t="s">
        <v>874</v>
      </c>
      <c r="D7034" s="1407">
        <v>95361</v>
      </c>
      <c r="E7034" s="1406" t="s">
        <v>626</v>
      </c>
      <c r="F7034" s="1408" t="s">
        <v>625</v>
      </c>
      <c r="H7034" s="1383" t="str">
        <f t="shared" si="5"/>
        <v xml:space="preserve"> TOTAL do distrito de 13 - PORTO</v>
      </c>
      <c r="O7034" s="1383" t="s">
        <v>626</v>
      </c>
      <c r="Q7034" s="1383" t="s">
        <v>59</v>
      </c>
    </row>
    <row r="7035" spans="1:17" x14ac:dyDescent="0.3">
      <c r="A7035" s="1405">
        <v>2014</v>
      </c>
      <c r="B7035" s="1406" t="s">
        <v>864</v>
      </c>
      <c r="C7035" s="1419" t="s">
        <v>526</v>
      </c>
      <c r="D7035" s="1407">
        <v>559805</v>
      </c>
      <c r="E7035" s="1406" t="s">
        <v>519</v>
      </c>
      <c r="F7035" s="1408" t="s">
        <v>628</v>
      </c>
      <c r="H7035" s="1383" t="str">
        <f t="shared" si="5"/>
        <v xml:space="preserve"> TOTAL do distrito de 14 - SANTARÉM</v>
      </c>
      <c r="O7035" s="1383" t="s">
        <v>519</v>
      </c>
      <c r="Q7035" s="1383" t="s">
        <v>58</v>
      </c>
    </row>
    <row r="7036" spans="1:17" x14ac:dyDescent="0.3">
      <c r="A7036" s="1405">
        <v>2014</v>
      </c>
      <c r="B7036" s="1406" t="s">
        <v>864</v>
      </c>
      <c r="C7036" s="1419" t="s">
        <v>875</v>
      </c>
      <c r="D7036" s="1407">
        <v>15368</v>
      </c>
      <c r="E7036" s="1406" t="s">
        <v>631</v>
      </c>
      <c r="F7036" s="1408" t="s">
        <v>630</v>
      </c>
      <c r="H7036" s="1383" t="str">
        <f t="shared" si="5"/>
        <v xml:space="preserve"> TOTAL do distrito de 15 - SETÚBAL</v>
      </c>
      <c r="O7036" s="1383" t="s">
        <v>631</v>
      </c>
      <c r="Q7036" s="1383" t="s">
        <v>56</v>
      </c>
    </row>
    <row r="7037" spans="1:17" x14ac:dyDescent="0.3">
      <c r="A7037" s="1405">
        <v>2014</v>
      </c>
      <c r="B7037" s="1406" t="s">
        <v>864</v>
      </c>
      <c r="C7037" s="1419" t="s">
        <v>876</v>
      </c>
      <c r="D7037" s="1407">
        <v>365510</v>
      </c>
      <c r="E7037" s="1406" t="s">
        <v>594</v>
      </c>
      <c r="F7037" s="1408" t="s">
        <v>595</v>
      </c>
      <c r="H7037" s="1383" t="str">
        <f t="shared" si="5"/>
        <v xml:space="preserve"> TOTAL do distrito de 16 - VIANA DO CASTELO</v>
      </c>
      <c r="O7037" s="1383" t="s">
        <v>594</v>
      </c>
      <c r="Q7037" s="1383" t="s">
        <v>62</v>
      </c>
    </row>
    <row r="7038" spans="1:17" x14ac:dyDescent="0.3">
      <c r="A7038" s="1405">
        <v>2014</v>
      </c>
      <c r="B7038" s="1406" t="s">
        <v>864</v>
      </c>
      <c r="C7038" s="1419" t="s">
        <v>877</v>
      </c>
      <c r="D7038" s="1407">
        <v>71282</v>
      </c>
      <c r="E7038" s="1406" t="s">
        <v>635</v>
      </c>
      <c r="F7038" s="1408" t="s">
        <v>634</v>
      </c>
      <c r="H7038" s="1383" t="str">
        <f t="shared" si="5"/>
        <v xml:space="preserve"> TOTAL do distrito de 17 - VILA REAL</v>
      </c>
      <c r="O7038" s="1383" t="s">
        <v>635</v>
      </c>
      <c r="Q7038" s="1383" t="s">
        <v>78</v>
      </c>
    </row>
    <row r="7039" spans="1:17" x14ac:dyDescent="0.3">
      <c r="A7039" s="1405">
        <v>2014</v>
      </c>
      <c r="B7039" s="1406" t="s">
        <v>864</v>
      </c>
      <c r="C7039" s="1419" t="s">
        <v>878</v>
      </c>
      <c r="D7039" s="1407">
        <v>103708</v>
      </c>
      <c r="E7039" s="1406" t="s">
        <v>638</v>
      </c>
      <c r="F7039" s="1408" t="s">
        <v>637</v>
      </c>
      <c r="H7039" s="1383" t="str">
        <f t="shared" si="5"/>
        <v xml:space="preserve"> TOTAL do distrito de 18 - VISEU</v>
      </c>
      <c r="O7039" s="1383" t="s">
        <v>638</v>
      </c>
      <c r="Q7039" s="1383" t="s">
        <v>57</v>
      </c>
    </row>
    <row r="7040" spans="1:17" x14ac:dyDescent="0.3">
      <c r="A7040" s="1405">
        <v>2014</v>
      </c>
      <c r="B7040" s="1406" t="s">
        <v>864</v>
      </c>
      <c r="C7040" s="1419" t="s">
        <v>879</v>
      </c>
      <c r="D7040" s="1407">
        <v>38109</v>
      </c>
      <c r="E7040" s="1406" t="s">
        <v>561</v>
      </c>
      <c r="F7040" s="1408" t="s">
        <v>562</v>
      </c>
      <c r="H7040" s="1383" t="str">
        <f t="shared" si="5"/>
        <v xml:space="preserve"> TOTAL do distrito de 01 - AVEIRO</v>
      </c>
      <c r="O7040" s="1383" t="s">
        <v>561</v>
      </c>
      <c r="Q7040" s="1383" t="s">
        <v>64</v>
      </c>
    </row>
    <row r="7041" spans="1:17" x14ac:dyDescent="0.3">
      <c r="A7041" s="1405">
        <v>2014</v>
      </c>
      <c r="B7041" s="1406" t="s">
        <v>864</v>
      </c>
      <c r="C7041" s="1419" t="s">
        <v>880</v>
      </c>
      <c r="D7041" s="1407">
        <v>22692</v>
      </c>
      <c r="E7041" s="1406" t="s">
        <v>642</v>
      </c>
      <c r="F7041" s="1408" t="s">
        <v>641</v>
      </c>
      <c r="H7041" s="1383" t="str">
        <f t="shared" si="5"/>
        <v xml:space="preserve"> TOTAL do distrito de 02 - BEJA</v>
      </c>
      <c r="O7041" s="1383" t="s">
        <v>642</v>
      </c>
      <c r="Q7041" s="1383" t="s">
        <v>66</v>
      </c>
    </row>
    <row r="7042" spans="1:17" x14ac:dyDescent="0.3">
      <c r="A7042" s="1405">
        <v>2014</v>
      </c>
      <c r="B7042" s="1406" t="s">
        <v>864</v>
      </c>
      <c r="C7042" s="1419" t="s">
        <v>881</v>
      </c>
      <c r="D7042" s="1407">
        <v>54818</v>
      </c>
      <c r="E7042" s="1406" t="s">
        <v>645</v>
      </c>
      <c r="F7042" s="1408" t="s">
        <v>644</v>
      </c>
      <c r="H7042" s="1383" t="str">
        <f t="shared" si="5"/>
        <v xml:space="preserve"> TOTAL do distrito de 03 - BRAGA</v>
      </c>
      <c r="O7042" s="1383" t="s">
        <v>645</v>
      </c>
      <c r="Q7042" s="1383" t="s">
        <v>76</v>
      </c>
    </row>
    <row r="7043" spans="1:17" x14ac:dyDescent="0.3">
      <c r="A7043" s="1405">
        <v>2013</v>
      </c>
      <c r="B7043" s="1406" t="s">
        <v>864</v>
      </c>
      <c r="C7043" s="1419" t="s">
        <v>865</v>
      </c>
      <c r="D7043" s="1407">
        <v>148213</v>
      </c>
      <c r="E7043" s="1406" t="s">
        <v>598</v>
      </c>
      <c r="F7043" s="1408" t="s">
        <v>599</v>
      </c>
      <c r="H7043" s="1383" t="str">
        <f t="shared" si="5"/>
        <v xml:space="preserve"> TOTAL do distrito de 04 - BRAGANÇA</v>
      </c>
      <c r="O7043" s="1383" t="s">
        <v>598</v>
      </c>
      <c r="Q7043" s="1383" t="s">
        <v>61</v>
      </c>
    </row>
    <row r="7044" spans="1:17" x14ac:dyDescent="0.3">
      <c r="A7044" s="1405">
        <v>2013</v>
      </c>
      <c r="B7044" s="1406" t="s">
        <v>864</v>
      </c>
      <c r="C7044" s="1419" t="s">
        <v>866</v>
      </c>
      <c r="D7044" s="1407">
        <v>22239</v>
      </c>
      <c r="E7044" s="1406" t="s">
        <v>604</v>
      </c>
      <c r="F7044" s="1408" t="s">
        <v>603</v>
      </c>
      <c r="H7044" s="1383" t="str">
        <f t="shared" si="5"/>
        <v xml:space="preserve"> TOTAL do distrito de 05 - CASTELO BRANCO</v>
      </c>
      <c r="O7044" s="1383" t="s">
        <v>604</v>
      </c>
      <c r="Q7044" s="1383" t="s">
        <v>54</v>
      </c>
    </row>
    <row r="7045" spans="1:17" x14ac:dyDescent="0.3">
      <c r="A7045" s="1405">
        <v>2013</v>
      </c>
      <c r="B7045" s="1406" t="s">
        <v>864</v>
      </c>
      <c r="C7045" s="1419" t="s">
        <v>867</v>
      </c>
      <c r="D7045" s="1407">
        <v>174738</v>
      </c>
      <c r="E7045" s="1406" t="s">
        <v>578</v>
      </c>
      <c r="F7045" s="1408" t="s">
        <v>579</v>
      </c>
      <c r="H7045" s="1383" t="str">
        <f t="shared" si="5"/>
        <v xml:space="preserve"> TOTAL do distrito de 06 - COIMBRA</v>
      </c>
      <c r="O7045" s="1383" t="s">
        <v>578</v>
      </c>
      <c r="Q7045" s="1383" t="s">
        <v>63</v>
      </c>
    </row>
    <row r="7046" spans="1:17" x14ac:dyDescent="0.3">
      <c r="A7046" s="1405">
        <v>2013</v>
      </c>
      <c r="B7046" s="1406" t="s">
        <v>864</v>
      </c>
      <c r="C7046" s="1419" t="s">
        <v>868</v>
      </c>
      <c r="D7046" s="1407">
        <v>14840</v>
      </c>
      <c r="E7046" s="1406" t="s">
        <v>608</v>
      </c>
      <c r="F7046" s="1408" t="s">
        <v>607</v>
      </c>
      <c r="H7046" s="1383" t="str">
        <f t="shared" si="5"/>
        <v xml:space="preserve"> TOTAL do distrito de 07 - ÉVORA</v>
      </c>
      <c r="O7046" s="1383" t="s">
        <v>608</v>
      </c>
      <c r="Q7046" s="1383" t="s">
        <v>65</v>
      </c>
    </row>
    <row r="7047" spans="1:17" x14ac:dyDescent="0.3">
      <c r="A7047" s="1405">
        <v>2013</v>
      </c>
      <c r="B7047" s="1406" t="s">
        <v>864</v>
      </c>
      <c r="C7047" s="1419" t="s">
        <v>869</v>
      </c>
      <c r="D7047" s="1407">
        <v>28244</v>
      </c>
      <c r="E7047" s="1406" t="s">
        <v>611</v>
      </c>
      <c r="F7047" s="1408" t="s">
        <v>610</v>
      </c>
      <c r="H7047" s="1383" t="str">
        <f t="shared" si="5"/>
        <v xml:space="preserve"> TOTAL do distrito de 08 - FARO</v>
      </c>
      <c r="O7047" s="1383" t="s">
        <v>611</v>
      </c>
      <c r="Q7047" s="1383" t="s">
        <v>74</v>
      </c>
    </row>
    <row r="7048" spans="1:17" x14ac:dyDescent="0.3">
      <c r="A7048" s="1405">
        <v>2013</v>
      </c>
      <c r="B7048" s="1406" t="s">
        <v>864</v>
      </c>
      <c r="C7048" s="1419" t="s">
        <v>870</v>
      </c>
      <c r="D7048" s="1407">
        <v>69231</v>
      </c>
      <c r="E7048" s="1406" t="s">
        <v>614</v>
      </c>
      <c r="F7048" s="1408" t="s">
        <v>613</v>
      </c>
      <c r="H7048" s="1383" t="str">
        <f t="shared" si="5"/>
        <v xml:space="preserve"> TOTAL do distrito de 09 - GUARDA</v>
      </c>
      <c r="O7048" s="1383" t="s">
        <v>614</v>
      </c>
      <c r="Q7048" s="1383" t="s">
        <v>60</v>
      </c>
    </row>
    <row r="7049" spans="1:17" x14ac:dyDescent="0.3">
      <c r="A7049" s="1405">
        <v>2013</v>
      </c>
      <c r="B7049" s="1406" t="s">
        <v>864</v>
      </c>
      <c r="C7049" s="1419" t="s">
        <v>871</v>
      </c>
      <c r="D7049" s="1407">
        <v>25813</v>
      </c>
      <c r="E7049" s="1406" t="s">
        <v>617</v>
      </c>
      <c r="F7049" s="1408" t="s">
        <v>616</v>
      </c>
      <c r="H7049" s="1383" t="str">
        <f t="shared" si="5"/>
        <v xml:space="preserve"> TOTAL do distrito de 10 - LEIRIA</v>
      </c>
      <c r="O7049" s="1383" t="s">
        <v>617</v>
      </c>
      <c r="Q7049" s="1383" t="s">
        <v>55</v>
      </c>
    </row>
    <row r="7050" spans="1:17" x14ac:dyDescent="0.3">
      <c r="A7050" s="1405">
        <v>2013</v>
      </c>
      <c r="B7050" s="1406" t="s">
        <v>864</v>
      </c>
      <c r="C7050" s="1419" t="s">
        <v>872</v>
      </c>
      <c r="D7050" s="1407">
        <v>83832</v>
      </c>
      <c r="E7050" s="1406" t="s">
        <v>620</v>
      </c>
      <c r="F7050" s="1408" t="s">
        <v>619</v>
      </c>
      <c r="H7050" s="1383" t="str">
        <f t="shared" si="5"/>
        <v xml:space="preserve"> TOTAL do distrito de 11 - LISBOA</v>
      </c>
      <c r="O7050" s="1383" t="s">
        <v>620</v>
      </c>
      <c r="Q7050" s="1383" t="s">
        <v>73</v>
      </c>
    </row>
    <row r="7051" spans="1:17" x14ac:dyDescent="0.3">
      <c r="A7051" s="1405">
        <v>2013</v>
      </c>
      <c r="B7051" s="1406" t="s">
        <v>864</v>
      </c>
      <c r="C7051" s="1419" t="s">
        <v>873</v>
      </c>
      <c r="D7051" s="1407">
        <v>21347</v>
      </c>
      <c r="E7051" s="1406" t="s">
        <v>623</v>
      </c>
      <c r="F7051" s="1408" t="s">
        <v>622</v>
      </c>
      <c r="H7051" s="1383" t="str">
        <f t="shared" si="5"/>
        <v xml:space="preserve"> TOTAL do distrito de 12 - PORTALEGRE</v>
      </c>
      <c r="O7051" s="1383" t="s">
        <v>623</v>
      </c>
      <c r="Q7051" s="1383" t="s">
        <v>75</v>
      </c>
    </row>
    <row r="7052" spans="1:17" x14ac:dyDescent="0.3">
      <c r="A7052" s="1405">
        <v>2013</v>
      </c>
      <c r="B7052" s="1406" t="s">
        <v>864</v>
      </c>
      <c r="C7052" s="1419" t="s">
        <v>874</v>
      </c>
      <c r="D7052" s="1407">
        <v>92575</v>
      </c>
      <c r="E7052" s="1406" t="s">
        <v>626</v>
      </c>
      <c r="F7052" s="1408" t="s">
        <v>625</v>
      </c>
      <c r="H7052" s="1383" t="str">
        <f t="shared" si="5"/>
        <v xml:space="preserve"> TOTAL do distrito de 13 - PORTO</v>
      </c>
      <c r="O7052" s="1383" t="s">
        <v>626</v>
      </c>
      <c r="Q7052" s="1383" t="s">
        <v>59</v>
      </c>
    </row>
    <row r="7053" spans="1:17" x14ac:dyDescent="0.3">
      <c r="A7053" s="1405">
        <v>2013</v>
      </c>
      <c r="B7053" s="1406" t="s">
        <v>864</v>
      </c>
      <c r="C7053" s="1419" t="s">
        <v>526</v>
      </c>
      <c r="D7053" s="1407">
        <v>550034</v>
      </c>
      <c r="E7053" s="1406" t="s">
        <v>519</v>
      </c>
      <c r="F7053" s="1408" t="s">
        <v>628</v>
      </c>
      <c r="H7053" s="1383" t="str">
        <f t="shared" si="5"/>
        <v xml:space="preserve"> TOTAL do distrito de 14 - SANTARÉM</v>
      </c>
      <c r="O7053" s="1383" t="s">
        <v>519</v>
      </c>
      <c r="Q7053" s="1383" t="s">
        <v>58</v>
      </c>
    </row>
    <row r="7054" spans="1:17" x14ac:dyDescent="0.3">
      <c r="A7054" s="1405">
        <v>2013</v>
      </c>
      <c r="B7054" s="1406" t="s">
        <v>864</v>
      </c>
      <c r="C7054" s="1419" t="s">
        <v>875</v>
      </c>
      <c r="D7054" s="1407">
        <v>15283</v>
      </c>
      <c r="E7054" s="1406" t="s">
        <v>631</v>
      </c>
      <c r="F7054" s="1408" t="s">
        <v>630</v>
      </c>
      <c r="H7054" s="1383" t="str">
        <f t="shared" si="5"/>
        <v xml:space="preserve"> TOTAL do distrito de 15 - SETÚBAL</v>
      </c>
      <c r="O7054" s="1383" t="s">
        <v>631</v>
      </c>
      <c r="Q7054" s="1383" t="s">
        <v>56</v>
      </c>
    </row>
    <row r="7055" spans="1:17" x14ac:dyDescent="0.3">
      <c r="A7055" s="1405">
        <v>2013</v>
      </c>
      <c r="B7055" s="1406" t="s">
        <v>864</v>
      </c>
      <c r="C7055" s="1419" t="s">
        <v>876</v>
      </c>
      <c r="D7055" s="1407">
        <v>356093</v>
      </c>
      <c r="E7055" s="1406" t="s">
        <v>594</v>
      </c>
      <c r="F7055" s="1408" t="s">
        <v>595</v>
      </c>
      <c r="H7055" s="1383" t="str">
        <f t="shared" si="5"/>
        <v xml:space="preserve"> TOTAL do distrito de 16 - VIANA DO CASTELO</v>
      </c>
      <c r="O7055" s="1383" t="s">
        <v>594</v>
      </c>
      <c r="Q7055" s="1383" t="s">
        <v>62</v>
      </c>
    </row>
    <row r="7056" spans="1:17" x14ac:dyDescent="0.3">
      <c r="A7056" s="1405">
        <v>2013</v>
      </c>
      <c r="B7056" s="1406" t="s">
        <v>864</v>
      </c>
      <c r="C7056" s="1419" t="s">
        <v>877</v>
      </c>
      <c r="D7056" s="1407">
        <v>70417</v>
      </c>
      <c r="E7056" s="1406" t="s">
        <v>635</v>
      </c>
      <c r="F7056" s="1408" t="s">
        <v>634</v>
      </c>
      <c r="H7056" s="1383" t="str">
        <f t="shared" si="5"/>
        <v xml:space="preserve"> TOTAL do distrito de 17 - VILA REAL</v>
      </c>
      <c r="O7056" s="1383" t="s">
        <v>635</v>
      </c>
      <c r="Q7056" s="1383" t="s">
        <v>78</v>
      </c>
    </row>
    <row r="7057" spans="1:17" x14ac:dyDescent="0.3">
      <c r="A7057" s="1405">
        <v>2013</v>
      </c>
      <c r="B7057" s="1406" t="s">
        <v>864</v>
      </c>
      <c r="C7057" s="1419" t="s">
        <v>878</v>
      </c>
      <c r="D7057" s="1407">
        <v>104243</v>
      </c>
      <c r="E7057" s="1406" t="s">
        <v>638</v>
      </c>
      <c r="F7057" s="1408" t="s">
        <v>637</v>
      </c>
      <c r="H7057" s="1383" t="str">
        <f t="shared" si="5"/>
        <v xml:space="preserve"> TOTAL do distrito de 18 - VISEU</v>
      </c>
      <c r="O7057" s="1383" t="s">
        <v>638</v>
      </c>
      <c r="Q7057" s="1383" t="s">
        <v>57</v>
      </c>
    </row>
    <row r="7058" spans="1:17" x14ac:dyDescent="0.3">
      <c r="A7058" s="1405">
        <v>2013</v>
      </c>
      <c r="B7058" s="1406" t="s">
        <v>864</v>
      </c>
      <c r="C7058" s="1419" t="s">
        <v>879</v>
      </c>
      <c r="D7058" s="1407">
        <v>36765</v>
      </c>
      <c r="E7058" s="1406" t="s">
        <v>561</v>
      </c>
      <c r="F7058" s="1408" t="s">
        <v>562</v>
      </c>
      <c r="H7058" s="1383" t="str">
        <f t="shared" si="5"/>
        <v xml:space="preserve"> TOTAL do distrito de 01 - AVEIRO</v>
      </c>
      <c r="O7058" s="1383" t="s">
        <v>561</v>
      </c>
      <c r="Q7058" s="1383" t="s">
        <v>64</v>
      </c>
    </row>
    <row r="7059" spans="1:17" x14ac:dyDescent="0.3">
      <c r="A7059" s="1405">
        <v>2013</v>
      </c>
      <c r="B7059" s="1406" t="s">
        <v>864</v>
      </c>
      <c r="C7059" s="1419" t="s">
        <v>880</v>
      </c>
      <c r="D7059" s="1407">
        <v>22297</v>
      </c>
      <c r="E7059" s="1406" t="s">
        <v>642</v>
      </c>
      <c r="F7059" s="1408" t="s">
        <v>641</v>
      </c>
      <c r="H7059" s="1383" t="str">
        <f t="shared" si="5"/>
        <v xml:space="preserve"> TOTAL do distrito de 02 - BEJA</v>
      </c>
      <c r="O7059" s="1383" t="s">
        <v>642</v>
      </c>
      <c r="Q7059" s="1383" t="s">
        <v>66</v>
      </c>
    </row>
    <row r="7060" spans="1:17" x14ac:dyDescent="0.3">
      <c r="A7060" s="1405">
        <v>2013</v>
      </c>
      <c r="B7060" s="1406" t="s">
        <v>864</v>
      </c>
      <c r="C7060" s="1419" t="s">
        <v>881</v>
      </c>
      <c r="D7060" s="1407">
        <v>54307</v>
      </c>
      <c r="E7060" s="1406" t="s">
        <v>645</v>
      </c>
      <c r="F7060" s="1408" t="s">
        <v>644</v>
      </c>
      <c r="H7060" s="1383" t="str">
        <f t="shared" si="5"/>
        <v xml:space="preserve"> TOTAL do distrito de 03 - BRAGA</v>
      </c>
      <c r="O7060" s="1383" t="s">
        <v>645</v>
      </c>
      <c r="Q7060" s="1383" t="s">
        <v>76</v>
      </c>
    </row>
    <row r="7061" spans="1:17" x14ac:dyDescent="0.3">
      <c r="A7061" s="1405">
        <v>2012</v>
      </c>
      <c r="B7061" s="1406" t="s">
        <v>864</v>
      </c>
      <c r="C7061" s="1419" t="s">
        <v>865</v>
      </c>
      <c r="D7061" s="1407">
        <v>148715</v>
      </c>
      <c r="E7061" s="1406" t="s">
        <v>598</v>
      </c>
      <c r="F7061" s="1408" t="s">
        <v>599</v>
      </c>
      <c r="H7061" s="1383" t="str">
        <f t="shared" si="5"/>
        <v xml:space="preserve"> TOTAL do distrito de 04 - BRAGANÇA</v>
      </c>
      <c r="O7061" s="1383" t="s">
        <v>598</v>
      </c>
      <c r="Q7061" s="1383" t="s">
        <v>61</v>
      </c>
    </row>
    <row r="7062" spans="1:17" x14ac:dyDescent="0.3">
      <c r="A7062" s="1405">
        <v>2012</v>
      </c>
      <c r="B7062" s="1406" t="s">
        <v>864</v>
      </c>
      <c r="C7062" s="1419" t="s">
        <v>866</v>
      </c>
      <c r="D7062" s="1407">
        <v>22127</v>
      </c>
      <c r="E7062" s="1406" t="s">
        <v>604</v>
      </c>
      <c r="F7062" s="1408" t="s">
        <v>603</v>
      </c>
      <c r="H7062" s="1383" t="str">
        <f t="shared" si="5"/>
        <v xml:space="preserve"> TOTAL do distrito de 05 - CASTELO BRANCO</v>
      </c>
      <c r="O7062" s="1383" t="s">
        <v>604</v>
      </c>
      <c r="Q7062" s="1383" t="s">
        <v>54</v>
      </c>
    </row>
    <row r="7063" spans="1:17" x14ac:dyDescent="0.3">
      <c r="A7063" s="1405">
        <v>2012</v>
      </c>
      <c r="B7063" s="1406" t="s">
        <v>864</v>
      </c>
      <c r="C7063" s="1419" t="s">
        <v>867</v>
      </c>
      <c r="D7063" s="1407">
        <v>173558</v>
      </c>
      <c r="E7063" s="1406" t="s">
        <v>578</v>
      </c>
      <c r="F7063" s="1408" t="s">
        <v>579</v>
      </c>
      <c r="H7063" s="1383" t="str">
        <f t="shared" si="5"/>
        <v xml:space="preserve"> TOTAL do distrito de 06 - COIMBRA</v>
      </c>
      <c r="O7063" s="1383" t="s">
        <v>578</v>
      </c>
      <c r="Q7063" s="1383" t="s">
        <v>63</v>
      </c>
    </row>
    <row r="7064" spans="1:17" x14ac:dyDescent="0.3">
      <c r="A7064" s="1405">
        <v>2012</v>
      </c>
      <c r="B7064" s="1406" t="s">
        <v>864</v>
      </c>
      <c r="C7064" s="1419" t="s">
        <v>868</v>
      </c>
      <c r="D7064" s="1407">
        <v>15182</v>
      </c>
      <c r="E7064" s="1406" t="s">
        <v>608</v>
      </c>
      <c r="F7064" s="1408" t="s">
        <v>607</v>
      </c>
      <c r="H7064" s="1383" t="str">
        <f t="shared" ref="H7064:H7111" si="6">CONCATENATE(" TOTAL do distrito de ",E7067)</f>
        <v xml:space="preserve"> TOTAL do distrito de 07 - ÉVORA</v>
      </c>
      <c r="O7064" s="1383" t="s">
        <v>608</v>
      </c>
      <c r="Q7064" s="1383" t="s">
        <v>65</v>
      </c>
    </row>
    <row r="7065" spans="1:17" x14ac:dyDescent="0.3">
      <c r="A7065" s="1405">
        <v>2012</v>
      </c>
      <c r="B7065" s="1406" t="s">
        <v>864</v>
      </c>
      <c r="C7065" s="1419" t="s">
        <v>869</v>
      </c>
      <c r="D7065" s="1407">
        <v>29183</v>
      </c>
      <c r="E7065" s="1406" t="s">
        <v>611</v>
      </c>
      <c r="F7065" s="1408" t="s">
        <v>610</v>
      </c>
      <c r="H7065" s="1383" t="str">
        <f t="shared" si="6"/>
        <v xml:space="preserve"> TOTAL do distrito de 08 - FARO</v>
      </c>
      <c r="O7065" s="1383" t="s">
        <v>611</v>
      </c>
      <c r="Q7065" s="1383" t="s">
        <v>74</v>
      </c>
    </row>
    <row r="7066" spans="1:17" x14ac:dyDescent="0.3">
      <c r="A7066" s="1405">
        <v>2012</v>
      </c>
      <c r="B7066" s="1406" t="s">
        <v>864</v>
      </c>
      <c r="C7066" s="1419" t="s">
        <v>870</v>
      </c>
      <c r="D7066" s="1407">
        <v>71148</v>
      </c>
      <c r="E7066" s="1406" t="s">
        <v>614</v>
      </c>
      <c r="F7066" s="1408" t="s">
        <v>613</v>
      </c>
      <c r="H7066" s="1383" t="str">
        <f t="shared" si="6"/>
        <v xml:space="preserve"> TOTAL do distrito de 09 - GUARDA</v>
      </c>
      <c r="O7066" s="1383" t="s">
        <v>614</v>
      </c>
      <c r="Q7066" s="1383" t="s">
        <v>60</v>
      </c>
    </row>
    <row r="7067" spans="1:17" x14ac:dyDescent="0.3">
      <c r="A7067" s="1405">
        <v>2012</v>
      </c>
      <c r="B7067" s="1406" t="s">
        <v>864</v>
      </c>
      <c r="C7067" s="1419" t="s">
        <v>871</v>
      </c>
      <c r="D7067" s="1407">
        <v>26140</v>
      </c>
      <c r="E7067" s="1406" t="s">
        <v>617</v>
      </c>
      <c r="F7067" s="1408" t="s">
        <v>616</v>
      </c>
      <c r="H7067" s="1383" t="str">
        <f t="shared" si="6"/>
        <v xml:space="preserve"> TOTAL do distrito de 10 - LEIRIA</v>
      </c>
      <c r="O7067" s="1383" t="s">
        <v>617</v>
      </c>
      <c r="Q7067" s="1383" t="s">
        <v>55</v>
      </c>
    </row>
    <row r="7068" spans="1:17" x14ac:dyDescent="0.3">
      <c r="A7068" s="1405">
        <v>2012</v>
      </c>
      <c r="B7068" s="1406" t="s">
        <v>864</v>
      </c>
      <c r="C7068" s="1419" t="s">
        <v>872</v>
      </c>
      <c r="D7068" s="1407">
        <v>84960</v>
      </c>
      <c r="E7068" s="1406" t="s">
        <v>620</v>
      </c>
      <c r="F7068" s="1408" t="s">
        <v>619</v>
      </c>
      <c r="H7068" s="1383" t="str">
        <f t="shared" si="6"/>
        <v xml:space="preserve"> TOTAL do distrito de 11 - LISBOA</v>
      </c>
      <c r="O7068" s="1383" t="s">
        <v>620</v>
      </c>
      <c r="Q7068" s="1383" t="s">
        <v>73</v>
      </c>
    </row>
    <row r="7069" spans="1:17" x14ac:dyDescent="0.3">
      <c r="A7069" s="1405">
        <v>2012</v>
      </c>
      <c r="B7069" s="1406" t="s">
        <v>864</v>
      </c>
      <c r="C7069" s="1419" t="s">
        <v>873</v>
      </c>
      <c r="D7069" s="1407">
        <v>21996</v>
      </c>
      <c r="E7069" s="1406" t="s">
        <v>623</v>
      </c>
      <c r="F7069" s="1408" t="s">
        <v>622</v>
      </c>
      <c r="H7069" s="1383" t="str">
        <f t="shared" si="6"/>
        <v xml:space="preserve"> TOTAL do distrito de 12 - PORTALEGRE</v>
      </c>
      <c r="O7069" s="1383" t="s">
        <v>623</v>
      </c>
      <c r="Q7069" s="1383" t="s">
        <v>75</v>
      </c>
    </row>
    <row r="7070" spans="1:17" x14ac:dyDescent="0.3">
      <c r="A7070" s="1405">
        <v>2012</v>
      </c>
      <c r="B7070" s="1406" t="s">
        <v>864</v>
      </c>
      <c r="C7070" s="1419" t="s">
        <v>874</v>
      </c>
      <c r="D7070" s="1407">
        <v>92225</v>
      </c>
      <c r="E7070" s="1406" t="s">
        <v>626</v>
      </c>
      <c r="F7070" s="1408" t="s">
        <v>625</v>
      </c>
      <c r="H7070" s="1383" t="str">
        <f t="shared" si="6"/>
        <v xml:space="preserve"> TOTAL do distrito de 13 - PORTO</v>
      </c>
      <c r="O7070" s="1383" t="s">
        <v>626</v>
      </c>
      <c r="Q7070" s="1383" t="s">
        <v>59</v>
      </c>
    </row>
    <row r="7071" spans="1:17" x14ac:dyDescent="0.3">
      <c r="A7071" s="1405">
        <v>2012</v>
      </c>
      <c r="B7071" s="1406" t="s">
        <v>864</v>
      </c>
      <c r="C7071" s="1419" t="s">
        <v>526</v>
      </c>
      <c r="D7071" s="1407">
        <v>557297</v>
      </c>
      <c r="E7071" s="1406" t="s">
        <v>519</v>
      </c>
      <c r="F7071" s="1408" t="s">
        <v>628</v>
      </c>
      <c r="H7071" s="1383" t="str">
        <f t="shared" si="6"/>
        <v xml:space="preserve"> TOTAL do distrito de 14 - SANTARÉM</v>
      </c>
      <c r="O7071" s="1383" t="s">
        <v>519</v>
      </c>
      <c r="Q7071" s="1383" t="s">
        <v>58</v>
      </c>
    </row>
    <row r="7072" spans="1:17" x14ac:dyDescent="0.3">
      <c r="A7072" s="1405">
        <v>2012</v>
      </c>
      <c r="B7072" s="1406" t="s">
        <v>864</v>
      </c>
      <c r="C7072" s="1419" t="s">
        <v>875</v>
      </c>
      <c r="D7072" s="1407">
        <v>15519</v>
      </c>
      <c r="E7072" s="1406" t="s">
        <v>631</v>
      </c>
      <c r="F7072" s="1408" t="s">
        <v>630</v>
      </c>
      <c r="H7072" s="1383" t="str">
        <f t="shared" si="6"/>
        <v xml:space="preserve"> TOTAL do distrito de 15 - SETÚBAL</v>
      </c>
      <c r="O7072" s="1383" t="s">
        <v>631</v>
      </c>
      <c r="Q7072" s="1383" t="s">
        <v>56</v>
      </c>
    </row>
    <row r="7073" spans="1:17" x14ac:dyDescent="0.3">
      <c r="A7073" s="1405">
        <v>2012</v>
      </c>
      <c r="B7073" s="1406" t="s">
        <v>864</v>
      </c>
      <c r="C7073" s="1419" t="s">
        <v>876</v>
      </c>
      <c r="D7073" s="1407">
        <v>360727</v>
      </c>
      <c r="E7073" s="1406" t="s">
        <v>594</v>
      </c>
      <c r="F7073" s="1408" t="s">
        <v>595</v>
      </c>
      <c r="H7073" s="1383" t="str">
        <f t="shared" si="6"/>
        <v xml:space="preserve"> TOTAL do distrito de 16 - VIANA DO CASTELO</v>
      </c>
      <c r="O7073" s="1383" t="s">
        <v>594</v>
      </c>
      <c r="Q7073" s="1383" t="s">
        <v>62</v>
      </c>
    </row>
    <row r="7074" spans="1:17" x14ac:dyDescent="0.3">
      <c r="A7074" s="1405">
        <v>2012</v>
      </c>
      <c r="B7074" s="1406" t="s">
        <v>864</v>
      </c>
      <c r="C7074" s="1419" t="s">
        <v>877</v>
      </c>
      <c r="D7074" s="1407">
        <v>72001</v>
      </c>
      <c r="E7074" s="1406" t="s">
        <v>635</v>
      </c>
      <c r="F7074" s="1408" t="s">
        <v>634</v>
      </c>
      <c r="H7074" s="1383" t="str">
        <f t="shared" si="6"/>
        <v xml:space="preserve"> TOTAL do distrito de 17 - VILA REAL</v>
      </c>
      <c r="O7074" s="1383" t="s">
        <v>635</v>
      </c>
      <c r="Q7074" s="1383" t="s">
        <v>78</v>
      </c>
    </row>
    <row r="7075" spans="1:17" x14ac:dyDescent="0.3">
      <c r="A7075" s="1405">
        <v>2012</v>
      </c>
      <c r="B7075" s="1406" t="s">
        <v>864</v>
      </c>
      <c r="C7075" s="1419" t="s">
        <v>878</v>
      </c>
      <c r="D7075" s="1407">
        <v>106626</v>
      </c>
      <c r="E7075" s="1406" t="s">
        <v>638</v>
      </c>
      <c r="F7075" s="1408" t="s">
        <v>637</v>
      </c>
      <c r="H7075" s="1383" t="str">
        <f t="shared" si="6"/>
        <v xml:space="preserve"> TOTAL do distrito de 18 - VISEU</v>
      </c>
      <c r="O7075" s="1383" t="s">
        <v>638</v>
      </c>
      <c r="Q7075" s="1383" t="s">
        <v>57</v>
      </c>
    </row>
    <row r="7076" spans="1:17" x14ac:dyDescent="0.3">
      <c r="A7076" s="1405">
        <v>2012</v>
      </c>
      <c r="B7076" s="1406" t="s">
        <v>864</v>
      </c>
      <c r="C7076" s="1419" t="s">
        <v>879</v>
      </c>
      <c r="D7076" s="1407">
        <v>36293</v>
      </c>
      <c r="E7076" s="1406" t="s">
        <v>561</v>
      </c>
      <c r="F7076" s="1408" t="s">
        <v>562</v>
      </c>
      <c r="H7076" s="1383" t="str">
        <f t="shared" si="6"/>
        <v xml:space="preserve"> TOTAL do distrito de 01 - AVEIRO</v>
      </c>
      <c r="O7076" s="1383" t="s">
        <v>561</v>
      </c>
      <c r="Q7076" s="1383" t="s">
        <v>64</v>
      </c>
    </row>
    <row r="7077" spans="1:17" x14ac:dyDescent="0.3">
      <c r="A7077" s="1405">
        <v>2012</v>
      </c>
      <c r="B7077" s="1406" t="s">
        <v>864</v>
      </c>
      <c r="C7077" s="1419" t="s">
        <v>880</v>
      </c>
      <c r="D7077" s="1407">
        <v>22857</v>
      </c>
      <c r="E7077" s="1406" t="s">
        <v>642</v>
      </c>
      <c r="F7077" s="1408" t="s">
        <v>641</v>
      </c>
      <c r="H7077" s="1383" t="str">
        <f t="shared" si="6"/>
        <v xml:space="preserve"> TOTAL do distrito de 02 - BEJA</v>
      </c>
      <c r="O7077" s="1383" t="s">
        <v>642</v>
      </c>
      <c r="Q7077" s="1383" t="s">
        <v>66</v>
      </c>
    </row>
    <row r="7078" spans="1:17" x14ac:dyDescent="0.3">
      <c r="A7078" s="1405">
        <v>2012</v>
      </c>
      <c r="B7078" s="1406" t="s">
        <v>864</v>
      </c>
      <c r="C7078" s="1419" t="s">
        <v>881</v>
      </c>
      <c r="D7078" s="1407">
        <v>54403</v>
      </c>
      <c r="E7078" s="1406" t="s">
        <v>645</v>
      </c>
      <c r="F7078" s="1408" t="s">
        <v>644</v>
      </c>
      <c r="H7078" s="1383" t="str">
        <f t="shared" si="6"/>
        <v xml:space="preserve"> TOTAL do distrito de 03 - BRAGA</v>
      </c>
      <c r="O7078" s="1383" t="s">
        <v>645</v>
      </c>
      <c r="Q7078" s="1383" t="s">
        <v>76</v>
      </c>
    </row>
    <row r="7079" spans="1:17" x14ac:dyDescent="0.3">
      <c r="A7079" s="1405">
        <v>2011</v>
      </c>
      <c r="B7079" s="1406" t="s">
        <v>864</v>
      </c>
      <c r="C7079" s="1419" t="s">
        <v>865</v>
      </c>
      <c r="D7079" s="1407">
        <v>157153</v>
      </c>
      <c r="E7079" s="1406" t="s">
        <v>598</v>
      </c>
      <c r="F7079" s="1408" t="s">
        <v>599</v>
      </c>
      <c r="H7079" s="1383" t="str">
        <f t="shared" si="6"/>
        <v xml:space="preserve"> TOTAL do distrito de 04 - BRAGANÇA</v>
      </c>
      <c r="O7079" s="1383" t="s">
        <v>598</v>
      </c>
      <c r="Q7079" s="1383" t="s">
        <v>61</v>
      </c>
    </row>
    <row r="7080" spans="1:17" x14ac:dyDescent="0.3">
      <c r="A7080" s="1405">
        <v>2011</v>
      </c>
      <c r="B7080" s="1406" t="s">
        <v>864</v>
      </c>
      <c r="C7080" s="1419" t="s">
        <v>866</v>
      </c>
      <c r="D7080" s="1407">
        <v>22592</v>
      </c>
      <c r="E7080" s="1406" t="s">
        <v>604</v>
      </c>
      <c r="F7080" s="1408" t="s">
        <v>603</v>
      </c>
      <c r="H7080" s="1383" t="str">
        <f t="shared" si="6"/>
        <v xml:space="preserve"> TOTAL do distrito de 05 - CASTELO BRANCO</v>
      </c>
      <c r="O7080" s="1383" t="s">
        <v>604</v>
      </c>
      <c r="Q7080" s="1383" t="s">
        <v>54</v>
      </c>
    </row>
    <row r="7081" spans="1:17" x14ac:dyDescent="0.3">
      <c r="A7081" s="1405">
        <v>2011</v>
      </c>
      <c r="B7081" s="1406" t="s">
        <v>864</v>
      </c>
      <c r="C7081" s="1419" t="s">
        <v>867</v>
      </c>
      <c r="D7081" s="1407">
        <v>180302</v>
      </c>
      <c r="E7081" s="1406" t="s">
        <v>578</v>
      </c>
      <c r="F7081" s="1408" t="s">
        <v>579</v>
      </c>
      <c r="H7081" s="1383" t="str">
        <f t="shared" si="6"/>
        <v xml:space="preserve"> TOTAL do distrito de 06 - COIMBRA</v>
      </c>
      <c r="O7081" s="1383" t="s">
        <v>578</v>
      </c>
      <c r="Q7081" s="1383" t="s">
        <v>63</v>
      </c>
    </row>
    <row r="7082" spans="1:17" x14ac:dyDescent="0.3">
      <c r="A7082" s="1405">
        <v>2011</v>
      </c>
      <c r="B7082" s="1406" t="s">
        <v>864</v>
      </c>
      <c r="C7082" s="1419" t="s">
        <v>868</v>
      </c>
      <c r="D7082" s="1407">
        <v>16448</v>
      </c>
      <c r="E7082" s="1406" t="s">
        <v>608</v>
      </c>
      <c r="F7082" s="1408" t="s">
        <v>607</v>
      </c>
      <c r="H7082" s="1383" t="str">
        <f t="shared" si="6"/>
        <v xml:space="preserve"> TOTAL do distrito de 07 - ÉVORA</v>
      </c>
      <c r="O7082" s="1383" t="s">
        <v>608</v>
      </c>
      <c r="Q7082" s="1383" t="s">
        <v>65</v>
      </c>
    </row>
    <row r="7083" spans="1:17" x14ac:dyDescent="0.3">
      <c r="A7083" s="1405">
        <v>2011</v>
      </c>
      <c r="B7083" s="1406" t="s">
        <v>864</v>
      </c>
      <c r="C7083" s="1419" t="s">
        <v>869</v>
      </c>
      <c r="D7083" s="1407">
        <v>31389</v>
      </c>
      <c r="E7083" s="1406" t="s">
        <v>611</v>
      </c>
      <c r="F7083" s="1408" t="s">
        <v>610</v>
      </c>
      <c r="H7083" s="1383" t="str">
        <f t="shared" si="6"/>
        <v xml:space="preserve"> TOTAL do distrito de 08 - FARO</v>
      </c>
      <c r="O7083" s="1383" t="s">
        <v>611</v>
      </c>
      <c r="Q7083" s="1383" t="s">
        <v>74</v>
      </c>
    </row>
    <row r="7084" spans="1:17" x14ac:dyDescent="0.3">
      <c r="A7084" s="1405">
        <v>2011</v>
      </c>
      <c r="B7084" s="1406" t="s">
        <v>864</v>
      </c>
      <c r="C7084" s="1419" t="s">
        <v>870</v>
      </c>
      <c r="D7084" s="1407">
        <v>76113</v>
      </c>
      <c r="E7084" s="1406" t="s">
        <v>614</v>
      </c>
      <c r="F7084" s="1408" t="s">
        <v>613</v>
      </c>
      <c r="H7084" s="1383" t="str">
        <f t="shared" si="6"/>
        <v xml:space="preserve"> TOTAL do distrito de 09 - GUARDA</v>
      </c>
      <c r="O7084" s="1383" t="s">
        <v>614</v>
      </c>
      <c r="Q7084" s="1383" t="s">
        <v>60</v>
      </c>
    </row>
    <row r="7085" spans="1:17" x14ac:dyDescent="0.3">
      <c r="A7085" s="1405">
        <v>2011</v>
      </c>
      <c r="B7085" s="1406" t="s">
        <v>864</v>
      </c>
      <c r="C7085" s="1419" t="s">
        <v>871</v>
      </c>
      <c r="D7085" s="1407">
        <v>28435</v>
      </c>
      <c r="E7085" s="1406" t="s">
        <v>617</v>
      </c>
      <c r="F7085" s="1408" t="s">
        <v>616</v>
      </c>
      <c r="H7085" s="1383" t="str">
        <f t="shared" si="6"/>
        <v xml:space="preserve"> TOTAL do distrito de 10 - LEIRIA</v>
      </c>
      <c r="O7085" s="1383" t="s">
        <v>617</v>
      </c>
      <c r="Q7085" s="1383" t="s">
        <v>55</v>
      </c>
    </row>
    <row r="7086" spans="1:17" x14ac:dyDescent="0.3">
      <c r="A7086" s="1405">
        <v>2011</v>
      </c>
      <c r="B7086" s="1406" t="s">
        <v>864</v>
      </c>
      <c r="C7086" s="1419" t="s">
        <v>872</v>
      </c>
      <c r="D7086" s="1407">
        <v>92836</v>
      </c>
      <c r="E7086" s="1406" t="s">
        <v>620</v>
      </c>
      <c r="F7086" s="1408" t="s">
        <v>619</v>
      </c>
      <c r="H7086" s="1383" t="str">
        <f t="shared" si="6"/>
        <v xml:space="preserve"> TOTAL do distrito de 11 - LISBOA</v>
      </c>
      <c r="O7086" s="1383" t="s">
        <v>620</v>
      </c>
      <c r="Q7086" s="1383" t="s">
        <v>73</v>
      </c>
    </row>
    <row r="7087" spans="1:17" x14ac:dyDescent="0.3">
      <c r="A7087" s="1405">
        <v>2011</v>
      </c>
      <c r="B7087" s="1406" t="s">
        <v>864</v>
      </c>
      <c r="C7087" s="1419" t="s">
        <v>873</v>
      </c>
      <c r="D7087" s="1407">
        <v>23066</v>
      </c>
      <c r="E7087" s="1406" t="s">
        <v>623</v>
      </c>
      <c r="F7087" s="1408" t="s">
        <v>622</v>
      </c>
      <c r="H7087" s="1383" t="str">
        <f t="shared" si="6"/>
        <v xml:space="preserve"> TOTAL do distrito de 12 - PORTALEGRE</v>
      </c>
      <c r="O7087" s="1383" t="s">
        <v>623</v>
      </c>
      <c r="Q7087" s="1383" t="s">
        <v>75</v>
      </c>
    </row>
    <row r="7088" spans="1:17" x14ac:dyDescent="0.3">
      <c r="A7088" s="1405">
        <v>2011</v>
      </c>
      <c r="B7088" s="1406" t="s">
        <v>864</v>
      </c>
      <c r="C7088" s="1419" t="s">
        <v>874</v>
      </c>
      <c r="D7088" s="1407">
        <v>98625</v>
      </c>
      <c r="E7088" s="1406" t="s">
        <v>626</v>
      </c>
      <c r="F7088" s="1408" t="s">
        <v>625</v>
      </c>
      <c r="H7088" s="1383" t="str">
        <f t="shared" si="6"/>
        <v xml:space="preserve"> TOTAL do distrito de 13 - PORTO</v>
      </c>
      <c r="O7088" s="1383" t="s">
        <v>626</v>
      </c>
      <c r="Q7088" s="1383" t="s">
        <v>59</v>
      </c>
    </row>
    <row r="7089" spans="1:17" x14ac:dyDescent="0.3">
      <c r="A7089" s="1405">
        <v>2011</v>
      </c>
      <c r="B7089" s="1406" t="s">
        <v>864</v>
      </c>
      <c r="C7089" s="1419" t="s">
        <v>526</v>
      </c>
      <c r="D7089" s="1407">
        <v>594109</v>
      </c>
      <c r="E7089" s="1406" t="s">
        <v>519</v>
      </c>
      <c r="F7089" s="1408" t="s">
        <v>628</v>
      </c>
      <c r="H7089" s="1383" t="str">
        <f t="shared" si="6"/>
        <v xml:space="preserve"> TOTAL do distrito de 14 - SANTARÉM</v>
      </c>
      <c r="O7089" s="1383" t="s">
        <v>519</v>
      </c>
      <c r="Q7089" s="1383" t="s">
        <v>58</v>
      </c>
    </row>
    <row r="7090" spans="1:17" x14ac:dyDescent="0.3">
      <c r="A7090" s="1405">
        <v>2011</v>
      </c>
      <c r="B7090" s="1406" t="s">
        <v>864</v>
      </c>
      <c r="C7090" s="1419" t="s">
        <v>875</v>
      </c>
      <c r="D7090" s="1407">
        <v>16050</v>
      </c>
      <c r="E7090" s="1406" t="s">
        <v>631</v>
      </c>
      <c r="F7090" s="1408" t="s">
        <v>630</v>
      </c>
      <c r="H7090" s="1383" t="str">
        <f t="shared" si="6"/>
        <v xml:space="preserve"> TOTAL do distrito de 15 - SETÚBAL</v>
      </c>
      <c r="O7090" s="1383" t="s">
        <v>631</v>
      </c>
      <c r="Q7090" s="1383" t="s">
        <v>56</v>
      </c>
    </row>
    <row r="7091" spans="1:17" x14ac:dyDescent="0.3">
      <c r="A7091" s="1405">
        <v>2011</v>
      </c>
      <c r="B7091" s="1406" t="s">
        <v>864</v>
      </c>
      <c r="C7091" s="1419" t="s">
        <v>876</v>
      </c>
      <c r="D7091" s="1407">
        <v>383208</v>
      </c>
      <c r="E7091" s="1406" t="s">
        <v>594</v>
      </c>
      <c r="F7091" s="1408" t="s">
        <v>595</v>
      </c>
      <c r="H7091" s="1383" t="str">
        <f t="shared" si="6"/>
        <v xml:space="preserve"> TOTAL do distrito de 16 - VIANA DO CASTELO</v>
      </c>
      <c r="O7091" s="1383" t="s">
        <v>594</v>
      </c>
      <c r="Q7091" s="1383" t="s">
        <v>62</v>
      </c>
    </row>
    <row r="7092" spans="1:17" x14ac:dyDescent="0.3">
      <c r="A7092" s="1405">
        <v>2011</v>
      </c>
      <c r="B7092" s="1406" t="s">
        <v>864</v>
      </c>
      <c r="C7092" s="1419" t="s">
        <v>877</v>
      </c>
      <c r="D7092" s="1407">
        <v>79250</v>
      </c>
      <c r="E7092" s="1406" t="s">
        <v>635</v>
      </c>
      <c r="F7092" s="1408" t="s">
        <v>634</v>
      </c>
      <c r="H7092" s="1383" t="str">
        <f t="shared" si="6"/>
        <v xml:space="preserve"> TOTAL do distrito de 17 - VILA REAL</v>
      </c>
      <c r="O7092" s="1383" t="s">
        <v>635</v>
      </c>
      <c r="Q7092" s="1383" t="s">
        <v>78</v>
      </c>
    </row>
    <row r="7093" spans="1:17" x14ac:dyDescent="0.3">
      <c r="A7093" s="1405">
        <v>2011</v>
      </c>
      <c r="B7093" s="1406" t="s">
        <v>864</v>
      </c>
      <c r="C7093" s="1419" t="s">
        <v>878</v>
      </c>
      <c r="D7093" s="1407">
        <v>119002</v>
      </c>
      <c r="E7093" s="1406" t="s">
        <v>638</v>
      </c>
      <c r="F7093" s="1408" t="s">
        <v>637</v>
      </c>
      <c r="H7093" s="1383" t="str">
        <f t="shared" si="6"/>
        <v xml:space="preserve"> TOTAL do distrito de 18 - VISEU</v>
      </c>
      <c r="O7093" s="1383" t="s">
        <v>638</v>
      </c>
      <c r="Q7093" s="1383" t="s">
        <v>57</v>
      </c>
    </row>
    <row r="7094" spans="1:17" x14ac:dyDescent="0.3">
      <c r="A7094" s="1405">
        <v>2011</v>
      </c>
      <c r="B7094" s="1406" t="s">
        <v>864</v>
      </c>
      <c r="C7094" s="1419" t="s">
        <v>879</v>
      </c>
      <c r="D7094" s="1407">
        <v>37259</v>
      </c>
      <c r="E7094" s="1406" t="s">
        <v>561</v>
      </c>
      <c r="F7094" s="1408" t="s">
        <v>562</v>
      </c>
      <c r="H7094" s="1383" t="str">
        <f t="shared" si="6"/>
        <v xml:space="preserve"> TOTAL do distrito de 01 - AVEIRO</v>
      </c>
      <c r="O7094" s="1383" t="s">
        <v>561</v>
      </c>
      <c r="Q7094" s="1383" t="s">
        <v>64</v>
      </c>
    </row>
    <row r="7095" spans="1:17" x14ac:dyDescent="0.3">
      <c r="A7095" s="1405">
        <v>2011</v>
      </c>
      <c r="B7095" s="1406" t="s">
        <v>864</v>
      </c>
      <c r="C7095" s="1419" t="s">
        <v>880</v>
      </c>
      <c r="D7095" s="1407">
        <v>24760</v>
      </c>
      <c r="E7095" s="1406" t="s">
        <v>642</v>
      </c>
      <c r="F7095" s="1408" t="s">
        <v>641</v>
      </c>
      <c r="H7095" s="1383" t="str">
        <f t="shared" si="6"/>
        <v xml:space="preserve"> TOTAL do distrito de 02 - BEJA</v>
      </c>
      <c r="O7095" s="1383" t="s">
        <v>642</v>
      </c>
      <c r="Q7095" s="1383" t="s">
        <v>66</v>
      </c>
    </row>
    <row r="7096" spans="1:17" x14ac:dyDescent="0.3">
      <c r="A7096" s="1405">
        <v>2011</v>
      </c>
      <c r="B7096" s="1406" t="s">
        <v>864</v>
      </c>
      <c r="C7096" s="1419" t="s">
        <v>881</v>
      </c>
      <c r="D7096" s="1407">
        <v>57757</v>
      </c>
      <c r="E7096" s="1406" t="s">
        <v>645</v>
      </c>
      <c r="F7096" s="1408" t="s">
        <v>644</v>
      </c>
      <c r="H7096" s="1383" t="str">
        <f t="shared" si="6"/>
        <v xml:space="preserve"> TOTAL do distrito de 03 - BRAGA</v>
      </c>
      <c r="O7096" s="1383" t="s">
        <v>645</v>
      </c>
      <c r="Q7096" s="1383" t="s">
        <v>76</v>
      </c>
    </row>
    <row r="7097" spans="1:17" x14ac:dyDescent="0.3">
      <c r="A7097" s="1405">
        <v>2010</v>
      </c>
      <c r="B7097" s="1406" t="s">
        <v>864</v>
      </c>
      <c r="C7097" s="1419" t="s">
        <v>865</v>
      </c>
      <c r="D7097" s="1407">
        <v>158506</v>
      </c>
      <c r="E7097" s="1406" t="s">
        <v>598</v>
      </c>
      <c r="F7097" s="1408" t="s">
        <v>599</v>
      </c>
      <c r="H7097" s="1383" t="str">
        <f t="shared" si="6"/>
        <v xml:space="preserve"> TOTAL do distrito de 04 - BRAGANÇA</v>
      </c>
      <c r="O7097" s="1383" t="s">
        <v>598</v>
      </c>
      <c r="Q7097" s="1383" t="s">
        <v>61</v>
      </c>
    </row>
    <row r="7098" spans="1:17" x14ac:dyDescent="0.3">
      <c r="A7098" s="1405">
        <v>2010</v>
      </c>
      <c r="B7098" s="1406" t="s">
        <v>864</v>
      </c>
      <c r="C7098" s="1419" t="s">
        <v>866</v>
      </c>
      <c r="D7098" s="1407">
        <v>22353</v>
      </c>
      <c r="E7098" s="1406" t="s">
        <v>604</v>
      </c>
      <c r="F7098" s="1408" t="s">
        <v>603</v>
      </c>
      <c r="H7098" s="1383" t="str">
        <f t="shared" si="6"/>
        <v xml:space="preserve"> TOTAL do distrito de 05 - CASTELO BRANCO</v>
      </c>
      <c r="O7098" s="1383" t="s">
        <v>604</v>
      </c>
      <c r="Q7098" s="1383" t="s">
        <v>54</v>
      </c>
    </row>
    <row r="7099" spans="1:17" x14ac:dyDescent="0.3">
      <c r="A7099" s="1405">
        <v>2010</v>
      </c>
      <c r="B7099" s="1406" t="s">
        <v>864</v>
      </c>
      <c r="C7099" s="1419" t="s">
        <v>867</v>
      </c>
      <c r="D7099" s="1407">
        <v>183853</v>
      </c>
      <c r="E7099" s="1406" t="s">
        <v>578</v>
      </c>
      <c r="F7099" s="1408" t="s">
        <v>579</v>
      </c>
      <c r="H7099" s="1383" t="str">
        <f t="shared" si="6"/>
        <v xml:space="preserve"> TOTAL do distrito de 06 - COIMBRA</v>
      </c>
      <c r="O7099" s="1383" t="s">
        <v>578</v>
      </c>
      <c r="Q7099" s="1383" t="s">
        <v>63</v>
      </c>
    </row>
    <row r="7100" spans="1:17" x14ac:dyDescent="0.3">
      <c r="A7100" s="1405">
        <v>2010</v>
      </c>
      <c r="B7100" s="1406" t="s">
        <v>864</v>
      </c>
      <c r="C7100" s="1419" t="s">
        <v>868</v>
      </c>
      <c r="D7100" s="1407">
        <v>15997</v>
      </c>
      <c r="E7100" s="1406" t="s">
        <v>608</v>
      </c>
      <c r="F7100" s="1408" t="s">
        <v>607</v>
      </c>
      <c r="H7100" s="1383" t="str">
        <f t="shared" si="6"/>
        <v xml:space="preserve"> TOTAL do distrito de 07 - ÉVORA</v>
      </c>
      <c r="O7100" s="1383" t="s">
        <v>608</v>
      </c>
      <c r="Q7100" s="1383" t="s">
        <v>65</v>
      </c>
    </row>
    <row r="7101" spans="1:17" x14ac:dyDescent="0.3">
      <c r="A7101" s="1405">
        <v>2010</v>
      </c>
      <c r="B7101" s="1406" t="s">
        <v>864</v>
      </c>
      <c r="C7101" s="1419" t="s">
        <v>869</v>
      </c>
      <c r="D7101" s="1407">
        <v>31311</v>
      </c>
      <c r="E7101" s="1406" t="s">
        <v>611</v>
      </c>
      <c r="F7101" s="1408" t="s">
        <v>610</v>
      </c>
      <c r="H7101" s="1383" t="str">
        <f t="shared" si="6"/>
        <v xml:space="preserve"> TOTAL do distrito de 08 - FARO</v>
      </c>
      <c r="O7101" s="1383" t="s">
        <v>611</v>
      </c>
      <c r="Q7101" s="1383" t="s">
        <v>74</v>
      </c>
    </row>
    <row r="7102" spans="1:17" x14ac:dyDescent="0.3">
      <c r="A7102" s="1405">
        <v>2010</v>
      </c>
      <c r="B7102" s="1406" t="s">
        <v>864</v>
      </c>
      <c r="C7102" s="1419" t="s">
        <v>870</v>
      </c>
      <c r="D7102" s="1407">
        <v>76928</v>
      </c>
      <c r="E7102" s="1406" t="s">
        <v>614</v>
      </c>
      <c r="F7102" s="1408" t="s">
        <v>613</v>
      </c>
      <c r="H7102" s="1383" t="str">
        <f t="shared" si="6"/>
        <v xml:space="preserve"> TOTAL do distrito de 09 - GUARDA</v>
      </c>
      <c r="O7102" s="1383" t="s">
        <v>614</v>
      </c>
      <c r="Q7102" s="1383" t="s">
        <v>60</v>
      </c>
    </row>
    <row r="7103" spans="1:17" x14ac:dyDescent="0.3">
      <c r="A7103" s="1405">
        <v>2010</v>
      </c>
      <c r="B7103" s="1406" t="s">
        <v>864</v>
      </c>
      <c r="C7103" s="1419" t="s">
        <v>871</v>
      </c>
      <c r="D7103" s="1407">
        <v>28001</v>
      </c>
      <c r="E7103" s="1406" t="s">
        <v>617</v>
      </c>
      <c r="F7103" s="1408" t="s">
        <v>616</v>
      </c>
      <c r="H7103" s="1383" t="str">
        <f t="shared" si="6"/>
        <v xml:space="preserve"> TOTAL do distrito de 10 - LEIRIA</v>
      </c>
      <c r="O7103" s="1383" t="s">
        <v>617</v>
      </c>
      <c r="Q7103" s="1383" t="s">
        <v>55</v>
      </c>
    </row>
    <row r="7104" spans="1:17" x14ac:dyDescent="0.3">
      <c r="A7104" s="1405">
        <v>2010</v>
      </c>
      <c r="B7104" s="1406" t="s">
        <v>864</v>
      </c>
      <c r="C7104" s="1419" t="s">
        <v>872</v>
      </c>
      <c r="D7104" s="1407">
        <v>95276</v>
      </c>
      <c r="E7104" s="1406" t="s">
        <v>620</v>
      </c>
      <c r="F7104" s="1408" t="s">
        <v>619</v>
      </c>
      <c r="H7104" s="1383" t="str">
        <f t="shared" si="6"/>
        <v xml:space="preserve"> TOTAL do distrito de 11 - LISBOA</v>
      </c>
      <c r="O7104" s="1383" t="s">
        <v>620</v>
      </c>
      <c r="Q7104" s="1383" t="s">
        <v>73</v>
      </c>
    </row>
    <row r="7105" spans="1:17" x14ac:dyDescent="0.3">
      <c r="A7105" s="1405">
        <v>2010</v>
      </c>
      <c r="B7105" s="1406" t="s">
        <v>864</v>
      </c>
      <c r="C7105" s="1419" t="s">
        <v>873</v>
      </c>
      <c r="D7105" s="1407">
        <v>23190</v>
      </c>
      <c r="E7105" s="1406" t="s">
        <v>623</v>
      </c>
      <c r="F7105" s="1408" t="s">
        <v>622</v>
      </c>
      <c r="H7105" s="1383" t="str">
        <f t="shared" si="6"/>
        <v xml:space="preserve"> TOTAL do distrito de 12 - PORTALEGRE</v>
      </c>
      <c r="O7105" s="1383" t="s">
        <v>623</v>
      </c>
      <c r="Q7105" s="1383" t="s">
        <v>75</v>
      </c>
    </row>
    <row r="7106" spans="1:17" x14ac:dyDescent="0.3">
      <c r="A7106" s="1405">
        <v>2010</v>
      </c>
      <c r="B7106" s="1406" t="s">
        <v>864</v>
      </c>
      <c r="C7106" s="1419" t="s">
        <v>874</v>
      </c>
      <c r="D7106" s="1407">
        <v>102275</v>
      </c>
      <c r="E7106" s="1406" t="s">
        <v>626</v>
      </c>
      <c r="F7106" s="1408" t="s">
        <v>625</v>
      </c>
      <c r="H7106" s="1383" t="str">
        <f t="shared" si="6"/>
        <v xml:space="preserve"> TOTAL do distrito de 13 - PORTO</v>
      </c>
      <c r="O7106" s="1383" t="s">
        <v>626</v>
      </c>
      <c r="Q7106" s="1383" t="s">
        <v>59</v>
      </c>
    </row>
    <row r="7107" spans="1:17" x14ac:dyDescent="0.3">
      <c r="A7107" s="1405">
        <v>2010</v>
      </c>
      <c r="B7107" s="1406" t="s">
        <v>864</v>
      </c>
      <c r="C7107" s="1419" t="s">
        <v>526</v>
      </c>
      <c r="D7107" s="1407">
        <v>603237</v>
      </c>
      <c r="E7107" s="1406" t="s">
        <v>519</v>
      </c>
      <c r="F7107" s="1408" t="s">
        <v>628</v>
      </c>
      <c r="H7107" s="1383" t="str">
        <f t="shared" si="6"/>
        <v xml:space="preserve"> TOTAL do distrito de 14 - SANTARÉM</v>
      </c>
      <c r="O7107" s="1383" t="s">
        <v>519</v>
      </c>
      <c r="Q7107" s="1383" t="s">
        <v>58</v>
      </c>
    </row>
    <row r="7108" spans="1:17" x14ac:dyDescent="0.3">
      <c r="A7108" s="1405">
        <v>2010</v>
      </c>
      <c r="B7108" s="1406" t="s">
        <v>864</v>
      </c>
      <c r="C7108" s="1419" t="s">
        <v>875</v>
      </c>
      <c r="D7108" s="1407">
        <v>16601</v>
      </c>
      <c r="E7108" s="1406" t="s">
        <v>631</v>
      </c>
      <c r="F7108" s="1408" t="s">
        <v>630</v>
      </c>
      <c r="H7108" s="1383" t="str">
        <f t="shared" si="6"/>
        <v xml:space="preserve"> TOTAL do distrito de 15 - SETÚBAL</v>
      </c>
      <c r="O7108" s="1383" t="s">
        <v>631</v>
      </c>
      <c r="Q7108" s="1383" t="s">
        <v>56</v>
      </c>
    </row>
    <row r="7109" spans="1:17" x14ac:dyDescent="0.3">
      <c r="A7109" s="1405">
        <v>2010</v>
      </c>
      <c r="B7109" s="1406" t="s">
        <v>864</v>
      </c>
      <c r="C7109" s="1419" t="s">
        <v>876</v>
      </c>
      <c r="D7109" s="1407">
        <v>390983</v>
      </c>
      <c r="E7109" s="1406" t="s">
        <v>594</v>
      </c>
      <c r="F7109" s="1408" t="s">
        <v>595</v>
      </c>
      <c r="H7109" s="1383" t="str">
        <f t="shared" si="6"/>
        <v xml:space="preserve"> TOTAL do distrito de 16 - VIANA DO CASTELO</v>
      </c>
      <c r="O7109" s="1383" t="s">
        <v>594</v>
      </c>
      <c r="Q7109" s="1383" t="s">
        <v>62</v>
      </c>
    </row>
    <row r="7110" spans="1:17" x14ac:dyDescent="0.3">
      <c r="A7110" s="1405">
        <v>2010</v>
      </c>
      <c r="B7110" s="1406" t="s">
        <v>864</v>
      </c>
      <c r="C7110" s="1419" t="s">
        <v>877</v>
      </c>
      <c r="D7110" s="1407">
        <v>81925</v>
      </c>
      <c r="E7110" s="1406" t="s">
        <v>635</v>
      </c>
      <c r="F7110" s="1408" t="s">
        <v>634</v>
      </c>
      <c r="H7110" s="1383" t="str">
        <f t="shared" si="6"/>
        <v xml:space="preserve"> TOTAL do distrito de 17 - VILA REAL</v>
      </c>
      <c r="O7110" s="1383" t="s">
        <v>635</v>
      </c>
      <c r="Q7110" s="1383" t="s">
        <v>78</v>
      </c>
    </row>
    <row r="7111" spans="1:17" x14ac:dyDescent="0.3">
      <c r="A7111" s="1405">
        <v>2010</v>
      </c>
      <c r="B7111" s="1406" t="s">
        <v>864</v>
      </c>
      <c r="C7111" s="1419" t="s">
        <v>878</v>
      </c>
      <c r="D7111" s="1407">
        <v>121180</v>
      </c>
      <c r="E7111" s="1406" t="s">
        <v>638</v>
      </c>
      <c r="F7111" s="1408" t="s">
        <v>637</v>
      </c>
      <c r="H7111" s="1383" t="str">
        <f t="shared" si="6"/>
        <v xml:space="preserve"> TOTAL do distrito de 18 - VISEU</v>
      </c>
      <c r="O7111" s="1383" t="s">
        <v>638</v>
      </c>
      <c r="Q7111" s="1383" t="s">
        <v>57</v>
      </c>
    </row>
    <row r="7112" spans="1:17" x14ac:dyDescent="0.3">
      <c r="A7112" s="1405">
        <v>2010</v>
      </c>
      <c r="B7112" s="1406" t="s">
        <v>864</v>
      </c>
      <c r="C7112" s="1419" t="s">
        <v>879</v>
      </c>
      <c r="D7112" s="1407">
        <v>38356</v>
      </c>
      <c r="E7112" s="1406" t="s">
        <v>561</v>
      </c>
      <c r="F7112" s="1408" t="s">
        <v>562</v>
      </c>
      <c r="O7112" s="1383" t="s">
        <v>561</v>
      </c>
      <c r="Q7112" s="1383" t="s">
        <v>64</v>
      </c>
    </row>
    <row r="7113" spans="1:17" x14ac:dyDescent="0.3">
      <c r="A7113" s="1405">
        <v>2010</v>
      </c>
      <c r="B7113" s="1406" t="s">
        <v>864</v>
      </c>
      <c r="C7113" s="1419" t="s">
        <v>880</v>
      </c>
      <c r="D7113" s="1407">
        <v>25034</v>
      </c>
      <c r="E7113" s="1406" t="s">
        <v>642</v>
      </c>
      <c r="F7113" s="1408" t="s">
        <v>641</v>
      </c>
      <c r="O7113" s="1383" t="s">
        <v>642</v>
      </c>
      <c r="Q7113" s="1383" t="s">
        <v>66</v>
      </c>
    </row>
    <row r="7114" spans="1:17" x14ac:dyDescent="0.3">
      <c r="A7114" s="1405">
        <v>2010</v>
      </c>
      <c r="B7114" s="1406" t="s">
        <v>864</v>
      </c>
      <c r="C7114" s="1419" t="s">
        <v>881</v>
      </c>
      <c r="D7114" s="1407">
        <v>58778</v>
      </c>
      <c r="E7114" s="1406" t="s">
        <v>645</v>
      </c>
      <c r="F7114" s="1408" t="s">
        <v>644</v>
      </c>
      <c r="O7114" s="1383" t="s">
        <v>645</v>
      </c>
      <c r="Q7114" s="1383" t="s">
        <v>76</v>
      </c>
    </row>
    <row r="7115" spans="1:17" x14ac:dyDescent="0.3">
      <c r="A7115" s="1389">
        <v>2017</v>
      </c>
      <c r="B7115" s="1383" t="s">
        <v>559</v>
      </c>
      <c r="C7115" s="1383" t="s">
        <v>525</v>
      </c>
      <c r="D7115" s="1389">
        <v>943.00107511786211</v>
      </c>
      <c r="E7115" s="1383" t="s">
        <v>598</v>
      </c>
      <c r="F7115" s="1388" t="s">
        <v>599</v>
      </c>
      <c r="O7115" s="1383" t="s">
        <v>598</v>
      </c>
      <c r="Q7115" s="1383" t="s">
        <v>61</v>
      </c>
    </row>
    <row r="7116" spans="1:17" x14ac:dyDescent="0.3">
      <c r="A7116" s="1389">
        <v>2017</v>
      </c>
      <c r="B7116" s="1383" t="s">
        <v>559</v>
      </c>
      <c r="C7116" s="1383" t="s">
        <v>525</v>
      </c>
      <c r="D7116" s="1389">
        <v>943.00107511786211</v>
      </c>
      <c r="E7116" s="1383" t="s">
        <v>604</v>
      </c>
      <c r="F7116" s="1388" t="s">
        <v>603</v>
      </c>
      <c r="O7116" s="1383" t="s">
        <v>604</v>
      </c>
      <c r="Q7116" s="1383" t="s">
        <v>54</v>
      </c>
    </row>
    <row r="7117" spans="1:17" x14ac:dyDescent="0.3">
      <c r="A7117" s="1389">
        <v>2017</v>
      </c>
      <c r="B7117" s="1383" t="s">
        <v>559</v>
      </c>
      <c r="C7117" s="1383" t="s">
        <v>525</v>
      </c>
      <c r="D7117" s="1389">
        <v>943.00107511786211</v>
      </c>
      <c r="E7117" s="1383" t="s">
        <v>578</v>
      </c>
      <c r="F7117" s="1388" t="s">
        <v>579</v>
      </c>
      <c r="O7117" s="1383" t="s">
        <v>578</v>
      </c>
      <c r="Q7117" s="1383" t="s">
        <v>63</v>
      </c>
    </row>
    <row r="7118" spans="1:17" x14ac:dyDescent="0.3">
      <c r="A7118" s="1389">
        <v>2017</v>
      </c>
      <c r="B7118" s="1383" t="s">
        <v>559</v>
      </c>
      <c r="C7118" s="1383" t="s">
        <v>525</v>
      </c>
      <c r="D7118" s="1389">
        <v>943.00107511786211</v>
      </c>
      <c r="E7118" s="1383" t="s">
        <v>608</v>
      </c>
      <c r="F7118" s="1388" t="s">
        <v>607</v>
      </c>
      <c r="O7118" s="1383" t="s">
        <v>608</v>
      </c>
      <c r="Q7118" s="1383" t="s">
        <v>65</v>
      </c>
    </row>
    <row r="7119" spans="1:17" x14ac:dyDescent="0.3">
      <c r="A7119" s="1389">
        <v>2017</v>
      </c>
      <c r="B7119" s="1383" t="s">
        <v>559</v>
      </c>
      <c r="C7119" s="1383" t="s">
        <v>525</v>
      </c>
      <c r="D7119" s="1389">
        <v>943.00107511786211</v>
      </c>
      <c r="E7119" s="1383" t="s">
        <v>611</v>
      </c>
      <c r="F7119" s="1388" t="s">
        <v>610</v>
      </c>
      <c r="O7119" s="1383" t="s">
        <v>611</v>
      </c>
      <c r="Q7119" s="1383" t="s">
        <v>74</v>
      </c>
    </row>
    <row r="7120" spans="1:17" x14ac:dyDescent="0.3">
      <c r="A7120" s="1389">
        <v>2017</v>
      </c>
      <c r="B7120" s="1383" t="s">
        <v>559</v>
      </c>
      <c r="C7120" s="1383" t="s">
        <v>525</v>
      </c>
      <c r="D7120" s="1389">
        <v>943.00107511786211</v>
      </c>
      <c r="E7120" s="1383" t="s">
        <v>614</v>
      </c>
      <c r="F7120" s="1388" t="s">
        <v>613</v>
      </c>
      <c r="O7120" s="1383" t="s">
        <v>614</v>
      </c>
      <c r="Q7120" s="1383" t="s">
        <v>60</v>
      </c>
    </row>
    <row r="7121" spans="1:17" x14ac:dyDescent="0.3">
      <c r="A7121" s="1389">
        <v>2017</v>
      </c>
      <c r="B7121" s="1383" t="s">
        <v>559</v>
      </c>
      <c r="C7121" s="1383" t="s">
        <v>525</v>
      </c>
      <c r="D7121" s="1389">
        <v>943.00107511786211</v>
      </c>
      <c r="E7121" s="1383" t="s">
        <v>617</v>
      </c>
      <c r="F7121" s="1388" t="s">
        <v>616</v>
      </c>
      <c r="O7121" s="1383" t="s">
        <v>617</v>
      </c>
      <c r="Q7121" s="1383" t="s">
        <v>55</v>
      </c>
    </row>
    <row r="7122" spans="1:17" x14ac:dyDescent="0.3">
      <c r="A7122" s="1389">
        <v>2017</v>
      </c>
      <c r="B7122" s="1383" t="s">
        <v>559</v>
      </c>
      <c r="C7122" s="1383" t="s">
        <v>525</v>
      </c>
      <c r="D7122" s="1389">
        <v>943.00107511786211</v>
      </c>
      <c r="E7122" s="1383" t="s">
        <v>620</v>
      </c>
      <c r="F7122" s="1388" t="s">
        <v>619</v>
      </c>
      <c r="O7122" s="1383" t="s">
        <v>620</v>
      </c>
      <c r="Q7122" s="1383" t="s">
        <v>73</v>
      </c>
    </row>
    <row r="7123" spans="1:17" x14ac:dyDescent="0.3">
      <c r="A7123" s="1389">
        <v>2017</v>
      </c>
      <c r="B7123" s="1383" t="s">
        <v>559</v>
      </c>
      <c r="C7123" s="1383" t="s">
        <v>525</v>
      </c>
      <c r="D7123" s="1389">
        <v>943.00107511786211</v>
      </c>
      <c r="E7123" s="1383" t="s">
        <v>623</v>
      </c>
      <c r="F7123" s="1388" t="s">
        <v>622</v>
      </c>
      <c r="O7123" s="1383" t="s">
        <v>623</v>
      </c>
      <c r="Q7123" s="1383" t="s">
        <v>75</v>
      </c>
    </row>
    <row r="7124" spans="1:17" x14ac:dyDescent="0.3">
      <c r="A7124" s="1389">
        <v>2017</v>
      </c>
      <c r="B7124" s="1383" t="s">
        <v>559</v>
      </c>
      <c r="C7124" s="1383" t="s">
        <v>525</v>
      </c>
      <c r="D7124" s="1389">
        <v>943.00107511786211</v>
      </c>
      <c r="E7124" s="1383" t="s">
        <v>626</v>
      </c>
      <c r="F7124" s="1388" t="s">
        <v>625</v>
      </c>
      <c r="O7124" s="1383" t="s">
        <v>626</v>
      </c>
      <c r="Q7124" s="1383" t="s">
        <v>59</v>
      </c>
    </row>
    <row r="7125" spans="1:17" x14ac:dyDescent="0.3">
      <c r="A7125" s="1389">
        <v>2017</v>
      </c>
      <c r="B7125" s="1383" t="s">
        <v>559</v>
      </c>
      <c r="C7125" s="1383" t="s">
        <v>525</v>
      </c>
      <c r="D7125" s="1389">
        <v>943.00107511786211</v>
      </c>
      <c r="E7125" s="1383" t="s">
        <v>519</v>
      </c>
      <c r="F7125" s="1388" t="s">
        <v>628</v>
      </c>
      <c r="O7125" s="1383" t="s">
        <v>519</v>
      </c>
      <c r="Q7125" s="1383" t="s">
        <v>58</v>
      </c>
    </row>
    <row r="7126" spans="1:17" x14ac:dyDescent="0.3">
      <c r="A7126" s="1389">
        <v>2017</v>
      </c>
      <c r="B7126" s="1383" t="s">
        <v>559</v>
      </c>
      <c r="C7126" s="1383" t="s">
        <v>525</v>
      </c>
      <c r="D7126" s="1389">
        <v>943.00107511786211</v>
      </c>
      <c r="E7126" s="1383" t="s">
        <v>631</v>
      </c>
      <c r="F7126" s="1388" t="s">
        <v>630</v>
      </c>
      <c r="O7126" s="1383" t="s">
        <v>631</v>
      </c>
      <c r="Q7126" s="1383" t="s">
        <v>56</v>
      </c>
    </row>
    <row r="7127" spans="1:17" x14ac:dyDescent="0.3">
      <c r="A7127" s="1389">
        <v>2017</v>
      </c>
      <c r="B7127" s="1383" t="s">
        <v>559</v>
      </c>
      <c r="C7127" s="1383" t="s">
        <v>525</v>
      </c>
      <c r="D7127" s="1389">
        <v>943.00107511786211</v>
      </c>
      <c r="E7127" s="1383" t="s">
        <v>594</v>
      </c>
      <c r="F7127" s="1388" t="s">
        <v>595</v>
      </c>
      <c r="O7127" s="1383" t="s">
        <v>594</v>
      </c>
      <c r="Q7127" s="1383" t="s">
        <v>62</v>
      </c>
    </row>
    <row r="7128" spans="1:17" x14ac:dyDescent="0.3">
      <c r="A7128" s="1389">
        <v>2017</v>
      </c>
      <c r="B7128" s="1383" t="s">
        <v>559</v>
      </c>
      <c r="C7128" s="1383" t="s">
        <v>525</v>
      </c>
      <c r="D7128" s="1389">
        <v>943.00107511786211</v>
      </c>
      <c r="E7128" s="1383" t="s">
        <v>635</v>
      </c>
      <c r="F7128" s="1388" t="s">
        <v>634</v>
      </c>
      <c r="O7128" s="1383" t="s">
        <v>635</v>
      </c>
      <c r="Q7128" s="1383" t="s">
        <v>78</v>
      </c>
    </row>
    <row r="7129" spans="1:17" x14ac:dyDescent="0.3">
      <c r="A7129" s="1389">
        <v>2017</v>
      </c>
      <c r="B7129" s="1383" t="s">
        <v>559</v>
      </c>
      <c r="C7129" s="1383" t="s">
        <v>525</v>
      </c>
      <c r="D7129" s="1389">
        <v>943.00107511786211</v>
      </c>
      <c r="E7129" s="1383" t="s">
        <v>638</v>
      </c>
      <c r="F7129" s="1388" t="s">
        <v>637</v>
      </c>
      <c r="O7129" s="1383" t="s">
        <v>638</v>
      </c>
      <c r="Q7129" s="1383" t="s">
        <v>57</v>
      </c>
    </row>
    <row r="7130" spans="1:17" x14ac:dyDescent="0.3">
      <c r="A7130" s="1389">
        <v>2017</v>
      </c>
      <c r="B7130" s="1383" t="s">
        <v>559</v>
      </c>
      <c r="C7130" s="1383" t="s">
        <v>525</v>
      </c>
      <c r="D7130" s="1389">
        <v>943.00107511786211</v>
      </c>
      <c r="E7130" s="1383" t="s">
        <v>561</v>
      </c>
      <c r="F7130" s="1388" t="s">
        <v>562</v>
      </c>
      <c r="O7130" s="1383" t="s">
        <v>561</v>
      </c>
      <c r="Q7130" s="1383" t="s">
        <v>64</v>
      </c>
    </row>
    <row r="7131" spans="1:17" x14ac:dyDescent="0.3">
      <c r="A7131" s="1389">
        <v>2017</v>
      </c>
      <c r="B7131" s="1383" t="s">
        <v>559</v>
      </c>
      <c r="C7131" s="1383" t="s">
        <v>525</v>
      </c>
      <c r="D7131" s="1389">
        <v>943.00107511786211</v>
      </c>
      <c r="E7131" s="1383" t="s">
        <v>642</v>
      </c>
      <c r="F7131" s="1388" t="s">
        <v>641</v>
      </c>
      <c r="O7131" s="1383" t="s">
        <v>642</v>
      </c>
      <c r="Q7131" s="1383" t="s">
        <v>66</v>
      </c>
    </row>
    <row r="7132" spans="1:17" x14ac:dyDescent="0.3">
      <c r="A7132" s="1389">
        <v>2017</v>
      </c>
      <c r="B7132" s="1383" t="s">
        <v>559</v>
      </c>
      <c r="C7132" s="1383" t="s">
        <v>525</v>
      </c>
      <c r="D7132" s="1389">
        <v>943.00107511786211</v>
      </c>
      <c r="E7132" s="1383" t="s">
        <v>645</v>
      </c>
      <c r="F7132" s="1388" t="s">
        <v>644</v>
      </c>
      <c r="O7132" s="1383" t="s">
        <v>645</v>
      </c>
      <c r="Q7132" s="1383" t="s">
        <v>76</v>
      </c>
    </row>
    <row r="7133" spans="1:17" x14ac:dyDescent="0.3">
      <c r="A7133" s="1389">
        <v>2016</v>
      </c>
      <c r="B7133" s="1383" t="s">
        <v>559</v>
      </c>
      <c r="C7133" s="1383" t="s">
        <v>525</v>
      </c>
      <c r="D7133" s="1389">
        <v>924.9392153090821</v>
      </c>
      <c r="E7133" s="1383" t="s">
        <v>598</v>
      </c>
      <c r="F7133" s="1388" t="s">
        <v>599</v>
      </c>
      <c r="O7133" s="1383" t="s">
        <v>598</v>
      </c>
      <c r="Q7133" s="1383" t="s">
        <v>61</v>
      </c>
    </row>
    <row r="7134" spans="1:17" x14ac:dyDescent="0.3">
      <c r="A7134" s="1389">
        <v>2016</v>
      </c>
      <c r="B7134" s="1383" t="s">
        <v>559</v>
      </c>
      <c r="C7134" s="1383" t="s">
        <v>525</v>
      </c>
      <c r="D7134" s="1389">
        <v>924.9392153090821</v>
      </c>
      <c r="E7134" s="1383" t="s">
        <v>604</v>
      </c>
      <c r="F7134" s="1388" t="s">
        <v>603</v>
      </c>
      <c r="O7134" s="1383" t="s">
        <v>604</v>
      </c>
      <c r="Q7134" s="1383" t="s">
        <v>54</v>
      </c>
    </row>
    <row r="7135" spans="1:17" x14ac:dyDescent="0.3">
      <c r="A7135" s="1389">
        <v>2016</v>
      </c>
      <c r="B7135" s="1383" t="s">
        <v>559</v>
      </c>
      <c r="C7135" s="1383" t="s">
        <v>525</v>
      </c>
      <c r="D7135" s="1389">
        <v>924.9392153090821</v>
      </c>
      <c r="E7135" s="1383" t="s">
        <v>578</v>
      </c>
      <c r="F7135" s="1388" t="s">
        <v>579</v>
      </c>
      <c r="O7135" s="1383" t="s">
        <v>578</v>
      </c>
      <c r="Q7135" s="1383" t="s">
        <v>63</v>
      </c>
    </row>
    <row r="7136" spans="1:17" x14ac:dyDescent="0.3">
      <c r="A7136" s="1389">
        <v>2016</v>
      </c>
      <c r="B7136" s="1383" t="s">
        <v>559</v>
      </c>
      <c r="C7136" s="1383" t="s">
        <v>525</v>
      </c>
      <c r="D7136" s="1389">
        <v>924.9392153090821</v>
      </c>
      <c r="E7136" s="1383" t="s">
        <v>608</v>
      </c>
      <c r="F7136" s="1388" t="s">
        <v>607</v>
      </c>
      <c r="O7136" s="1383" t="s">
        <v>608</v>
      </c>
      <c r="Q7136" s="1383" t="s">
        <v>65</v>
      </c>
    </row>
    <row r="7137" spans="1:17" x14ac:dyDescent="0.3">
      <c r="A7137" s="1389">
        <v>2016</v>
      </c>
      <c r="B7137" s="1383" t="s">
        <v>559</v>
      </c>
      <c r="C7137" s="1383" t="s">
        <v>525</v>
      </c>
      <c r="D7137" s="1389">
        <v>924.9392153090821</v>
      </c>
      <c r="E7137" s="1383" t="s">
        <v>611</v>
      </c>
      <c r="F7137" s="1388" t="s">
        <v>610</v>
      </c>
      <c r="O7137" s="1383" t="s">
        <v>611</v>
      </c>
      <c r="Q7137" s="1383" t="s">
        <v>74</v>
      </c>
    </row>
    <row r="7138" spans="1:17" x14ac:dyDescent="0.3">
      <c r="A7138" s="1389">
        <v>2016</v>
      </c>
      <c r="B7138" s="1383" t="s">
        <v>559</v>
      </c>
      <c r="C7138" s="1383" t="s">
        <v>525</v>
      </c>
      <c r="D7138" s="1389">
        <v>924.9392153090821</v>
      </c>
      <c r="E7138" s="1383" t="s">
        <v>614</v>
      </c>
      <c r="F7138" s="1388" t="s">
        <v>613</v>
      </c>
      <c r="O7138" s="1383" t="s">
        <v>614</v>
      </c>
      <c r="Q7138" s="1383" t="s">
        <v>60</v>
      </c>
    </row>
    <row r="7139" spans="1:17" x14ac:dyDescent="0.3">
      <c r="A7139" s="1389">
        <v>2016</v>
      </c>
      <c r="B7139" s="1383" t="s">
        <v>559</v>
      </c>
      <c r="C7139" s="1383" t="s">
        <v>525</v>
      </c>
      <c r="D7139" s="1389">
        <v>924.9392153090821</v>
      </c>
      <c r="E7139" s="1383" t="s">
        <v>617</v>
      </c>
      <c r="F7139" s="1388" t="s">
        <v>616</v>
      </c>
      <c r="O7139" s="1383" t="s">
        <v>617</v>
      </c>
      <c r="Q7139" s="1383" t="s">
        <v>55</v>
      </c>
    </row>
    <row r="7140" spans="1:17" x14ac:dyDescent="0.3">
      <c r="A7140" s="1389">
        <v>2016</v>
      </c>
      <c r="B7140" s="1383" t="s">
        <v>559</v>
      </c>
      <c r="C7140" s="1383" t="s">
        <v>525</v>
      </c>
      <c r="D7140" s="1389">
        <v>924.9392153090821</v>
      </c>
      <c r="E7140" s="1383" t="s">
        <v>620</v>
      </c>
      <c r="F7140" s="1388" t="s">
        <v>619</v>
      </c>
      <c r="O7140" s="1383" t="s">
        <v>620</v>
      </c>
      <c r="Q7140" s="1383" t="s">
        <v>73</v>
      </c>
    </row>
    <row r="7141" spans="1:17" x14ac:dyDescent="0.3">
      <c r="A7141" s="1389">
        <v>2016</v>
      </c>
      <c r="B7141" s="1383" t="s">
        <v>559</v>
      </c>
      <c r="C7141" s="1383" t="s">
        <v>525</v>
      </c>
      <c r="D7141" s="1389">
        <v>924.9392153090821</v>
      </c>
      <c r="E7141" s="1383" t="s">
        <v>623</v>
      </c>
      <c r="F7141" s="1388" t="s">
        <v>622</v>
      </c>
      <c r="O7141" s="1383" t="s">
        <v>623</v>
      </c>
      <c r="Q7141" s="1383" t="s">
        <v>75</v>
      </c>
    </row>
    <row r="7142" spans="1:17" x14ac:dyDescent="0.3">
      <c r="A7142" s="1389">
        <v>2016</v>
      </c>
      <c r="B7142" s="1383" t="s">
        <v>559</v>
      </c>
      <c r="C7142" s="1383" t="s">
        <v>525</v>
      </c>
      <c r="D7142" s="1389">
        <v>924.9392153090821</v>
      </c>
      <c r="E7142" s="1383" t="s">
        <v>626</v>
      </c>
      <c r="F7142" s="1388" t="s">
        <v>625</v>
      </c>
      <c r="O7142" s="1383" t="s">
        <v>626</v>
      </c>
      <c r="Q7142" s="1383" t="s">
        <v>59</v>
      </c>
    </row>
    <row r="7143" spans="1:17" x14ac:dyDescent="0.3">
      <c r="A7143" s="1389">
        <v>2016</v>
      </c>
      <c r="B7143" s="1383" t="s">
        <v>559</v>
      </c>
      <c r="C7143" s="1383" t="s">
        <v>525</v>
      </c>
      <c r="D7143" s="1389">
        <v>924.9392153090821</v>
      </c>
      <c r="E7143" s="1383" t="s">
        <v>519</v>
      </c>
      <c r="F7143" s="1388" t="s">
        <v>628</v>
      </c>
      <c r="O7143" s="1383" t="s">
        <v>519</v>
      </c>
      <c r="Q7143" s="1383" t="s">
        <v>58</v>
      </c>
    </row>
    <row r="7144" spans="1:17" x14ac:dyDescent="0.3">
      <c r="A7144" s="1389">
        <v>2016</v>
      </c>
      <c r="B7144" s="1383" t="s">
        <v>559</v>
      </c>
      <c r="C7144" s="1383" t="s">
        <v>525</v>
      </c>
      <c r="D7144" s="1389">
        <v>924.9392153090821</v>
      </c>
      <c r="E7144" s="1383" t="s">
        <v>631</v>
      </c>
      <c r="F7144" s="1388" t="s">
        <v>630</v>
      </c>
      <c r="O7144" s="1383" t="s">
        <v>631</v>
      </c>
      <c r="Q7144" s="1383" t="s">
        <v>56</v>
      </c>
    </row>
    <row r="7145" spans="1:17" x14ac:dyDescent="0.3">
      <c r="A7145" s="1389">
        <v>2016</v>
      </c>
      <c r="B7145" s="1383" t="s">
        <v>559</v>
      </c>
      <c r="C7145" s="1383" t="s">
        <v>525</v>
      </c>
      <c r="D7145" s="1389">
        <v>924.9392153090821</v>
      </c>
      <c r="E7145" s="1383" t="s">
        <v>594</v>
      </c>
      <c r="F7145" s="1388" t="s">
        <v>595</v>
      </c>
      <c r="O7145" s="1383" t="s">
        <v>594</v>
      </c>
      <c r="Q7145" s="1383" t="s">
        <v>62</v>
      </c>
    </row>
    <row r="7146" spans="1:17" x14ac:dyDescent="0.3">
      <c r="A7146" s="1389">
        <v>2016</v>
      </c>
      <c r="B7146" s="1383" t="s">
        <v>559</v>
      </c>
      <c r="C7146" s="1383" t="s">
        <v>525</v>
      </c>
      <c r="D7146" s="1389">
        <v>924.9392153090821</v>
      </c>
      <c r="E7146" s="1383" t="s">
        <v>635</v>
      </c>
      <c r="F7146" s="1388" t="s">
        <v>634</v>
      </c>
      <c r="O7146" s="1383" t="s">
        <v>635</v>
      </c>
      <c r="Q7146" s="1383" t="s">
        <v>78</v>
      </c>
    </row>
    <row r="7147" spans="1:17" x14ac:dyDescent="0.3">
      <c r="A7147" s="1389">
        <v>2016</v>
      </c>
      <c r="B7147" s="1383" t="s">
        <v>559</v>
      </c>
      <c r="C7147" s="1383" t="s">
        <v>525</v>
      </c>
      <c r="D7147" s="1389">
        <v>924.9392153090821</v>
      </c>
      <c r="E7147" s="1383" t="s">
        <v>638</v>
      </c>
      <c r="F7147" s="1388" t="s">
        <v>637</v>
      </c>
      <c r="O7147" s="1383" t="s">
        <v>638</v>
      </c>
      <c r="Q7147" s="1383" t="s">
        <v>57</v>
      </c>
    </row>
    <row r="7148" spans="1:17" x14ac:dyDescent="0.3">
      <c r="A7148" s="1389">
        <v>2016</v>
      </c>
      <c r="B7148" s="1383" t="s">
        <v>559</v>
      </c>
      <c r="C7148" s="1383" t="s">
        <v>525</v>
      </c>
      <c r="D7148" s="1389">
        <v>924.9392153090821</v>
      </c>
      <c r="E7148" s="1383" t="s">
        <v>561</v>
      </c>
      <c r="F7148" s="1388" t="s">
        <v>562</v>
      </c>
      <c r="O7148" s="1383" t="s">
        <v>561</v>
      </c>
      <c r="Q7148" s="1383" t="s">
        <v>64</v>
      </c>
    </row>
    <row r="7149" spans="1:17" x14ac:dyDescent="0.3">
      <c r="A7149" s="1389">
        <v>2016</v>
      </c>
      <c r="B7149" s="1383" t="s">
        <v>559</v>
      </c>
      <c r="C7149" s="1383" t="s">
        <v>525</v>
      </c>
      <c r="D7149" s="1389">
        <v>924.9392153090821</v>
      </c>
      <c r="E7149" s="1383" t="s">
        <v>642</v>
      </c>
      <c r="F7149" s="1388" t="s">
        <v>641</v>
      </c>
      <c r="O7149" s="1383" t="s">
        <v>642</v>
      </c>
      <c r="Q7149" s="1383" t="s">
        <v>66</v>
      </c>
    </row>
    <row r="7150" spans="1:17" x14ac:dyDescent="0.3">
      <c r="A7150" s="1389">
        <v>2016</v>
      </c>
      <c r="B7150" s="1383" t="s">
        <v>559</v>
      </c>
      <c r="C7150" s="1383" t="s">
        <v>525</v>
      </c>
      <c r="D7150" s="1389">
        <v>924.9392153090821</v>
      </c>
      <c r="E7150" s="1383" t="s">
        <v>645</v>
      </c>
      <c r="F7150" s="1388" t="s">
        <v>644</v>
      </c>
      <c r="O7150" s="1383" t="s">
        <v>645</v>
      </c>
      <c r="Q7150" s="1383" t="s">
        <v>76</v>
      </c>
    </row>
    <row r="7151" spans="1:17" x14ac:dyDescent="0.3">
      <c r="A7151" s="1389">
        <v>2015</v>
      </c>
      <c r="B7151" s="1383" t="s">
        <v>559</v>
      </c>
      <c r="C7151" s="1383" t="s">
        <v>525</v>
      </c>
      <c r="D7151" s="1389">
        <v>913.92544791377406</v>
      </c>
      <c r="E7151" s="1383" t="s">
        <v>598</v>
      </c>
      <c r="F7151" s="1388" t="s">
        <v>599</v>
      </c>
      <c r="O7151" s="1383" t="s">
        <v>598</v>
      </c>
      <c r="Q7151" s="1383" t="s">
        <v>61</v>
      </c>
    </row>
    <row r="7152" spans="1:17" x14ac:dyDescent="0.3">
      <c r="A7152" s="1389">
        <v>2015</v>
      </c>
      <c r="B7152" s="1383" t="s">
        <v>559</v>
      </c>
      <c r="C7152" s="1383" t="s">
        <v>525</v>
      </c>
      <c r="D7152" s="1389">
        <v>913.92544791377406</v>
      </c>
      <c r="E7152" s="1383" t="s">
        <v>604</v>
      </c>
      <c r="F7152" s="1388" t="s">
        <v>603</v>
      </c>
      <c r="O7152" s="1383" t="s">
        <v>604</v>
      </c>
      <c r="Q7152" s="1383" t="s">
        <v>54</v>
      </c>
    </row>
    <row r="7153" spans="1:17" x14ac:dyDescent="0.3">
      <c r="A7153" s="1389">
        <v>2015</v>
      </c>
      <c r="B7153" s="1383" t="s">
        <v>559</v>
      </c>
      <c r="C7153" s="1383" t="s">
        <v>525</v>
      </c>
      <c r="D7153" s="1389">
        <v>913.92544791377406</v>
      </c>
      <c r="E7153" s="1383" t="s">
        <v>578</v>
      </c>
      <c r="F7153" s="1388" t="s">
        <v>579</v>
      </c>
      <c r="O7153" s="1383" t="s">
        <v>578</v>
      </c>
      <c r="Q7153" s="1383" t="s">
        <v>63</v>
      </c>
    </row>
    <row r="7154" spans="1:17" x14ac:dyDescent="0.3">
      <c r="A7154" s="1389">
        <v>2015</v>
      </c>
      <c r="B7154" s="1383" t="s">
        <v>559</v>
      </c>
      <c r="C7154" s="1383" t="s">
        <v>525</v>
      </c>
      <c r="D7154" s="1389">
        <v>913.92544791377406</v>
      </c>
      <c r="E7154" s="1383" t="s">
        <v>608</v>
      </c>
      <c r="F7154" s="1388" t="s">
        <v>607</v>
      </c>
      <c r="O7154" s="1383" t="s">
        <v>608</v>
      </c>
      <c r="Q7154" s="1383" t="s">
        <v>65</v>
      </c>
    </row>
    <row r="7155" spans="1:17" x14ac:dyDescent="0.3">
      <c r="A7155" s="1389">
        <v>2015</v>
      </c>
      <c r="B7155" s="1383" t="s">
        <v>559</v>
      </c>
      <c r="C7155" s="1383" t="s">
        <v>525</v>
      </c>
      <c r="D7155" s="1389">
        <v>913.92544791377406</v>
      </c>
      <c r="E7155" s="1383" t="s">
        <v>611</v>
      </c>
      <c r="F7155" s="1388" t="s">
        <v>610</v>
      </c>
      <c r="O7155" s="1383" t="s">
        <v>611</v>
      </c>
      <c r="Q7155" s="1383" t="s">
        <v>74</v>
      </c>
    </row>
    <row r="7156" spans="1:17" x14ac:dyDescent="0.3">
      <c r="A7156" s="1389">
        <v>2015</v>
      </c>
      <c r="B7156" s="1383" t="s">
        <v>559</v>
      </c>
      <c r="C7156" s="1383" t="s">
        <v>525</v>
      </c>
      <c r="D7156" s="1389">
        <v>913.92544791377406</v>
      </c>
      <c r="E7156" s="1383" t="s">
        <v>614</v>
      </c>
      <c r="F7156" s="1388" t="s">
        <v>613</v>
      </c>
      <c r="O7156" s="1383" t="s">
        <v>614</v>
      </c>
      <c r="Q7156" s="1383" t="s">
        <v>60</v>
      </c>
    </row>
    <row r="7157" spans="1:17" x14ac:dyDescent="0.3">
      <c r="A7157" s="1389">
        <v>2015</v>
      </c>
      <c r="B7157" s="1383" t="s">
        <v>559</v>
      </c>
      <c r="C7157" s="1383" t="s">
        <v>525</v>
      </c>
      <c r="D7157" s="1389">
        <v>913.92544791377406</v>
      </c>
      <c r="E7157" s="1383" t="s">
        <v>617</v>
      </c>
      <c r="F7157" s="1388" t="s">
        <v>616</v>
      </c>
      <c r="O7157" s="1383" t="s">
        <v>617</v>
      </c>
      <c r="Q7157" s="1383" t="s">
        <v>55</v>
      </c>
    </row>
    <row r="7158" spans="1:17" x14ac:dyDescent="0.3">
      <c r="A7158" s="1389">
        <v>2015</v>
      </c>
      <c r="B7158" s="1383" t="s">
        <v>559</v>
      </c>
      <c r="C7158" s="1383" t="s">
        <v>525</v>
      </c>
      <c r="D7158" s="1389">
        <v>913.92544791377406</v>
      </c>
      <c r="E7158" s="1383" t="s">
        <v>620</v>
      </c>
      <c r="F7158" s="1388" t="s">
        <v>619</v>
      </c>
      <c r="O7158" s="1383" t="s">
        <v>620</v>
      </c>
      <c r="Q7158" s="1383" t="s">
        <v>73</v>
      </c>
    </row>
    <row r="7159" spans="1:17" x14ac:dyDescent="0.3">
      <c r="A7159" s="1389">
        <v>2015</v>
      </c>
      <c r="B7159" s="1383" t="s">
        <v>559</v>
      </c>
      <c r="C7159" s="1383" t="s">
        <v>525</v>
      </c>
      <c r="D7159" s="1389">
        <v>913.92544791377406</v>
      </c>
      <c r="E7159" s="1383" t="s">
        <v>623</v>
      </c>
      <c r="F7159" s="1388" t="s">
        <v>622</v>
      </c>
      <c r="O7159" s="1383" t="s">
        <v>623</v>
      </c>
      <c r="Q7159" s="1383" t="s">
        <v>75</v>
      </c>
    </row>
    <row r="7160" spans="1:17" x14ac:dyDescent="0.3">
      <c r="A7160" s="1389">
        <v>2015</v>
      </c>
      <c r="B7160" s="1383" t="s">
        <v>559</v>
      </c>
      <c r="C7160" s="1383" t="s">
        <v>525</v>
      </c>
      <c r="D7160" s="1389">
        <v>913.92544791377406</v>
      </c>
      <c r="E7160" s="1383" t="s">
        <v>626</v>
      </c>
      <c r="F7160" s="1388" t="s">
        <v>625</v>
      </c>
      <c r="O7160" s="1383" t="s">
        <v>626</v>
      </c>
      <c r="Q7160" s="1383" t="s">
        <v>59</v>
      </c>
    </row>
    <row r="7161" spans="1:17" x14ac:dyDescent="0.3">
      <c r="A7161" s="1389">
        <v>2015</v>
      </c>
      <c r="B7161" s="1383" t="s">
        <v>559</v>
      </c>
      <c r="C7161" s="1383" t="s">
        <v>525</v>
      </c>
      <c r="D7161" s="1389">
        <v>913.92544791377406</v>
      </c>
      <c r="E7161" s="1383" t="s">
        <v>519</v>
      </c>
      <c r="F7161" s="1388" t="s">
        <v>628</v>
      </c>
      <c r="O7161" s="1383" t="s">
        <v>519</v>
      </c>
      <c r="Q7161" s="1383" t="s">
        <v>58</v>
      </c>
    </row>
    <row r="7162" spans="1:17" x14ac:dyDescent="0.3">
      <c r="A7162" s="1389">
        <v>2015</v>
      </c>
      <c r="B7162" s="1383" t="s">
        <v>559</v>
      </c>
      <c r="C7162" s="1383" t="s">
        <v>525</v>
      </c>
      <c r="D7162" s="1389">
        <v>913.92544791377406</v>
      </c>
      <c r="E7162" s="1383" t="s">
        <v>631</v>
      </c>
      <c r="F7162" s="1388" t="s">
        <v>630</v>
      </c>
      <c r="O7162" s="1383" t="s">
        <v>631</v>
      </c>
      <c r="Q7162" s="1383" t="s">
        <v>56</v>
      </c>
    </row>
    <row r="7163" spans="1:17" x14ac:dyDescent="0.3">
      <c r="A7163" s="1389">
        <v>2015</v>
      </c>
      <c r="B7163" s="1383" t="s">
        <v>559</v>
      </c>
      <c r="C7163" s="1383" t="s">
        <v>525</v>
      </c>
      <c r="D7163" s="1389">
        <v>913.92544791377406</v>
      </c>
      <c r="E7163" s="1383" t="s">
        <v>594</v>
      </c>
      <c r="F7163" s="1388" t="s">
        <v>595</v>
      </c>
      <c r="O7163" s="1383" t="s">
        <v>594</v>
      </c>
      <c r="Q7163" s="1383" t="s">
        <v>62</v>
      </c>
    </row>
    <row r="7164" spans="1:17" x14ac:dyDescent="0.3">
      <c r="A7164" s="1389">
        <v>2015</v>
      </c>
      <c r="B7164" s="1383" t="s">
        <v>559</v>
      </c>
      <c r="C7164" s="1383" t="s">
        <v>525</v>
      </c>
      <c r="D7164" s="1389">
        <v>913.92544791377406</v>
      </c>
      <c r="E7164" s="1383" t="s">
        <v>635</v>
      </c>
      <c r="F7164" s="1388" t="s">
        <v>634</v>
      </c>
      <c r="O7164" s="1383" t="s">
        <v>635</v>
      </c>
      <c r="Q7164" s="1383" t="s">
        <v>78</v>
      </c>
    </row>
    <row r="7165" spans="1:17" x14ac:dyDescent="0.3">
      <c r="A7165" s="1389">
        <v>2015</v>
      </c>
      <c r="B7165" s="1383" t="s">
        <v>559</v>
      </c>
      <c r="C7165" s="1383" t="s">
        <v>525</v>
      </c>
      <c r="D7165" s="1389">
        <v>913.92544791377406</v>
      </c>
      <c r="E7165" s="1383" t="s">
        <v>638</v>
      </c>
      <c r="F7165" s="1388" t="s">
        <v>637</v>
      </c>
      <c r="O7165" s="1383" t="s">
        <v>638</v>
      </c>
      <c r="Q7165" s="1383" t="s">
        <v>57</v>
      </c>
    </row>
    <row r="7166" spans="1:17" x14ac:dyDescent="0.3">
      <c r="A7166" s="1389">
        <v>2015</v>
      </c>
      <c r="B7166" s="1383" t="s">
        <v>559</v>
      </c>
      <c r="C7166" s="1383" t="s">
        <v>525</v>
      </c>
      <c r="D7166" s="1389">
        <v>913.92544791377406</v>
      </c>
      <c r="E7166" s="1383" t="s">
        <v>561</v>
      </c>
      <c r="F7166" s="1388" t="s">
        <v>562</v>
      </c>
      <c r="O7166" s="1383" t="s">
        <v>561</v>
      </c>
      <c r="Q7166" s="1383" t="s">
        <v>64</v>
      </c>
    </row>
    <row r="7167" spans="1:17" x14ac:dyDescent="0.3">
      <c r="A7167" s="1389">
        <v>2015</v>
      </c>
      <c r="B7167" s="1383" t="s">
        <v>559</v>
      </c>
      <c r="C7167" s="1383" t="s">
        <v>525</v>
      </c>
      <c r="D7167" s="1389">
        <v>913.92544791377406</v>
      </c>
      <c r="E7167" s="1383" t="s">
        <v>642</v>
      </c>
      <c r="F7167" s="1388" t="s">
        <v>641</v>
      </c>
      <c r="O7167" s="1383" t="s">
        <v>642</v>
      </c>
      <c r="Q7167" s="1383" t="s">
        <v>66</v>
      </c>
    </row>
    <row r="7168" spans="1:17" x14ac:dyDescent="0.3">
      <c r="A7168" s="1389">
        <v>2015</v>
      </c>
      <c r="B7168" s="1383" t="s">
        <v>559</v>
      </c>
      <c r="C7168" s="1383" t="s">
        <v>525</v>
      </c>
      <c r="D7168" s="1389">
        <v>913.92544791377406</v>
      </c>
      <c r="E7168" s="1383" t="s">
        <v>645</v>
      </c>
      <c r="F7168" s="1388" t="s">
        <v>644</v>
      </c>
      <c r="O7168" s="1383" t="s">
        <v>645</v>
      </c>
      <c r="Q7168" s="1383" t="s">
        <v>76</v>
      </c>
    </row>
    <row r="7169" spans="1:17" x14ac:dyDescent="0.3">
      <c r="A7169" s="1389">
        <v>2014</v>
      </c>
      <c r="B7169" s="1383" t="s">
        <v>559</v>
      </c>
      <c r="C7169" s="1383" t="s">
        <v>525</v>
      </c>
      <c r="D7169" s="1389">
        <v>909.49144915721399</v>
      </c>
      <c r="E7169" s="1383" t="s">
        <v>598</v>
      </c>
      <c r="F7169" s="1388" t="s">
        <v>599</v>
      </c>
      <c r="O7169" s="1383" t="s">
        <v>598</v>
      </c>
      <c r="Q7169" s="1383" t="s">
        <v>61</v>
      </c>
    </row>
    <row r="7170" spans="1:17" x14ac:dyDescent="0.3">
      <c r="A7170" s="1389">
        <v>2014</v>
      </c>
      <c r="B7170" s="1383" t="s">
        <v>559</v>
      </c>
      <c r="C7170" s="1383" t="s">
        <v>525</v>
      </c>
      <c r="D7170" s="1389">
        <v>909.49144915721399</v>
      </c>
      <c r="E7170" s="1383" t="s">
        <v>604</v>
      </c>
      <c r="F7170" s="1388" t="s">
        <v>603</v>
      </c>
      <c r="O7170" s="1383" t="s">
        <v>604</v>
      </c>
      <c r="Q7170" s="1383" t="s">
        <v>54</v>
      </c>
    </row>
    <row r="7171" spans="1:17" x14ac:dyDescent="0.3">
      <c r="A7171" s="1389">
        <v>2014</v>
      </c>
      <c r="B7171" s="1383" t="s">
        <v>559</v>
      </c>
      <c r="C7171" s="1383" t="s">
        <v>525</v>
      </c>
      <c r="D7171" s="1389">
        <v>909.49144915721399</v>
      </c>
      <c r="E7171" s="1383" t="s">
        <v>578</v>
      </c>
      <c r="F7171" s="1388" t="s">
        <v>579</v>
      </c>
      <c r="O7171" s="1383" t="s">
        <v>578</v>
      </c>
      <c r="Q7171" s="1383" t="s">
        <v>63</v>
      </c>
    </row>
    <row r="7172" spans="1:17" x14ac:dyDescent="0.3">
      <c r="A7172" s="1389">
        <v>2014</v>
      </c>
      <c r="B7172" s="1383" t="s">
        <v>559</v>
      </c>
      <c r="C7172" s="1383" t="s">
        <v>525</v>
      </c>
      <c r="D7172" s="1389">
        <v>909.49144915721399</v>
      </c>
      <c r="E7172" s="1383" t="s">
        <v>608</v>
      </c>
      <c r="F7172" s="1388" t="s">
        <v>607</v>
      </c>
      <c r="O7172" s="1383" t="s">
        <v>608</v>
      </c>
      <c r="Q7172" s="1383" t="s">
        <v>65</v>
      </c>
    </row>
    <row r="7173" spans="1:17" x14ac:dyDescent="0.3">
      <c r="A7173" s="1389">
        <v>2014</v>
      </c>
      <c r="B7173" s="1383" t="s">
        <v>559</v>
      </c>
      <c r="C7173" s="1383" t="s">
        <v>525</v>
      </c>
      <c r="D7173" s="1389">
        <v>909.49144915721399</v>
      </c>
      <c r="E7173" s="1383" t="s">
        <v>611</v>
      </c>
      <c r="F7173" s="1388" t="s">
        <v>610</v>
      </c>
      <c r="O7173" s="1383" t="s">
        <v>611</v>
      </c>
      <c r="Q7173" s="1383" t="s">
        <v>74</v>
      </c>
    </row>
    <row r="7174" spans="1:17" x14ac:dyDescent="0.3">
      <c r="A7174" s="1389">
        <v>2014</v>
      </c>
      <c r="B7174" s="1383" t="s">
        <v>559</v>
      </c>
      <c r="C7174" s="1383" t="s">
        <v>525</v>
      </c>
      <c r="D7174" s="1389">
        <v>909.49144915721399</v>
      </c>
      <c r="E7174" s="1383" t="s">
        <v>614</v>
      </c>
      <c r="F7174" s="1388" t="s">
        <v>613</v>
      </c>
      <c r="O7174" s="1383" t="s">
        <v>614</v>
      </c>
      <c r="Q7174" s="1383" t="s">
        <v>60</v>
      </c>
    </row>
    <row r="7175" spans="1:17" x14ac:dyDescent="0.3">
      <c r="A7175" s="1389">
        <v>2014</v>
      </c>
      <c r="B7175" s="1383" t="s">
        <v>559</v>
      </c>
      <c r="C7175" s="1383" t="s">
        <v>525</v>
      </c>
      <c r="D7175" s="1389">
        <v>909.49144915721399</v>
      </c>
      <c r="E7175" s="1383" t="s">
        <v>617</v>
      </c>
      <c r="F7175" s="1388" t="s">
        <v>616</v>
      </c>
      <c r="O7175" s="1383" t="s">
        <v>617</v>
      </c>
      <c r="Q7175" s="1383" t="s">
        <v>55</v>
      </c>
    </row>
    <row r="7176" spans="1:17" x14ac:dyDescent="0.3">
      <c r="A7176" s="1389">
        <v>2014</v>
      </c>
      <c r="B7176" s="1383" t="s">
        <v>559</v>
      </c>
      <c r="C7176" s="1383" t="s">
        <v>525</v>
      </c>
      <c r="D7176" s="1389">
        <v>909.49144915721399</v>
      </c>
      <c r="E7176" s="1383" t="s">
        <v>620</v>
      </c>
      <c r="F7176" s="1388" t="s">
        <v>619</v>
      </c>
      <c r="O7176" s="1383" t="s">
        <v>620</v>
      </c>
      <c r="Q7176" s="1383" t="s">
        <v>73</v>
      </c>
    </row>
    <row r="7177" spans="1:17" x14ac:dyDescent="0.3">
      <c r="A7177" s="1389">
        <v>2014</v>
      </c>
      <c r="B7177" s="1383" t="s">
        <v>559</v>
      </c>
      <c r="C7177" s="1383" t="s">
        <v>525</v>
      </c>
      <c r="D7177" s="1389">
        <v>909.49144915721399</v>
      </c>
      <c r="E7177" s="1383" t="s">
        <v>623</v>
      </c>
      <c r="F7177" s="1388" t="s">
        <v>622</v>
      </c>
      <c r="O7177" s="1383" t="s">
        <v>623</v>
      </c>
      <c r="Q7177" s="1383" t="s">
        <v>75</v>
      </c>
    </row>
    <row r="7178" spans="1:17" x14ac:dyDescent="0.3">
      <c r="A7178" s="1389">
        <v>2014</v>
      </c>
      <c r="B7178" s="1383" t="s">
        <v>559</v>
      </c>
      <c r="C7178" s="1383" t="s">
        <v>525</v>
      </c>
      <c r="D7178" s="1389">
        <v>909.49144915721399</v>
      </c>
      <c r="E7178" s="1383" t="s">
        <v>626</v>
      </c>
      <c r="F7178" s="1388" t="s">
        <v>625</v>
      </c>
      <c r="O7178" s="1383" t="s">
        <v>626</v>
      </c>
      <c r="Q7178" s="1383" t="s">
        <v>59</v>
      </c>
    </row>
    <row r="7179" spans="1:17" x14ac:dyDescent="0.3">
      <c r="A7179" s="1389">
        <v>2014</v>
      </c>
      <c r="B7179" s="1383" t="s">
        <v>559</v>
      </c>
      <c r="C7179" s="1383" t="s">
        <v>525</v>
      </c>
      <c r="D7179" s="1389">
        <v>909.49144915721399</v>
      </c>
      <c r="E7179" s="1383" t="s">
        <v>519</v>
      </c>
      <c r="F7179" s="1388" t="s">
        <v>628</v>
      </c>
      <c r="O7179" s="1383" t="s">
        <v>519</v>
      </c>
      <c r="Q7179" s="1383" t="s">
        <v>58</v>
      </c>
    </row>
    <row r="7180" spans="1:17" x14ac:dyDescent="0.3">
      <c r="A7180" s="1389">
        <v>2014</v>
      </c>
      <c r="B7180" s="1383" t="s">
        <v>559</v>
      </c>
      <c r="C7180" s="1383" t="s">
        <v>525</v>
      </c>
      <c r="D7180" s="1389">
        <v>909.49144915721399</v>
      </c>
      <c r="E7180" s="1383" t="s">
        <v>631</v>
      </c>
      <c r="F7180" s="1388" t="s">
        <v>630</v>
      </c>
      <c r="O7180" s="1383" t="s">
        <v>631</v>
      </c>
      <c r="Q7180" s="1383" t="s">
        <v>56</v>
      </c>
    </row>
    <row r="7181" spans="1:17" x14ac:dyDescent="0.3">
      <c r="A7181" s="1389">
        <v>2014</v>
      </c>
      <c r="B7181" s="1383" t="s">
        <v>559</v>
      </c>
      <c r="C7181" s="1383" t="s">
        <v>525</v>
      </c>
      <c r="D7181" s="1389">
        <v>909.49144915721399</v>
      </c>
      <c r="E7181" s="1383" t="s">
        <v>594</v>
      </c>
      <c r="F7181" s="1388" t="s">
        <v>595</v>
      </c>
      <c r="O7181" s="1383" t="s">
        <v>594</v>
      </c>
      <c r="Q7181" s="1383" t="s">
        <v>62</v>
      </c>
    </row>
    <row r="7182" spans="1:17" x14ac:dyDescent="0.3">
      <c r="A7182" s="1389">
        <v>2014</v>
      </c>
      <c r="B7182" s="1383" t="s">
        <v>559</v>
      </c>
      <c r="C7182" s="1383" t="s">
        <v>525</v>
      </c>
      <c r="D7182" s="1389">
        <v>909.49144915721399</v>
      </c>
      <c r="E7182" s="1383" t="s">
        <v>635</v>
      </c>
      <c r="F7182" s="1388" t="s">
        <v>634</v>
      </c>
      <c r="O7182" s="1383" t="s">
        <v>635</v>
      </c>
      <c r="Q7182" s="1383" t="s">
        <v>78</v>
      </c>
    </row>
    <row r="7183" spans="1:17" x14ac:dyDescent="0.3">
      <c r="A7183" s="1389">
        <v>2014</v>
      </c>
      <c r="B7183" s="1383" t="s">
        <v>559</v>
      </c>
      <c r="C7183" s="1383" t="s">
        <v>525</v>
      </c>
      <c r="D7183" s="1389">
        <v>909.49144915721399</v>
      </c>
      <c r="E7183" s="1383" t="s">
        <v>638</v>
      </c>
      <c r="F7183" s="1388" t="s">
        <v>637</v>
      </c>
      <c r="O7183" s="1383" t="s">
        <v>638</v>
      </c>
      <c r="Q7183" s="1383" t="s">
        <v>57</v>
      </c>
    </row>
    <row r="7184" spans="1:17" x14ac:dyDescent="0.3">
      <c r="A7184" s="1389">
        <v>2014</v>
      </c>
      <c r="B7184" s="1383" t="s">
        <v>559</v>
      </c>
      <c r="C7184" s="1383" t="s">
        <v>525</v>
      </c>
      <c r="D7184" s="1389">
        <v>909.49144915721399</v>
      </c>
      <c r="E7184" s="1383" t="s">
        <v>561</v>
      </c>
      <c r="F7184" s="1388" t="s">
        <v>562</v>
      </c>
      <c r="O7184" s="1383" t="s">
        <v>561</v>
      </c>
      <c r="Q7184" s="1383" t="s">
        <v>64</v>
      </c>
    </row>
    <row r="7185" spans="1:17" x14ac:dyDescent="0.3">
      <c r="A7185" s="1389">
        <v>2014</v>
      </c>
      <c r="B7185" s="1383" t="s">
        <v>559</v>
      </c>
      <c r="C7185" s="1383" t="s">
        <v>525</v>
      </c>
      <c r="D7185" s="1389">
        <v>909.49144915721399</v>
      </c>
      <c r="E7185" s="1383" t="s">
        <v>642</v>
      </c>
      <c r="F7185" s="1388" t="s">
        <v>641</v>
      </c>
      <c r="O7185" s="1383" t="s">
        <v>642</v>
      </c>
      <c r="Q7185" s="1383" t="s">
        <v>66</v>
      </c>
    </row>
    <row r="7186" spans="1:17" x14ac:dyDescent="0.3">
      <c r="A7186" s="1389">
        <v>2014</v>
      </c>
      <c r="B7186" s="1383" t="s">
        <v>559</v>
      </c>
      <c r="C7186" s="1383" t="s">
        <v>525</v>
      </c>
      <c r="D7186" s="1389">
        <v>909.49144915721399</v>
      </c>
      <c r="E7186" s="1383" t="s">
        <v>645</v>
      </c>
      <c r="F7186" s="1388" t="s">
        <v>644</v>
      </c>
      <c r="O7186" s="1383" t="s">
        <v>645</v>
      </c>
      <c r="Q7186" s="1383" t="s">
        <v>76</v>
      </c>
    </row>
    <row r="7187" spans="1:17" x14ac:dyDescent="0.3">
      <c r="A7187" s="1389">
        <v>2013</v>
      </c>
      <c r="B7187" s="1383" t="s">
        <v>559</v>
      </c>
      <c r="C7187" s="1383" t="s">
        <v>525</v>
      </c>
      <c r="D7187" s="1389">
        <v>912.18298170177309</v>
      </c>
      <c r="E7187" s="1383" t="s">
        <v>598</v>
      </c>
      <c r="F7187" s="1388" t="s">
        <v>599</v>
      </c>
      <c r="O7187" s="1383" t="s">
        <v>598</v>
      </c>
      <c r="Q7187" s="1383" t="s">
        <v>61</v>
      </c>
    </row>
    <row r="7188" spans="1:17" x14ac:dyDescent="0.3">
      <c r="A7188" s="1389">
        <v>2013</v>
      </c>
      <c r="B7188" s="1383" t="s">
        <v>559</v>
      </c>
      <c r="C7188" s="1383" t="s">
        <v>525</v>
      </c>
      <c r="D7188" s="1389">
        <v>912.18298170177309</v>
      </c>
      <c r="E7188" s="1383" t="s">
        <v>604</v>
      </c>
      <c r="F7188" s="1388" t="s">
        <v>603</v>
      </c>
      <c r="O7188" s="1383" t="s">
        <v>604</v>
      </c>
      <c r="Q7188" s="1383" t="s">
        <v>54</v>
      </c>
    </row>
    <row r="7189" spans="1:17" x14ac:dyDescent="0.3">
      <c r="A7189" s="1389">
        <v>2013</v>
      </c>
      <c r="B7189" s="1383" t="s">
        <v>559</v>
      </c>
      <c r="C7189" s="1383" t="s">
        <v>525</v>
      </c>
      <c r="D7189" s="1389">
        <v>912.18298170177309</v>
      </c>
      <c r="E7189" s="1383" t="s">
        <v>578</v>
      </c>
      <c r="F7189" s="1388" t="s">
        <v>579</v>
      </c>
      <c r="O7189" s="1383" t="s">
        <v>578</v>
      </c>
      <c r="Q7189" s="1383" t="s">
        <v>63</v>
      </c>
    </row>
    <row r="7190" spans="1:17" x14ac:dyDescent="0.3">
      <c r="A7190" s="1389">
        <v>2013</v>
      </c>
      <c r="B7190" s="1383" t="s">
        <v>559</v>
      </c>
      <c r="C7190" s="1383" t="s">
        <v>525</v>
      </c>
      <c r="D7190" s="1389">
        <v>912.18298170177309</v>
      </c>
      <c r="E7190" s="1383" t="s">
        <v>608</v>
      </c>
      <c r="F7190" s="1388" t="s">
        <v>607</v>
      </c>
      <c r="O7190" s="1383" t="s">
        <v>608</v>
      </c>
      <c r="Q7190" s="1383" t="s">
        <v>65</v>
      </c>
    </row>
    <row r="7191" spans="1:17" x14ac:dyDescent="0.3">
      <c r="A7191" s="1389">
        <v>2013</v>
      </c>
      <c r="B7191" s="1383" t="s">
        <v>559</v>
      </c>
      <c r="C7191" s="1383" t="s">
        <v>525</v>
      </c>
      <c r="D7191" s="1389">
        <v>912.18298170177309</v>
      </c>
      <c r="E7191" s="1383" t="s">
        <v>611</v>
      </c>
      <c r="F7191" s="1388" t="s">
        <v>610</v>
      </c>
      <c r="O7191" s="1383" t="s">
        <v>611</v>
      </c>
      <c r="Q7191" s="1383" t="s">
        <v>74</v>
      </c>
    </row>
    <row r="7192" spans="1:17" x14ac:dyDescent="0.3">
      <c r="A7192" s="1389">
        <v>2013</v>
      </c>
      <c r="B7192" s="1383" t="s">
        <v>559</v>
      </c>
      <c r="C7192" s="1383" t="s">
        <v>525</v>
      </c>
      <c r="D7192" s="1389">
        <v>912.18298170177309</v>
      </c>
      <c r="E7192" s="1383" t="s">
        <v>614</v>
      </c>
      <c r="F7192" s="1388" t="s">
        <v>613</v>
      </c>
      <c r="O7192" s="1383" t="s">
        <v>614</v>
      </c>
      <c r="Q7192" s="1383" t="s">
        <v>60</v>
      </c>
    </row>
    <row r="7193" spans="1:17" x14ac:dyDescent="0.3">
      <c r="A7193" s="1389">
        <v>2013</v>
      </c>
      <c r="B7193" s="1383" t="s">
        <v>559</v>
      </c>
      <c r="C7193" s="1383" t="s">
        <v>525</v>
      </c>
      <c r="D7193" s="1389">
        <v>912.18298170177309</v>
      </c>
      <c r="E7193" s="1383" t="s">
        <v>617</v>
      </c>
      <c r="F7193" s="1388" t="s">
        <v>616</v>
      </c>
      <c r="O7193" s="1383" t="s">
        <v>617</v>
      </c>
      <c r="Q7193" s="1383" t="s">
        <v>55</v>
      </c>
    </row>
    <row r="7194" spans="1:17" x14ac:dyDescent="0.3">
      <c r="A7194" s="1389">
        <v>2013</v>
      </c>
      <c r="B7194" s="1383" t="s">
        <v>559</v>
      </c>
      <c r="C7194" s="1383" t="s">
        <v>525</v>
      </c>
      <c r="D7194" s="1389">
        <v>912.18298170177309</v>
      </c>
      <c r="E7194" s="1383" t="s">
        <v>620</v>
      </c>
      <c r="F7194" s="1388" t="s">
        <v>619</v>
      </c>
      <c r="O7194" s="1383" t="s">
        <v>620</v>
      </c>
      <c r="Q7194" s="1383" t="s">
        <v>73</v>
      </c>
    </row>
    <row r="7195" spans="1:17" x14ac:dyDescent="0.3">
      <c r="A7195" s="1389">
        <v>2013</v>
      </c>
      <c r="B7195" s="1383" t="s">
        <v>559</v>
      </c>
      <c r="C7195" s="1383" t="s">
        <v>525</v>
      </c>
      <c r="D7195" s="1389">
        <v>912.18298170177309</v>
      </c>
      <c r="E7195" s="1383" t="s">
        <v>623</v>
      </c>
      <c r="F7195" s="1388" t="s">
        <v>622</v>
      </c>
      <c r="O7195" s="1383" t="s">
        <v>623</v>
      </c>
      <c r="Q7195" s="1383" t="s">
        <v>75</v>
      </c>
    </row>
    <row r="7196" spans="1:17" x14ac:dyDescent="0.3">
      <c r="A7196" s="1389">
        <v>2013</v>
      </c>
      <c r="B7196" s="1383" t="s">
        <v>559</v>
      </c>
      <c r="C7196" s="1383" t="s">
        <v>525</v>
      </c>
      <c r="D7196" s="1389">
        <v>912.18298170177309</v>
      </c>
      <c r="E7196" s="1383" t="s">
        <v>626</v>
      </c>
      <c r="F7196" s="1388" t="s">
        <v>625</v>
      </c>
      <c r="O7196" s="1383" t="s">
        <v>626</v>
      </c>
      <c r="Q7196" s="1383" t="s">
        <v>59</v>
      </c>
    </row>
    <row r="7197" spans="1:17" x14ac:dyDescent="0.3">
      <c r="A7197" s="1389">
        <v>2013</v>
      </c>
      <c r="B7197" s="1383" t="s">
        <v>559</v>
      </c>
      <c r="C7197" s="1383" t="s">
        <v>525</v>
      </c>
      <c r="D7197" s="1389">
        <v>912.18298170177309</v>
      </c>
      <c r="E7197" s="1383" t="s">
        <v>519</v>
      </c>
      <c r="F7197" s="1388" t="s">
        <v>628</v>
      </c>
      <c r="O7197" s="1383" t="s">
        <v>519</v>
      </c>
      <c r="Q7197" s="1383" t="s">
        <v>58</v>
      </c>
    </row>
    <row r="7198" spans="1:17" x14ac:dyDescent="0.3">
      <c r="A7198" s="1389">
        <v>2013</v>
      </c>
      <c r="B7198" s="1383" t="s">
        <v>559</v>
      </c>
      <c r="C7198" s="1383" t="s">
        <v>525</v>
      </c>
      <c r="D7198" s="1389">
        <v>912.18298170177309</v>
      </c>
      <c r="E7198" s="1383" t="s">
        <v>631</v>
      </c>
      <c r="F7198" s="1388" t="s">
        <v>630</v>
      </c>
      <c r="O7198" s="1383" t="s">
        <v>631</v>
      </c>
      <c r="Q7198" s="1383" t="s">
        <v>56</v>
      </c>
    </row>
    <row r="7199" spans="1:17" x14ac:dyDescent="0.3">
      <c r="A7199" s="1389">
        <v>2013</v>
      </c>
      <c r="B7199" s="1383" t="s">
        <v>559</v>
      </c>
      <c r="C7199" s="1383" t="s">
        <v>525</v>
      </c>
      <c r="D7199" s="1389">
        <v>912.18298170177309</v>
      </c>
      <c r="E7199" s="1383" t="s">
        <v>594</v>
      </c>
      <c r="F7199" s="1388" t="s">
        <v>595</v>
      </c>
      <c r="O7199" s="1383" t="s">
        <v>594</v>
      </c>
      <c r="Q7199" s="1383" t="s">
        <v>62</v>
      </c>
    </row>
    <row r="7200" spans="1:17" x14ac:dyDescent="0.3">
      <c r="A7200" s="1389">
        <v>2013</v>
      </c>
      <c r="B7200" s="1383" t="s">
        <v>559</v>
      </c>
      <c r="C7200" s="1383" t="s">
        <v>525</v>
      </c>
      <c r="D7200" s="1389">
        <v>912.18298170177309</v>
      </c>
      <c r="E7200" s="1383" t="s">
        <v>635</v>
      </c>
      <c r="F7200" s="1388" t="s">
        <v>634</v>
      </c>
      <c r="O7200" s="1383" t="s">
        <v>635</v>
      </c>
      <c r="Q7200" s="1383" t="s">
        <v>78</v>
      </c>
    </row>
    <row r="7201" spans="1:17" x14ac:dyDescent="0.3">
      <c r="A7201" s="1389">
        <v>2013</v>
      </c>
      <c r="B7201" s="1383" t="s">
        <v>559</v>
      </c>
      <c r="C7201" s="1383" t="s">
        <v>525</v>
      </c>
      <c r="D7201" s="1389">
        <v>912.18298170177309</v>
      </c>
      <c r="E7201" s="1383" t="s">
        <v>638</v>
      </c>
      <c r="F7201" s="1388" t="s">
        <v>637</v>
      </c>
      <c r="O7201" s="1383" t="s">
        <v>638</v>
      </c>
      <c r="Q7201" s="1383" t="s">
        <v>57</v>
      </c>
    </row>
    <row r="7202" spans="1:17" x14ac:dyDescent="0.3">
      <c r="A7202" s="1389">
        <v>2013</v>
      </c>
      <c r="B7202" s="1383" t="s">
        <v>559</v>
      </c>
      <c r="C7202" s="1383" t="s">
        <v>525</v>
      </c>
      <c r="D7202" s="1389">
        <v>912.18298170177309</v>
      </c>
      <c r="E7202" s="1383" t="s">
        <v>561</v>
      </c>
      <c r="F7202" s="1388" t="s">
        <v>562</v>
      </c>
      <c r="O7202" s="1383" t="s">
        <v>561</v>
      </c>
      <c r="Q7202" s="1383" t="s">
        <v>64</v>
      </c>
    </row>
    <row r="7203" spans="1:17" x14ac:dyDescent="0.3">
      <c r="A7203" s="1389">
        <v>2013</v>
      </c>
      <c r="B7203" s="1383" t="s">
        <v>559</v>
      </c>
      <c r="C7203" s="1383" t="s">
        <v>525</v>
      </c>
      <c r="D7203" s="1389">
        <v>912.18298170177309</v>
      </c>
      <c r="E7203" s="1383" t="s">
        <v>642</v>
      </c>
      <c r="F7203" s="1388" t="s">
        <v>641</v>
      </c>
      <c r="O7203" s="1383" t="s">
        <v>642</v>
      </c>
      <c r="Q7203" s="1383" t="s">
        <v>66</v>
      </c>
    </row>
    <row r="7204" spans="1:17" x14ac:dyDescent="0.3">
      <c r="A7204" s="1389">
        <v>2013</v>
      </c>
      <c r="B7204" s="1383" t="s">
        <v>559</v>
      </c>
      <c r="C7204" s="1383" t="s">
        <v>525</v>
      </c>
      <c r="D7204" s="1389">
        <v>912.18298170177309</v>
      </c>
      <c r="E7204" s="1383" t="s">
        <v>645</v>
      </c>
      <c r="F7204" s="1388" t="s">
        <v>644</v>
      </c>
      <c r="O7204" s="1383" t="s">
        <v>645</v>
      </c>
      <c r="Q7204" s="1383" t="s">
        <v>76</v>
      </c>
    </row>
    <row r="7205" spans="1:17" x14ac:dyDescent="0.3">
      <c r="A7205" s="1389">
        <v>2012</v>
      </c>
      <c r="B7205" s="1383" t="s">
        <v>559</v>
      </c>
      <c r="C7205" s="1383" t="s">
        <v>525</v>
      </c>
      <c r="D7205" s="1389">
        <v>915.01247006081212</v>
      </c>
      <c r="E7205" s="1383" t="s">
        <v>598</v>
      </c>
      <c r="F7205" s="1388" t="s">
        <v>599</v>
      </c>
      <c r="O7205" s="1383" t="s">
        <v>598</v>
      </c>
      <c r="Q7205" s="1383" t="s">
        <v>61</v>
      </c>
    </row>
    <row r="7206" spans="1:17" x14ac:dyDescent="0.3">
      <c r="A7206" s="1389">
        <v>2012</v>
      </c>
      <c r="B7206" s="1383" t="s">
        <v>559</v>
      </c>
      <c r="C7206" s="1383" t="s">
        <v>525</v>
      </c>
      <c r="D7206" s="1389">
        <v>915.01247006081212</v>
      </c>
      <c r="E7206" s="1383" t="s">
        <v>604</v>
      </c>
      <c r="F7206" s="1388" t="s">
        <v>603</v>
      </c>
      <c r="O7206" s="1383" t="s">
        <v>604</v>
      </c>
      <c r="Q7206" s="1383" t="s">
        <v>54</v>
      </c>
    </row>
    <row r="7207" spans="1:17" x14ac:dyDescent="0.3">
      <c r="A7207" s="1389">
        <v>2012</v>
      </c>
      <c r="B7207" s="1383" t="s">
        <v>559</v>
      </c>
      <c r="C7207" s="1383" t="s">
        <v>525</v>
      </c>
      <c r="D7207" s="1389">
        <v>915.01247006081212</v>
      </c>
      <c r="E7207" s="1383" t="s">
        <v>578</v>
      </c>
      <c r="F7207" s="1388" t="s">
        <v>579</v>
      </c>
      <c r="O7207" s="1383" t="s">
        <v>578</v>
      </c>
      <c r="Q7207" s="1383" t="s">
        <v>63</v>
      </c>
    </row>
    <row r="7208" spans="1:17" x14ac:dyDescent="0.3">
      <c r="A7208" s="1389">
        <v>2012</v>
      </c>
      <c r="B7208" s="1383" t="s">
        <v>559</v>
      </c>
      <c r="C7208" s="1383" t="s">
        <v>525</v>
      </c>
      <c r="D7208" s="1389">
        <v>915.01247006081212</v>
      </c>
      <c r="E7208" s="1383" t="s">
        <v>608</v>
      </c>
      <c r="F7208" s="1388" t="s">
        <v>607</v>
      </c>
      <c r="O7208" s="1383" t="s">
        <v>608</v>
      </c>
      <c r="Q7208" s="1383" t="s">
        <v>65</v>
      </c>
    </row>
    <row r="7209" spans="1:17" x14ac:dyDescent="0.3">
      <c r="A7209" s="1389">
        <v>2012</v>
      </c>
      <c r="B7209" s="1383" t="s">
        <v>559</v>
      </c>
      <c r="C7209" s="1383" t="s">
        <v>525</v>
      </c>
      <c r="D7209" s="1389">
        <v>915.01247006081212</v>
      </c>
      <c r="E7209" s="1383" t="s">
        <v>611</v>
      </c>
      <c r="F7209" s="1388" t="s">
        <v>610</v>
      </c>
      <c r="O7209" s="1383" t="s">
        <v>611</v>
      </c>
      <c r="Q7209" s="1383" t="s">
        <v>74</v>
      </c>
    </row>
    <row r="7210" spans="1:17" x14ac:dyDescent="0.3">
      <c r="A7210" s="1389">
        <v>2012</v>
      </c>
      <c r="B7210" s="1383" t="s">
        <v>559</v>
      </c>
      <c r="C7210" s="1383" t="s">
        <v>525</v>
      </c>
      <c r="D7210" s="1389">
        <v>915.01247006081212</v>
      </c>
      <c r="E7210" s="1383" t="s">
        <v>614</v>
      </c>
      <c r="F7210" s="1388" t="s">
        <v>613</v>
      </c>
      <c r="O7210" s="1383" t="s">
        <v>614</v>
      </c>
      <c r="Q7210" s="1383" t="s">
        <v>60</v>
      </c>
    </row>
    <row r="7211" spans="1:17" x14ac:dyDescent="0.3">
      <c r="A7211" s="1389">
        <v>2012</v>
      </c>
      <c r="B7211" s="1383" t="s">
        <v>559</v>
      </c>
      <c r="C7211" s="1383" t="s">
        <v>525</v>
      </c>
      <c r="D7211" s="1389">
        <v>915.01247006081212</v>
      </c>
      <c r="E7211" s="1383" t="s">
        <v>617</v>
      </c>
      <c r="F7211" s="1388" t="s">
        <v>616</v>
      </c>
      <c r="O7211" s="1383" t="s">
        <v>617</v>
      </c>
      <c r="Q7211" s="1383" t="s">
        <v>55</v>
      </c>
    </row>
    <row r="7212" spans="1:17" x14ac:dyDescent="0.3">
      <c r="A7212" s="1389">
        <v>2012</v>
      </c>
      <c r="B7212" s="1383" t="s">
        <v>559</v>
      </c>
      <c r="C7212" s="1383" t="s">
        <v>525</v>
      </c>
      <c r="D7212" s="1389">
        <v>915.01247006081212</v>
      </c>
      <c r="E7212" s="1383" t="s">
        <v>620</v>
      </c>
      <c r="F7212" s="1388" t="s">
        <v>619</v>
      </c>
      <c r="O7212" s="1383" t="s">
        <v>620</v>
      </c>
      <c r="Q7212" s="1383" t="s">
        <v>73</v>
      </c>
    </row>
    <row r="7213" spans="1:17" x14ac:dyDescent="0.3">
      <c r="A7213" s="1389">
        <v>2012</v>
      </c>
      <c r="B7213" s="1383" t="s">
        <v>559</v>
      </c>
      <c r="C7213" s="1383" t="s">
        <v>525</v>
      </c>
      <c r="D7213" s="1389">
        <v>915.01247006081212</v>
      </c>
      <c r="E7213" s="1383" t="s">
        <v>623</v>
      </c>
      <c r="F7213" s="1388" t="s">
        <v>622</v>
      </c>
      <c r="O7213" s="1383" t="s">
        <v>623</v>
      </c>
      <c r="Q7213" s="1383" t="s">
        <v>75</v>
      </c>
    </row>
    <row r="7214" spans="1:17" x14ac:dyDescent="0.3">
      <c r="A7214" s="1389">
        <v>2012</v>
      </c>
      <c r="B7214" s="1383" t="s">
        <v>559</v>
      </c>
      <c r="C7214" s="1383" t="s">
        <v>525</v>
      </c>
      <c r="D7214" s="1389">
        <v>915.01247006081212</v>
      </c>
      <c r="E7214" s="1383" t="s">
        <v>626</v>
      </c>
      <c r="F7214" s="1388" t="s">
        <v>625</v>
      </c>
      <c r="O7214" s="1383" t="s">
        <v>626</v>
      </c>
      <c r="Q7214" s="1383" t="s">
        <v>59</v>
      </c>
    </row>
    <row r="7215" spans="1:17" x14ac:dyDescent="0.3">
      <c r="A7215" s="1389">
        <v>2012</v>
      </c>
      <c r="B7215" s="1383" t="s">
        <v>559</v>
      </c>
      <c r="C7215" s="1383" t="s">
        <v>525</v>
      </c>
      <c r="D7215" s="1389">
        <v>915.01247006081212</v>
      </c>
      <c r="E7215" s="1383" t="s">
        <v>519</v>
      </c>
      <c r="F7215" s="1388" t="s">
        <v>628</v>
      </c>
      <c r="O7215" s="1383" t="s">
        <v>519</v>
      </c>
      <c r="Q7215" s="1383" t="s">
        <v>58</v>
      </c>
    </row>
    <row r="7216" spans="1:17" x14ac:dyDescent="0.3">
      <c r="A7216" s="1389">
        <v>2012</v>
      </c>
      <c r="B7216" s="1383" t="s">
        <v>559</v>
      </c>
      <c r="C7216" s="1383" t="s">
        <v>525</v>
      </c>
      <c r="D7216" s="1389">
        <v>915.01247006081212</v>
      </c>
      <c r="E7216" s="1383" t="s">
        <v>631</v>
      </c>
      <c r="F7216" s="1388" t="s">
        <v>630</v>
      </c>
      <c r="O7216" s="1383" t="s">
        <v>631</v>
      </c>
      <c r="Q7216" s="1383" t="s">
        <v>56</v>
      </c>
    </row>
    <row r="7217" spans="1:17" x14ac:dyDescent="0.3">
      <c r="A7217" s="1389">
        <v>2012</v>
      </c>
      <c r="B7217" s="1383" t="s">
        <v>559</v>
      </c>
      <c r="C7217" s="1383" t="s">
        <v>525</v>
      </c>
      <c r="D7217" s="1389">
        <v>915.01247006081212</v>
      </c>
      <c r="E7217" s="1383" t="s">
        <v>594</v>
      </c>
      <c r="F7217" s="1388" t="s">
        <v>595</v>
      </c>
      <c r="O7217" s="1383" t="s">
        <v>594</v>
      </c>
      <c r="Q7217" s="1383" t="s">
        <v>62</v>
      </c>
    </row>
    <row r="7218" spans="1:17" x14ac:dyDescent="0.3">
      <c r="A7218" s="1389">
        <v>2012</v>
      </c>
      <c r="B7218" s="1383" t="s">
        <v>559</v>
      </c>
      <c r="C7218" s="1383" t="s">
        <v>525</v>
      </c>
      <c r="D7218" s="1389">
        <v>915.01247006081212</v>
      </c>
      <c r="E7218" s="1383" t="s">
        <v>635</v>
      </c>
      <c r="F7218" s="1388" t="s">
        <v>634</v>
      </c>
      <c r="O7218" s="1383" t="s">
        <v>635</v>
      </c>
      <c r="Q7218" s="1383" t="s">
        <v>78</v>
      </c>
    </row>
    <row r="7219" spans="1:17" x14ac:dyDescent="0.3">
      <c r="A7219" s="1389">
        <v>2012</v>
      </c>
      <c r="B7219" s="1383" t="s">
        <v>559</v>
      </c>
      <c r="C7219" s="1383" t="s">
        <v>525</v>
      </c>
      <c r="D7219" s="1389">
        <v>915.01247006081212</v>
      </c>
      <c r="E7219" s="1383" t="s">
        <v>638</v>
      </c>
      <c r="F7219" s="1388" t="s">
        <v>637</v>
      </c>
      <c r="O7219" s="1383" t="s">
        <v>638</v>
      </c>
      <c r="Q7219" s="1383" t="s">
        <v>57</v>
      </c>
    </row>
    <row r="7220" spans="1:17" x14ac:dyDescent="0.3">
      <c r="A7220" s="1389">
        <v>2012</v>
      </c>
      <c r="B7220" s="1383" t="s">
        <v>559</v>
      </c>
      <c r="C7220" s="1383" t="s">
        <v>525</v>
      </c>
      <c r="D7220" s="1389">
        <v>915.01247006081212</v>
      </c>
      <c r="E7220" s="1383" t="s">
        <v>561</v>
      </c>
      <c r="F7220" s="1388" t="s">
        <v>562</v>
      </c>
      <c r="O7220" s="1383" t="s">
        <v>561</v>
      </c>
      <c r="Q7220" s="1383" t="s">
        <v>64</v>
      </c>
    </row>
    <row r="7221" spans="1:17" x14ac:dyDescent="0.3">
      <c r="A7221" s="1389">
        <v>2012</v>
      </c>
      <c r="B7221" s="1383" t="s">
        <v>559</v>
      </c>
      <c r="C7221" s="1383" t="s">
        <v>525</v>
      </c>
      <c r="D7221" s="1389">
        <v>915.01247006081212</v>
      </c>
      <c r="E7221" s="1383" t="s">
        <v>642</v>
      </c>
      <c r="F7221" s="1388" t="s">
        <v>641</v>
      </c>
      <c r="O7221" s="1383" t="s">
        <v>642</v>
      </c>
      <c r="Q7221" s="1383" t="s">
        <v>66</v>
      </c>
    </row>
    <row r="7222" spans="1:17" x14ac:dyDescent="0.3">
      <c r="A7222" s="1389">
        <v>2012</v>
      </c>
      <c r="B7222" s="1383" t="s">
        <v>559</v>
      </c>
      <c r="C7222" s="1383" t="s">
        <v>525</v>
      </c>
      <c r="D7222" s="1389">
        <v>915.01247006081212</v>
      </c>
      <c r="E7222" s="1383" t="s">
        <v>645</v>
      </c>
      <c r="F7222" s="1388" t="s">
        <v>644</v>
      </c>
      <c r="O7222" s="1383" t="s">
        <v>645</v>
      </c>
      <c r="Q7222" s="1383" t="s">
        <v>76</v>
      </c>
    </row>
    <row r="7223" spans="1:17" x14ac:dyDescent="0.3">
      <c r="A7223" s="1389">
        <v>2011</v>
      </c>
      <c r="B7223" s="1383" t="s">
        <v>559</v>
      </c>
      <c r="C7223" s="1383" t="s">
        <v>525</v>
      </c>
      <c r="D7223" s="1389">
        <v>906.10728754671709</v>
      </c>
      <c r="E7223" s="1383" t="s">
        <v>598</v>
      </c>
      <c r="F7223" s="1388" t="s">
        <v>599</v>
      </c>
      <c r="O7223" s="1383" t="s">
        <v>598</v>
      </c>
      <c r="Q7223" s="1383" t="s">
        <v>61</v>
      </c>
    </row>
    <row r="7224" spans="1:17" x14ac:dyDescent="0.3">
      <c r="A7224" s="1389">
        <v>2011</v>
      </c>
      <c r="B7224" s="1383" t="s">
        <v>559</v>
      </c>
      <c r="C7224" s="1383" t="s">
        <v>525</v>
      </c>
      <c r="D7224" s="1389">
        <v>906.10728754671709</v>
      </c>
      <c r="E7224" s="1383" t="s">
        <v>604</v>
      </c>
      <c r="F7224" s="1388" t="s">
        <v>603</v>
      </c>
      <c r="O7224" s="1383" t="s">
        <v>604</v>
      </c>
      <c r="Q7224" s="1383" t="s">
        <v>54</v>
      </c>
    </row>
    <row r="7225" spans="1:17" x14ac:dyDescent="0.3">
      <c r="A7225" s="1389">
        <v>2011</v>
      </c>
      <c r="B7225" s="1383" t="s">
        <v>559</v>
      </c>
      <c r="C7225" s="1383" t="s">
        <v>525</v>
      </c>
      <c r="D7225" s="1389">
        <v>906.10728754671709</v>
      </c>
      <c r="E7225" s="1383" t="s">
        <v>578</v>
      </c>
      <c r="F7225" s="1388" t="s">
        <v>579</v>
      </c>
      <c r="O7225" s="1383" t="s">
        <v>578</v>
      </c>
      <c r="Q7225" s="1383" t="s">
        <v>63</v>
      </c>
    </row>
    <row r="7226" spans="1:17" x14ac:dyDescent="0.3">
      <c r="A7226" s="1389">
        <v>2011</v>
      </c>
      <c r="B7226" s="1383" t="s">
        <v>559</v>
      </c>
      <c r="C7226" s="1383" t="s">
        <v>525</v>
      </c>
      <c r="D7226" s="1389">
        <v>906.10728754671709</v>
      </c>
      <c r="E7226" s="1383" t="s">
        <v>608</v>
      </c>
      <c r="F7226" s="1388" t="s">
        <v>607</v>
      </c>
      <c r="O7226" s="1383" t="s">
        <v>608</v>
      </c>
      <c r="Q7226" s="1383" t="s">
        <v>65</v>
      </c>
    </row>
    <row r="7227" spans="1:17" x14ac:dyDescent="0.3">
      <c r="A7227" s="1389">
        <v>2011</v>
      </c>
      <c r="B7227" s="1383" t="s">
        <v>559</v>
      </c>
      <c r="C7227" s="1383" t="s">
        <v>525</v>
      </c>
      <c r="D7227" s="1389">
        <v>906.10728754671709</v>
      </c>
      <c r="E7227" s="1383" t="s">
        <v>611</v>
      </c>
      <c r="F7227" s="1388" t="s">
        <v>610</v>
      </c>
      <c r="O7227" s="1383" t="s">
        <v>611</v>
      </c>
      <c r="Q7227" s="1383" t="s">
        <v>74</v>
      </c>
    </row>
    <row r="7228" spans="1:17" x14ac:dyDescent="0.3">
      <c r="A7228" s="1389">
        <v>2011</v>
      </c>
      <c r="B7228" s="1383" t="s">
        <v>559</v>
      </c>
      <c r="C7228" s="1383" t="s">
        <v>525</v>
      </c>
      <c r="D7228" s="1389">
        <v>906.10728754671709</v>
      </c>
      <c r="E7228" s="1383" t="s">
        <v>614</v>
      </c>
      <c r="F7228" s="1388" t="s">
        <v>613</v>
      </c>
      <c r="O7228" s="1383" t="s">
        <v>614</v>
      </c>
      <c r="Q7228" s="1383" t="s">
        <v>60</v>
      </c>
    </row>
    <row r="7229" spans="1:17" x14ac:dyDescent="0.3">
      <c r="A7229" s="1389">
        <v>2011</v>
      </c>
      <c r="B7229" s="1383" t="s">
        <v>559</v>
      </c>
      <c r="C7229" s="1383" t="s">
        <v>525</v>
      </c>
      <c r="D7229" s="1389">
        <v>906.10728754671709</v>
      </c>
      <c r="E7229" s="1383" t="s">
        <v>617</v>
      </c>
      <c r="F7229" s="1388" t="s">
        <v>616</v>
      </c>
      <c r="O7229" s="1383" t="s">
        <v>617</v>
      </c>
      <c r="Q7229" s="1383" t="s">
        <v>55</v>
      </c>
    </row>
    <row r="7230" spans="1:17" x14ac:dyDescent="0.3">
      <c r="A7230" s="1389">
        <v>2011</v>
      </c>
      <c r="B7230" s="1383" t="s">
        <v>559</v>
      </c>
      <c r="C7230" s="1383" t="s">
        <v>525</v>
      </c>
      <c r="D7230" s="1389">
        <v>906.10728754671709</v>
      </c>
      <c r="E7230" s="1383" t="s">
        <v>620</v>
      </c>
      <c r="F7230" s="1388" t="s">
        <v>619</v>
      </c>
      <c r="O7230" s="1383" t="s">
        <v>620</v>
      </c>
      <c r="Q7230" s="1383" t="s">
        <v>73</v>
      </c>
    </row>
    <row r="7231" spans="1:17" x14ac:dyDescent="0.3">
      <c r="A7231" s="1389">
        <v>2011</v>
      </c>
      <c r="B7231" s="1383" t="s">
        <v>559</v>
      </c>
      <c r="C7231" s="1383" t="s">
        <v>525</v>
      </c>
      <c r="D7231" s="1389">
        <v>906.10728754671709</v>
      </c>
      <c r="E7231" s="1383" t="s">
        <v>623</v>
      </c>
      <c r="F7231" s="1388" t="s">
        <v>622</v>
      </c>
      <c r="O7231" s="1383" t="s">
        <v>623</v>
      </c>
      <c r="Q7231" s="1383" t="s">
        <v>75</v>
      </c>
    </row>
    <row r="7232" spans="1:17" x14ac:dyDescent="0.3">
      <c r="A7232" s="1389">
        <v>2011</v>
      </c>
      <c r="B7232" s="1383" t="s">
        <v>559</v>
      </c>
      <c r="C7232" s="1383" t="s">
        <v>525</v>
      </c>
      <c r="D7232" s="1389">
        <v>906.10728754671709</v>
      </c>
      <c r="E7232" s="1383" t="s">
        <v>626</v>
      </c>
      <c r="F7232" s="1388" t="s">
        <v>625</v>
      </c>
      <c r="O7232" s="1383" t="s">
        <v>626</v>
      </c>
      <c r="Q7232" s="1383" t="s">
        <v>59</v>
      </c>
    </row>
    <row r="7233" spans="1:17" x14ac:dyDescent="0.3">
      <c r="A7233" s="1389">
        <v>2011</v>
      </c>
      <c r="B7233" s="1383" t="s">
        <v>559</v>
      </c>
      <c r="C7233" s="1383" t="s">
        <v>525</v>
      </c>
      <c r="D7233" s="1389">
        <v>906.10728754671709</v>
      </c>
      <c r="E7233" s="1383" t="s">
        <v>519</v>
      </c>
      <c r="F7233" s="1388" t="s">
        <v>628</v>
      </c>
      <c r="O7233" s="1383" t="s">
        <v>519</v>
      </c>
      <c r="Q7233" s="1383" t="s">
        <v>58</v>
      </c>
    </row>
    <row r="7234" spans="1:17" x14ac:dyDescent="0.3">
      <c r="A7234" s="1389">
        <v>2011</v>
      </c>
      <c r="B7234" s="1383" t="s">
        <v>559</v>
      </c>
      <c r="C7234" s="1383" t="s">
        <v>525</v>
      </c>
      <c r="D7234" s="1389">
        <v>906.10728754671709</v>
      </c>
      <c r="E7234" s="1383" t="s">
        <v>631</v>
      </c>
      <c r="F7234" s="1388" t="s">
        <v>630</v>
      </c>
      <c r="O7234" s="1383" t="s">
        <v>631</v>
      </c>
      <c r="Q7234" s="1383" t="s">
        <v>56</v>
      </c>
    </row>
    <row r="7235" spans="1:17" x14ac:dyDescent="0.3">
      <c r="A7235" s="1389">
        <v>2011</v>
      </c>
      <c r="B7235" s="1383" t="s">
        <v>559</v>
      </c>
      <c r="C7235" s="1383" t="s">
        <v>525</v>
      </c>
      <c r="D7235" s="1389">
        <v>906.10728754671709</v>
      </c>
      <c r="E7235" s="1383" t="s">
        <v>594</v>
      </c>
      <c r="F7235" s="1388" t="s">
        <v>595</v>
      </c>
      <c r="O7235" s="1383" t="s">
        <v>594</v>
      </c>
      <c r="Q7235" s="1383" t="s">
        <v>62</v>
      </c>
    </row>
    <row r="7236" spans="1:17" x14ac:dyDescent="0.3">
      <c r="A7236" s="1389">
        <v>2011</v>
      </c>
      <c r="B7236" s="1383" t="s">
        <v>559</v>
      </c>
      <c r="C7236" s="1383" t="s">
        <v>525</v>
      </c>
      <c r="D7236" s="1389">
        <v>906.10728754671709</v>
      </c>
      <c r="E7236" s="1383" t="s">
        <v>635</v>
      </c>
      <c r="F7236" s="1388" t="s">
        <v>634</v>
      </c>
      <c r="O7236" s="1383" t="s">
        <v>635</v>
      </c>
      <c r="Q7236" s="1383" t="s">
        <v>78</v>
      </c>
    </row>
    <row r="7237" spans="1:17" x14ac:dyDescent="0.3">
      <c r="A7237" s="1389">
        <v>2011</v>
      </c>
      <c r="B7237" s="1383" t="s">
        <v>559</v>
      </c>
      <c r="C7237" s="1383" t="s">
        <v>525</v>
      </c>
      <c r="D7237" s="1389">
        <v>906.10728754671709</v>
      </c>
      <c r="E7237" s="1383" t="s">
        <v>638</v>
      </c>
      <c r="F7237" s="1388" t="s">
        <v>637</v>
      </c>
      <c r="O7237" s="1383" t="s">
        <v>638</v>
      </c>
      <c r="Q7237" s="1383" t="s">
        <v>57</v>
      </c>
    </row>
    <row r="7238" spans="1:17" x14ac:dyDescent="0.3">
      <c r="A7238" s="1389">
        <v>2011</v>
      </c>
      <c r="B7238" s="1383" t="s">
        <v>559</v>
      </c>
      <c r="C7238" s="1383" t="s">
        <v>525</v>
      </c>
      <c r="D7238" s="1389">
        <v>906.10728754671709</v>
      </c>
      <c r="E7238" s="1383" t="s">
        <v>561</v>
      </c>
      <c r="F7238" s="1388" t="s">
        <v>562</v>
      </c>
      <c r="O7238" s="1383" t="s">
        <v>561</v>
      </c>
      <c r="Q7238" s="1383" t="s">
        <v>64</v>
      </c>
    </row>
    <row r="7239" spans="1:17" x14ac:dyDescent="0.3">
      <c r="A7239" s="1389">
        <v>2011</v>
      </c>
      <c r="B7239" s="1383" t="s">
        <v>559</v>
      </c>
      <c r="C7239" s="1383" t="s">
        <v>525</v>
      </c>
      <c r="D7239" s="1389">
        <v>906.10728754671709</v>
      </c>
      <c r="E7239" s="1383" t="s">
        <v>642</v>
      </c>
      <c r="F7239" s="1388" t="s">
        <v>641</v>
      </c>
      <c r="O7239" s="1383" t="s">
        <v>642</v>
      </c>
      <c r="Q7239" s="1383" t="s">
        <v>66</v>
      </c>
    </row>
    <row r="7240" spans="1:17" x14ac:dyDescent="0.3">
      <c r="A7240" s="1389">
        <v>2011</v>
      </c>
      <c r="B7240" s="1383" t="s">
        <v>559</v>
      </c>
      <c r="C7240" s="1383" t="s">
        <v>525</v>
      </c>
      <c r="D7240" s="1389">
        <v>906.10728754671709</v>
      </c>
      <c r="E7240" s="1383" t="s">
        <v>645</v>
      </c>
      <c r="F7240" s="1388" t="s">
        <v>644</v>
      </c>
      <c r="O7240" s="1383" t="s">
        <v>645</v>
      </c>
      <c r="Q7240" s="1383" t="s">
        <v>76</v>
      </c>
    </row>
    <row r="7241" spans="1:17" x14ac:dyDescent="0.3">
      <c r="A7241" s="1389">
        <v>2010</v>
      </c>
      <c r="B7241" s="1383" t="s">
        <v>559</v>
      </c>
      <c r="C7241" s="1383" t="s">
        <v>525</v>
      </c>
      <c r="D7241" s="1389">
        <v>900.03881579759502</v>
      </c>
      <c r="E7241" s="1383" t="s">
        <v>598</v>
      </c>
      <c r="F7241" s="1388" t="s">
        <v>599</v>
      </c>
      <c r="O7241" s="1383" t="s">
        <v>598</v>
      </c>
      <c r="Q7241" s="1383" t="s">
        <v>61</v>
      </c>
    </row>
    <row r="7242" spans="1:17" x14ac:dyDescent="0.3">
      <c r="A7242" s="1389">
        <v>2010</v>
      </c>
      <c r="B7242" s="1383" t="s">
        <v>559</v>
      </c>
      <c r="C7242" s="1383" t="s">
        <v>525</v>
      </c>
      <c r="D7242" s="1389">
        <v>900.03881579759502</v>
      </c>
      <c r="E7242" s="1383" t="s">
        <v>604</v>
      </c>
      <c r="F7242" s="1388" t="s">
        <v>603</v>
      </c>
      <c r="O7242" s="1383" t="s">
        <v>604</v>
      </c>
      <c r="Q7242" s="1383" t="s">
        <v>54</v>
      </c>
    </row>
    <row r="7243" spans="1:17" x14ac:dyDescent="0.3">
      <c r="A7243" s="1389">
        <v>2010</v>
      </c>
      <c r="B7243" s="1383" t="s">
        <v>559</v>
      </c>
      <c r="C7243" s="1383" t="s">
        <v>525</v>
      </c>
      <c r="D7243" s="1389">
        <v>900.03881579759502</v>
      </c>
      <c r="E7243" s="1383" t="s">
        <v>578</v>
      </c>
      <c r="F7243" s="1388" t="s">
        <v>579</v>
      </c>
      <c r="O7243" s="1383" t="s">
        <v>578</v>
      </c>
      <c r="Q7243" s="1383" t="s">
        <v>63</v>
      </c>
    </row>
    <row r="7244" spans="1:17" x14ac:dyDescent="0.3">
      <c r="A7244" s="1389">
        <v>2010</v>
      </c>
      <c r="B7244" s="1383" t="s">
        <v>559</v>
      </c>
      <c r="C7244" s="1383" t="s">
        <v>525</v>
      </c>
      <c r="D7244" s="1389">
        <v>900.03881579759502</v>
      </c>
      <c r="E7244" s="1383" t="s">
        <v>608</v>
      </c>
      <c r="F7244" s="1388" t="s">
        <v>607</v>
      </c>
      <c r="O7244" s="1383" t="s">
        <v>608</v>
      </c>
      <c r="Q7244" s="1383" t="s">
        <v>65</v>
      </c>
    </row>
    <row r="7245" spans="1:17" x14ac:dyDescent="0.3">
      <c r="A7245" s="1389">
        <v>2010</v>
      </c>
      <c r="B7245" s="1383" t="s">
        <v>559</v>
      </c>
      <c r="C7245" s="1383" t="s">
        <v>525</v>
      </c>
      <c r="D7245" s="1389">
        <v>900.03881579759502</v>
      </c>
      <c r="E7245" s="1383" t="s">
        <v>611</v>
      </c>
      <c r="F7245" s="1388" t="s">
        <v>610</v>
      </c>
      <c r="O7245" s="1383" t="s">
        <v>611</v>
      </c>
      <c r="Q7245" s="1383" t="s">
        <v>74</v>
      </c>
    </row>
    <row r="7246" spans="1:17" x14ac:dyDescent="0.3">
      <c r="A7246" s="1389">
        <v>2010</v>
      </c>
      <c r="B7246" s="1383" t="s">
        <v>559</v>
      </c>
      <c r="C7246" s="1383" t="s">
        <v>525</v>
      </c>
      <c r="D7246" s="1389">
        <v>900.03881579759502</v>
      </c>
      <c r="E7246" s="1383" t="s">
        <v>614</v>
      </c>
      <c r="F7246" s="1388" t="s">
        <v>613</v>
      </c>
      <c r="O7246" s="1383" t="s">
        <v>614</v>
      </c>
      <c r="Q7246" s="1383" t="s">
        <v>60</v>
      </c>
    </row>
    <row r="7247" spans="1:17" x14ac:dyDescent="0.3">
      <c r="A7247" s="1389">
        <v>2010</v>
      </c>
      <c r="B7247" s="1383" t="s">
        <v>559</v>
      </c>
      <c r="C7247" s="1383" t="s">
        <v>525</v>
      </c>
      <c r="D7247" s="1389">
        <v>900.03881579759502</v>
      </c>
      <c r="E7247" s="1383" t="s">
        <v>617</v>
      </c>
      <c r="F7247" s="1388" t="s">
        <v>616</v>
      </c>
      <c r="O7247" s="1383" t="s">
        <v>617</v>
      </c>
      <c r="Q7247" s="1383" t="s">
        <v>55</v>
      </c>
    </row>
    <row r="7248" spans="1:17" x14ac:dyDescent="0.3">
      <c r="A7248" s="1389">
        <v>2010</v>
      </c>
      <c r="B7248" s="1383" t="s">
        <v>559</v>
      </c>
      <c r="C7248" s="1383" t="s">
        <v>525</v>
      </c>
      <c r="D7248" s="1389">
        <v>900.03881579759502</v>
      </c>
      <c r="E7248" s="1383" t="s">
        <v>620</v>
      </c>
      <c r="F7248" s="1388" t="s">
        <v>619</v>
      </c>
      <c r="O7248" s="1383" t="s">
        <v>620</v>
      </c>
      <c r="Q7248" s="1383" t="s">
        <v>73</v>
      </c>
    </row>
    <row r="7249" spans="1:17" x14ac:dyDescent="0.3">
      <c r="A7249" s="1389">
        <v>2010</v>
      </c>
      <c r="B7249" s="1383" t="s">
        <v>559</v>
      </c>
      <c r="C7249" s="1383" t="s">
        <v>525</v>
      </c>
      <c r="D7249" s="1389">
        <v>900.03881579759502</v>
      </c>
      <c r="E7249" s="1383" t="s">
        <v>623</v>
      </c>
      <c r="F7249" s="1388" t="s">
        <v>622</v>
      </c>
      <c r="O7249" s="1383" t="s">
        <v>623</v>
      </c>
      <c r="Q7249" s="1383" t="s">
        <v>75</v>
      </c>
    </row>
    <row r="7250" spans="1:17" x14ac:dyDescent="0.3">
      <c r="A7250" s="1389">
        <v>2010</v>
      </c>
      <c r="B7250" s="1383" t="s">
        <v>559</v>
      </c>
      <c r="C7250" s="1383" t="s">
        <v>525</v>
      </c>
      <c r="D7250" s="1389">
        <v>900.03881579759502</v>
      </c>
      <c r="E7250" s="1383" t="s">
        <v>626</v>
      </c>
      <c r="F7250" s="1388" t="s">
        <v>625</v>
      </c>
      <c r="O7250" s="1383" t="s">
        <v>626</v>
      </c>
      <c r="Q7250" s="1383" t="s">
        <v>59</v>
      </c>
    </row>
    <row r="7251" spans="1:17" x14ac:dyDescent="0.3">
      <c r="A7251" s="1389">
        <v>2010</v>
      </c>
      <c r="B7251" s="1383" t="s">
        <v>559</v>
      </c>
      <c r="C7251" s="1383" t="s">
        <v>525</v>
      </c>
      <c r="D7251" s="1389">
        <v>900.03881579759502</v>
      </c>
      <c r="E7251" s="1383" t="s">
        <v>519</v>
      </c>
      <c r="F7251" s="1388" t="s">
        <v>628</v>
      </c>
      <c r="O7251" s="1383" t="s">
        <v>519</v>
      </c>
      <c r="Q7251" s="1383" t="s">
        <v>58</v>
      </c>
    </row>
    <row r="7252" spans="1:17" x14ac:dyDescent="0.3">
      <c r="A7252" s="1389">
        <v>2010</v>
      </c>
      <c r="B7252" s="1383" t="s">
        <v>559</v>
      </c>
      <c r="C7252" s="1383" t="s">
        <v>525</v>
      </c>
      <c r="D7252" s="1389">
        <v>900.03881579759502</v>
      </c>
      <c r="E7252" s="1383" t="s">
        <v>631</v>
      </c>
      <c r="F7252" s="1388" t="s">
        <v>630</v>
      </c>
      <c r="O7252" s="1383" t="s">
        <v>631</v>
      </c>
      <c r="Q7252" s="1383" t="s">
        <v>56</v>
      </c>
    </row>
    <row r="7253" spans="1:17" x14ac:dyDescent="0.3">
      <c r="A7253" s="1389">
        <v>2010</v>
      </c>
      <c r="B7253" s="1383" t="s">
        <v>559</v>
      </c>
      <c r="C7253" s="1383" t="s">
        <v>525</v>
      </c>
      <c r="D7253" s="1389">
        <v>900.03881579759502</v>
      </c>
      <c r="E7253" s="1383" t="s">
        <v>594</v>
      </c>
      <c r="F7253" s="1388" t="s">
        <v>595</v>
      </c>
      <c r="O7253" s="1383" t="s">
        <v>594</v>
      </c>
      <c r="Q7253" s="1383" t="s">
        <v>62</v>
      </c>
    </row>
    <row r="7254" spans="1:17" x14ac:dyDescent="0.3">
      <c r="A7254" s="1389">
        <v>2010</v>
      </c>
      <c r="B7254" s="1383" t="s">
        <v>559</v>
      </c>
      <c r="C7254" s="1383" t="s">
        <v>525</v>
      </c>
      <c r="D7254" s="1389">
        <v>900.03881579759502</v>
      </c>
      <c r="E7254" s="1383" t="s">
        <v>635</v>
      </c>
      <c r="F7254" s="1388" t="s">
        <v>634</v>
      </c>
      <c r="O7254" s="1383" t="s">
        <v>635</v>
      </c>
      <c r="Q7254" s="1383" t="s">
        <v>78</v>
      </c>
    </row>
    <row r="7255" spans="1:17" x14ac:dyDescent="0.3">
      <c r="A7255" s="1389">
        <v>2010</v>
      </c>
      <c r="B7255" s="1383" t="s">
        <v>559</v>
      </c>
      <c r="C7255" s="1383" t="s">
        <v>525</v>
      </c>
      <c r="D7255" s="1389">
        <v>900.03881579759502</v>
      </c>
      <c r="E7255" s="1383" t="s">
        <v>638</v>
      </c>
      <c r="F7255" s="1388" t="s">
        <v>637</v>
      </c>
      <c r="O7255" s="1383" t="s">
        <v>638</v>
      </c>
      <c r="Q7255" s="1383" t="s">
        <v>57</v>
      </c>
    </row>
    <row r="7256" spans="1:17" x14ac:dyDescent="0.3">
      <c r="A7256" s="1389">
        <v>2010</v>
      </c>
      <c r="B7256" s="1383" t="s">
        <v>559</v>
      </c>
      <c r="C7256" s="1383" t="s">
        <v>525</v>
      </c>
      <c r="D7256" s="1389">
        <v>900.03881579759502</v>
      </c>
      <c r="E7256" s="1383" t="s">
        <v>561</v>
      </c>
      <c r="F7256" s="1388" t="s">
        <v>562</v>
      </c>
      <c r="O7256" s="1383" t="s">
        <v>561</v>
      </c>
      <c r="Q7256" s="1383" t="s">
        <v>64</v>
      </c>
    </row>
    <row r="7257" spans="1:17" x14ac:dyDescent="0.3">
      <c r="A7257" s="1389">
        <v>2010</v>
      </c>
      <c r="B7257" s="1383" t="s">
        <v>559</v>
      </c>
      <c r="C7257" s="1383" t="s">
        <v>525</v>
      </c>
      <c r="D7257" s="1389">
        <v>900.03881579759502</v>
      </c>
      <c r="E7257" s="1383" t="s">
        <v>642</v>
      </c>
      <c r="F7257" s="1388" t="s">
        <v>641</v>
      </c>
      <c r="O7257" s="1383" t="s">
        <v>642</v>
      </c>
      <c r="Q7257" s="1383" t="s">
        <v>66</v>
      </c>
    </row>
    <row r="7258" spans="1:17" x14ac:dyDescent="0.3">
      <c r="A7258" s="1389">
        <v>2010</v>
      </c>
      <c r="B7258" s="1383" t="s">
        <v>559</v>
      </c>
      <c r="C7258" s="1383" t="s">
        <v>525</v>
      </c>
      <c r="D7258" s="1389">
        <v>900.03881579759502</v>
      </c>
      <c r="E7258" s="1383" t="s">
        <v>645</v>
      </c>
      <c r="F7258" s="1388" t="s">
        <v>644</v>
      </c>
      <c r="O7258" s="1383" t="s">
        <v>645</v>
      </c>
      <c r="Q7258" s="1383" t="s">
        <v>76</v>
      </c>
    </row>
    <row r="7259" spans="1:17" x14ac:dyDescent="0.3">
      <c r="A7259" s="1389">
        <v>2017</v>
      </c>
      <c r="B7259" s="1383" t="s">
        <v>521</v>
      </c>
      <c r="C7259" s="1383" t="s">
        <v>525</v>
      </c>
      <c r="D7259" s="1389">
        <v>1133.34288689707</v>
      </c>
      <c r="E7259" s="1383" t="s">
        <v>598</v>
      </c>
      <c r="F7259" s="1388" t="s">
        <v>599</v>
      </c>
      <c r="O7259" s="1383" t="s">
        <v>598</v>
      </c>
      <c r="Q7259" s="1383" t="s">
        <v>61</v>
      </c>
    </row>
    <row r="7260" spans="1:17" x14ac:dyDescent="0.3">
      <c r="A7260" s="1389">
        <v>2017</v>
      </c>
      <c r="B7260" s="1383" t="s">
        <v>521</v>
      </c>
      <c r="C7260" s="1383" t="s">
        <v>525</v>
      </c>
      <c r="D7260" s="1389">
        <v>1133.34288689707</v>
      </c>
      <c r="E7260" s="1383" t="s">
        <v>604</v>
      </c>
      <c r="F7260" s="1388" t="s">
        <v>603</v>
      </c>
      <c r="O7260" s="1383" t="s">
        <v>604</v>
      </c>
      <c r="Q7260" s="1383" t="s">
        <v>54</v>
      </c>
    </row>
    <row r="7261" spans="1:17" x14ac:dyDescent="0.3">
      <c r="A7261" s="1389">
        <v>2017</v>
      </c>
      <c r="B7261" s="1383" t="s">
        <v>521</v>
      </c>
      <c r="C7261" s="1383" t="s">
        <v>525</v>
      </c>
      <c r="D7261" s="1389">
        <v>1133.34288689707</v>
      </c>
      <c r="E7261" s="1383" t="s">
        <v>578</v>
      </c>
      <c r="F7261" s="1388" t="s">
        <v>579</v>
      </c>
      <c r="O7261" s="1383" t="s">
        <v>578</v>
      </c>
      <c r="Q7261" s="1383" t="s">
        <v>63</v>
      </c>
    </row>
    <row r="7262" spans="1:17" x14ac:dyDescent="0.3">
      <c r="A7262" s="1389">
        <v>2017</v>
      </c>
      <c r="B7262" s="1383" t="s">
        <v>521</v>
      </c>
      <c r="C7262" s="1383" t="s">
        <v>525</v>
      </c>
      <c r="D7262" s="1389">
        <v>1133.34288689707</v>
      </c>
      <c r="E7262" s="1383" t="s">
        <v>608</v>
      </c>
      <c r="F7262" s="1388" t="s">
        <v>607</v>
      </c>
      <c r="O7262" s="1383" t="s">
        <v>608</v>
      </c>
      <c r="Q7262" s="1383" t="s">
        <v>65</v>
      </c>
    </row>
    <row r="7263" spans="1:17" x14ac:dyDescent="0.3">
      <c r="A7263" s="1389">
        <v>2017</v>
      </c>
      <c r="B7263" s="1383" t="s">
        <v>521</v>
      </c>
      <c r="C7263" s="1383" t="s">
        <v>525</v>
      </c>
      <c r="D7263" s="1389">
        <v>1133.34288689707</v>
      </c>
      <c r="E7263" s="1383" t="s">
        <v>611</v>
      </c>
      <c r="F7263" s="1388" t="s">
        <v>610</v>
      </c>
      <c r="O7263" s="1383" t="s">
        <v>611</v>
      </c>
      <c r="Q7263" s="1383" t="s">
        <v>74</v>
      </c>
    </row>
    <row r="7264" spans="1:17" x14ac:dyDescent="0.3">
      <c r="A7264" s="1389">
        <v>2017</v>
      </c>
      <c r="B7264" s="1383" t="s">
        <v>521</v>
      </c>
      <c r="C7264" s="1383" t="s">
        <v>525</v>
      </c>
      <c r="D7264" s="1389">
        <v>1133.34288689707</v>
      </c>
      <c r="E7264" s="1383" t="s">
        <v>614</v>
      </c>
      <c r="F7264" s="1388" t="s">
        <v>613</v>
      </c>
      <c r="O7264" s="1383" t="s">
        <v>614</v>
      </c>
      <c r="Q7264" s="1383" t="s">
        <v>60</v>
      </c>
    </row>
    <row r="7265" spans="1:17" x14ac:dyDescent="0.3">
      <c r="A7265" s="1389">
        <v>2017</v>
      </c>
      <c r="B7265" s="1383" t="s">
        <v>521</v>
      </c>
      <c r="C7265" s="1383" t="s">
        <v>525</v>
      </c>
      <c r="D7265" s="1389">
        <v>1133.34288689707</v>
      </c>
      <c r="E7265" s="1383" t="s">
        <v>617</v>
      </c>
      <c r="F7265" s="1388" t="s">
        <v>616</v>
      </c>
      <c r="O7265" s="1383" t="s">
        <v>617</v>
      </c>
      <c r="Q7265" s="1383" t="s">
        <v>55</v>
      </c>
    </row>
    <row r="7266" spans="1:17" x14ac:dyDescent="0.3">
      <c r="A7266" s="1389">
        <v>2017</v>
      </c>
      <c r="B7266" s="1383" t="s">
        <v>521</v>
      </c>
      <c r="C7266" s="1383" t="s">
        <v>525</v>
      </c>
      <c r="D7266" s="1389">
        <v>1133.34288689707</v>
      </c>
      <c r="E7266" s="1383" t="s">
        <v>620</v>
      </c>
      <c r="F7266" s="1388" t="s">
        <v>619</v>
      </c>
      <c r="O7266" s="1383" t="s">
        <v>620</v>
      </c>
      <c r="Q7266" s="1383" t="s">
        <v>73</v>
      </c>
    </row>
    <row r="7267" spans="1:17" x14ac:dyDescent="0.3">
      <c r="A7267" s="1389">
        <v>2017</v>
      </c>
      <c r="B7267" s="1383" t="s">
        <v>521</v>
      </c>
      <c r="C7267" s="1383" t="s">
        <v>525</v>
      </c>
      <c r="D7267" s="1389">
        <v>1133.34288689707</v>
      </c>
      <c r="E7267" s="1383" t="s">
        <v>623</v>
      </c>
      <c r="F7267" s="1388" t="s">
        <v>622</v>
      </c>
      <c r="O7267" s="1383" t="s">
        <v>623</v>
      </c>
      <c r="Q7267" s="1383" t="s">
        <v>75</v>
      </c>
    </row>
    <row r="7268" spans="1:17" x14ac:dyDescent="0.3">
      <c r="A7268" s="1389">
        <v>2017</v>
      </c>
      <c r="B7268" s="1383" t="s">
        <v>521</v>
      </c>
      <c r="C7268" s="1383" t="s">
        <v>525</v>
      </c>
      <c r="D7268" s="1389">
        <v>1133.34288689707</v>
      </c>
      <c r="E7268" s="1383" t="s">
        <v>626</v>
      </c>
      <c r="F7268" s="1388" t="s">
        <v>625</v>
      </c>
      <c r="O7268" s="1383" t="s">
        <v>626</v>
      </c>
      <c r="Q7268" s="1383" t="s">
        <v>59</v>
      </c>
    </row>
    <row r="7269" spans="1:17" x14ac:dyDescent="0.3">
      <c r="A7269" s="1389">
        <v>2017</v>
      </c>
      <c r="B7269" s="1383" t="s">
        <v>521</v>
      </c>
      <c r="C7269" s="1383" t="s">
        <v>525</v>
      </c>
      <c r="D7269" s="1389">
        <v>1133.34288689707</v>
      </c>
      <c r="E7269" s="1383" t="s">
        <v>519</v>
      </c>
      <c r="F7269" s="1388" t="s">
        <v>628</v>
      </c>
      <c r="O7269" s="1383" t="s">
        <v>519</v>
      </c>
      <c r="Q7269" s="1383" t="s">
        <v>58</v>
      </c>
    </row>
    <row r="7270" spans="1:17" x14ac:dyDescent="0.3">
      <c r="A7270" s="1389">
        <v>2017</v>
      </c>
      <c r="B7270" s="1383" t="s">
        <v>521</v>
      </c>
      <c r="C7270" s="1383" t="s">
        <v>525</v>
      </c>
      <c r="D7270" s="1389">
        <v>1133.34288689707</v>
      </c>
      <c r="E7270" s="1383" t="s">
        <v>631</v>
      </c>
      <c r="F7270" s="1388" t="s">
        <v>630</v>
      </c>
      <c r="O7270" s="1383" t="s">
        <v>631</v>
      </c>
      <c r="Q7270" s="1383" t="s">
        <v>56</v>
      </c>
    </row>
    <row r="7271" spans="1:17" x14ac:dyDescent="0.3">
      <c r="A7271" s="1389">
        <v>2017</v>
      </c>
      <c r="B7271" s="1383" t="s">
        <v>521</v>
      </c>
      <c r="C7271" s="1383" t="s">
        <v>525</v>
      </c>
      <c r="D7271" s="1389">
        <v>1133.34288689707</v>
      </c>
      <c r="E7271" s="1383" t="s">
        <v>594</v>
      </c>
      <c r="F7271" s="1388" t="s">
        <v>595</v>
      </c>
      <c r="O7271" s="1383" t="s">
        <v>594</v>
      </c>
      <c r="Q7271" s="1383" t="s">
        <v>62</v>
      </c>
    </row>
    <row r="7272" spans="1:17" x14ac:dyDescent="0.3">
      <c r="A7272" s="1389">
        <v>2017</v>
      </c>
      <c r="B7272" s="1383" t="s">
        <v>521</v>
      </c>
      <c r="C7272" s="1383" t="s">
        <v>525</v>
      </c>
      <c r="D7272" s="1389">
        <v>1133.34288689707</v>
      </c>
      <c r="E7272" s="1383" t="s">
        <v>635</v>
      </c>
      <c r="F7272" s="1388" t="s">
        <v>634</v>
      </c>
      <c r="O7272" s="1383" t="s">
        <v>635</v>
      </c>
      <c r="Q7272" s="1383" t="s">
        <v>78</v>
      </c>
    </row>
    <row r="7273" spans="1:17" x14ac:dyDescent="0.3">
      <c r="A7273" s="1389">
        <v>2017</v>
      </c>
      <c r="B7273" s="1383" t="s">
        <v>521</v>
      </c>
      <c r="C7273" s="1383" t="s">
        <v>525</v>
      </c>
      <c r="D7273" s="1389">
        <v>1133.34288689707</v>
      </c>
      <c r="E7273" s="1383" t="s">
        <v>638</v>
      </c>
      <c r="F7273" s="1388" t="s">
        <v>637</v>
      </c>
      <c r="O7273" s="1383" t="s">
        <v>638</v>
      </c>
      <c r="Q7273" s="1383" t="s">
        <v>57</v>
      </c>
    </row>
    <row r="7274" spans="1:17" x14ac:dyDescent="0.3">
      <c r="A7274" s="1389">
        <v>2017</v>
      </c>
      <c r="B7274" s="1383" t="s">
        <v>521</v>
      </c>
      <c r="C7274" s="1383" t="s">
        <v>525</v>
      </c>
      <c r="D7274" s="1389">
        <v>1133.34288689707</v>
      </c>
      <c r="E7274" s="1383" t="s">
        <v>561</v>
      </c>
      <c r="F7274" s="1388" t="s">
        <v>562</v>
      </c>
      <c r="O7274" s="1383" t="s">
        <v>561</v>
      </c>
      <c r="Q7274" s="1383" t="s">
        <v>64</v>
      </c>
    </row>
    <row r="7275" spans="1:17" x14ac:dyDescent="0.3">
      <c r="A7275" s="1389">
        <v>2017</v>
      </c>
      <c r="B7275" s="1383" t="s">
        <v>521</v>
      </c>
      <c r="C7275" s="1383" t="s">
        <v>525</v>
      </c>
      <c r="D7275" s="1389">
        <v>1133.34288689707</v>
      </c>
      <c r="E7275" s="1383" t="s">
        <v>642</v>
      </c>
      <c r="F7275" s="1388" t="s">
        <v>641</v>
      </c>
      <c r="O7275" s="1383" t="s">
        <v>642</v>
      </c>
      <c r="Q7275" s="1383" t="s">
        <v>66</v>
      </c>
    </row>
    <row r="7276" spans="1:17" x14ac:dyDescent="0.3">
      <c r="A7276" s="1389">
        <v>2017</v>
      </c>
      <c r="B7276" s="1383" t="s">
        <v>521</v>
      </c>
      <c r="C7276" s="1383" t="s">
        <v>525</v>
      </c>
      <c r="D7276" s="1389">
        <v>1133.34288689707</v>
      </c>
      <c r="E7276" s="1383" t="s">
        <v>645</v>
      </c>
      <c r="F7276" s="1388" t="s">
        <v>644</v>
      </c>
      <c r="O7276" s="1383" t="s">
        <v>645</v>
      </c>
      <c r="Q7276" s="1383" t="s">
        <v>76</v>
      </c>
    </row>
    <row r="7277" spans="1:17" x14ac:dyDescent="0.3">
      <c r="A7277" s="1389">
        <v>2016</v>
      </c>
      <c r="B7277" s="1383" t="s">
        <v>521</v>
      </c>
      <c r="C7277" s="1383" t="s">
        <v>525</v>
      </c>
      <c r="D7277" s="1389">
        <v>1107.85636561875</v>
      </c>
      <c r="E7277" s="1383" t="s">
        <v>598</v>
      </c>
      <c r="F7277" s="1388" t="s">
        <v>599</v>
      </c>
      <c r="O7277" s="1383" t="s">
        <v>598</v>
      </c>
      <c r="Q7277" s="1383" t="s">
        <v>61</v>
      </c>
    </row>
    <row r="7278" spans="1:17" x14ac:dyDescent="0.3">
      <c r="A7278" s="1389">
        <v>2016</v>
      </c>
      <c r="B7278" s="1383" t="s">
        <v>521</v>
      </c>
      <c r="C7278" s="1383" t="s">
        <v>525</v>
      </c>
      <c r="D7278" s="1389">
        <v>1107.85636561875</v>
      </c>
      <c r="E7278" s="1383" t="s">
        <v>604</v>
      </c>
      <c r="F7278" s="1388" t="s">
        <v>603</v>
      </c>
      <c r="O7278" s="1383" t="s">
        <v>604</v>
      </c>
      <c r="Q7278" s="1383" t="s">
        <v>54</v>
      </c>
    </row>
    <row r="7279" spans="1:17" x14ac:dyDescent="0.3">
      <c r="A7279" s="1389">
        <v>2016</v>
      </c>
      <c r="B7279" s="1383" t="s">
        <v>521</v>
      </c>
      <c r="C7279" s="1383" t="s">
        <v>525</v>
      </c>
      <c r="D7279" s="1389">
        <v>1107.85636561875</v>
      </c>
      <c r="E7279" s="1383" t="s">
        <v>578</v>
      </c>
      <c r="F7279" s="1388" t="s">
        <v>579</v>
      </c>
      <c r="O7279" s="1383" t="s">
        <v>578</v>
      </c>
      <c r="Q7279" s="1383" t="s">
        <v>63</v>
      </c>
    </row>
    <row r="7280" spans="1:17" x14ac:dyDescent="0.3">
      <c r="A7280" s="1389">
        <v>2016</v>
      </c>
      <c r="B7280" s="1383" t="s">
        <v>521</v>
      </c>
      <c r="C7280" s="1383" t="s">
        <v>525</v>
      </c>
      <c r="D7280" s="1389">
        <v>1107.85636561875</v>
      </c>
      <c r="E7280" s="1383" t="s">
        <v>608</v>
      </c>
      <c r="F7280" s="1388" t="s">
        <v>607</v>
      </c>
      <c r="O7280" s="1383" t="s">
        <v>608</v>
      </c>
      <c r="Q7280" s="1383" t="s">
        <v>65</v>
      </c>
    </row>
    <row r="7281" spans="1:17" x14ac:dyDescent="0.3">
      <c r="A7281" s="1389">
        <v>2016</v>
      </c>
      <c r="B7281" s="1383" t="s">
        <v>521</v>
      </c>
      <c r="C7281" s="1383" t="s">
        <v>525</v>
      </c>
      <c r="D7281" s="1389">
        <v>1107.85636561875</v>
      </c>
      <c r="E7281" s="1383" t="s">
        <v>611</v>
      </c>
      <c r="F7281" s="1388" t="s">
        <v>610</v>
      </c>
      <c r="O7281" s="1383" t="s">
        <v>611</v>
      </c>
      <c r="Q7281" s="1383" t="s">
        <v>74</v>
      </c>
    </row>
    <row r="7282" spans="1:17" x14ac:dyDescent="0.3">
      <c r="A7282" s="1389">
        <v>2016</v>
      </c>
      <c r="B7282" s="1383" t="s">
        <v>521</v>
      </c>
      <c r="C7282" s="1383" t="s">
        <v>525</v>
      </c>
      <c r="D7282" s="1389">
        <v>1107.85636561875</v>
      </c>
      <c r="E7282" s="1383" t="s">
        <v>614</v>
      </c>
      <c r="F7282" s="1388" t="s">
        <v>613</v>
      </c>
      <c r="O7282" s="1383" t="s">
        <v>614</v>
      </c>
      <c r="Q7282" s="1383" t="s">
        <v>60</v>
      </c>
    </row>
    <row r="7283" spans="1:17" x14ac:dyDescent="0.3">
      <c r="A7283" s="1389">
        <v>2016</v>
      </c>
      <c r="B7283" s="1383" t="s">
        <v>521</v>
      </c>
      <c r="C7283" s="1383" t="s">
        <v>525</v>
      </c>
      <c r="D7283" s="1389">
        <v>1107.85636561875</v>
      </c>
      <c r="E7283" s="1383" t="s">
        <v>617</v>
      </c>
      <c r="F7283" s="1388" t="s">
        <v>616</v>
      </c>
      <c r="O7283" s="1383" t="s">
        <v>617</v>
      </c>
      <c r="Q7283" s="1383" t="s">
        <v>55</v>
      </c>
    </row>
    <row r="7284" spans="1:17" x14ac:dyDescent="0.3">
      <c r="A7284" s="1389">
        <v>2016</v>
      </c>
      <c r="B7284" s="1383" t="s">
        <v>521</v>
      </c>
      <c r="C7284" s="1383" t="s">
        <v>525</v>
      </c>
      <c r="D7284" s="1389">
        <v>1107.85636561875</v>
      </c>
      <c r="E7284" s="1383" t="s">
        <v>620</v>
      </c>
      <c r="F7284" s="1388" t="s">
        <v>619</v>
      </c>
      <c r="O7284" s="1383" t="s">
        <v>620</v>
      </c>
      <c r="Q7284" s="1383" t="s">
        <v>73</v>
      </c>
    </row>
    <row r="7285" spans="1:17" x14ac:dyDescent="0.3">
      <c r="A7285" s="1389">
        <v>2016</v>
      </c>
      <c r="B7285" s="1383" t="s">
        <v>521</v>
      </c>
      <c r="C7285" s="1383" t="s">
        <v>525</v>
      </c>
      <c r="D7285" s="1389">
        <v>1107.85636561875</v>
      </c>
      <c r="E7285" s="1383" t="s">
        <v>623</v>
      </c>
      <c r="F7285" s="1388" t="s">
        <v>622</v>
      </c>
      <c r="O7285" s="1383" t="s">
        <v>623</v>
      </c>
      <c r="Q7285" s="1383" t="s">
        <v>75</v>
      </c>
    </row>
    <row r="7286" spans="1:17" x14ac:dyDescent="0.3">
      <c r="A7286" s="1389">
        <v>2016</v>
      </c>
      <c r="B7286" s="1383" t="s">
        <v>521</v>
      </c>
      <c r="C7286" s="1383" t="s">
        <v>525</v>
      </c>
      <c r="D7286" s="1389">
        <v>1107.85636561875</v>
      </c>
      <c r="E7286" s="1383" t="s">
        <v>626</v>
      </c>
      <c r="F7286" s="1388" t="s">
        <v>625</v>
      </c>
      <c r="O7286" s="1383" t="s">
        <v>626</v>
      </c>
      <c r="Q7286" s="1383" t="s">
        <v>59</v>
      </c>
    </row>
    <row r="7287" spans="1:17" x14ac:dyDescent="0.3">
      <c r="A7287" s="1389">
        <v>2016</v>
      </c>
      <c r="B7287" s="1383" t="s">
        <v>521</v>
      </c>
      <c r="C7287" s="1383" t="s">
        <v>525</v>
      </c>
      <c r="D7287" s="1389">
        <v>1107.85636561875</v>
      </c>
      <c r="E7287" s="1383" t="s">
        <v>519</v>
      </c>
      <c r="F7287" s="1388" t="s">
        <v>628</v>
      </c>
      <c r="O7287" s="1383" t="s">
        <v>519</v>
      </c>
      <c r="Q7287" s="1383" t="s">
        <v>58</v>
      </c>
    </row>
    <row r="7288" spans="1:17" x14ac:dyDescent="0.3">
      <c r="A7288" s="1389">
        <v>2016</v>
      </c>
      <c r="B7288" s="1383" t="s">
        <v>521</v>
      </c>
      <c r="C7288" s="1383" t="s">
        <v>525</v>
      </c>
      <c r="D7288" s="1389">
        <v>1107.85636561875</v>
      </c>
      <c r="E7288" s="1383" t="s">
        <v>631</v>
      </c>
      <c r="F7288" s="1388" t="s">
        <v>630</v>
      </c>
      <c r="O7288" s="1383" t="s">
        <v>631</v>
      </c>
      <c r="Q7288" s="1383" t="s">
        <v>56</v>
      </c>
    </row>
    <row r="7289" spans="1:17" x14ac:dyDescent="0.3">
      <c r="A7289" s="1389">
        <v>2016</v>
      </c>
      <c r="B7289" s="1383" t="s">
        <v>521</v>
      </c>
      <c r="C7289" s="1383" t="s">
        <v>525</v>
      </c>
      <c r="D7289" s="1389">
        <v>1107.85636561875</v>
      </c>
      <c r="E7289" s="1383" t="s">
        <v>594</v>
      </c>
      <c r="F7289" s="1388" t="s">
        <v>595</v>
      </c>
      <c r="O7289" s="1383" t="s">
        <v>594</v>
      </c>
      <c r="Q7289" s="1383" t="s">
        <v>62</v>
      </c>
    </row>
    <row r="7290" spans="1:17" x14ac:dyDescent="0.3">
      <c r="A7290" s="1389">
        <v>2016</v>
      </c>
      <c r="B7290" s="1383" t="s">
        <v>521</v>
      </c>
      <c r="C7290" s="1383" t="s">
        <v>525</v>
      </c>
      <c r="D7290" s="1389">
        <v>1107.85636561875</v>
      </c>
      <c r="E7290" s="1383" t="s">
        <v>635</v>
      </c>
      <c r="F7290" s="1388" t="s">
        <v>634</v>
      </c>
      <c r="O7290" s="1383" t="s">
        <v>635</v>
      </c>
      <c r="Q7290" s="1383" t="s">
        <v>78</v>
      </c>
    </row>
    <row r="7291" spans="1:17" x14ac:dyDescent="0.3">
      <c r="A7291" s="1389">
        <v>2016</v>
      </c>
      <c r="B7291" s="1383" t="s">
        <v>521</v>
      </c>
      <c r="C7291" s="1383" t="s">
        <v>525</v>
      </c>
      <c r="D7291" s="1389">
        <v>1107.85636561875</v>
      </c>
      <c r="E7291" s="1383" t="s">
        <v>638</v>
      </c>
      <c r="F7291" s="1388" t="s">
        <v>637</v>
      </c>
      <c r="O7291" s="1383" t="s">
        <v>638</v>
      </c>
      <c r="Q7291" s="1383" t="s">
        <v>57</v>
      </c>
    </row>
    <row r="7292" spans="1:17" x14ac:dyDescent="0.3">
      <c r="A7292" s="1389">
        <v>2016</v>
      </c>
      <c r="B7292" s="1383" t="s">
        <v>521</v>
      </c>
      <c r="C7292" s="1383" t="s">
        <v>525</v>
      </c>
      <c r="D7292" s="1389">
        <v>1107.85636561875</v>
      </c>
      <c r="E7292" s="1383" t="s">
        <v>561</v>
      </c>
      <c r="F7292" s="1388" t="s">
        <v>562</v>
      </c>
      <c r="O7292" s="1383" t="s">
        <v>561</v>
      </c>
      <c r="Q7292" s="1383" t="s">
        <v>64</v>
      </c>
    </row>
    <row r="7293" spans="1:17" x14ac:dyDescent="0.3">
      <c r="A7293" s="1389">
        <v>2016</v>
      </c>
      <c r="B7293" s="1383" t="s">
        <v>521</v>
      </c>
      <c r="C7293" s="1383" t="s">
        <v>525</v>
      </c>
      <c r="D7293" s="1389">
        <v>1107.85636561875</v>
      </c>
      <c r="E7293" s="1383" t="s">
        <v>642</v>
      </c>
      <c r="F7293" s="1388" t="s">
        <v>641</v>
      </c>
      <c r="O7293" s="1383" t="s">
        <v>642</v>
      </c>
      <c r="Q7293" s="1383" t="s">
        <v>66</v>
      </c>
    </row>
    <row r="7294" spans="1:17" x14ac:dyDescent="0.3">
      <c r="A7294" s="1389">
        <v>2016</v>
      </c>
      <c r="B7294" s="1383" t="s">
        <v>521</v>
      </c>
      <c r="C7294" s="1383" t="s">
        <v>525</v>
      </c>
      <c r="D7294" s="1389">
        <v>1107.85636561875</v>
      </c>
      <c r="E7294" s="1383" t="s">
        <v>645</v>
      </c>
      <c r="F7294" s="1388" t="s">
        <v>644</v>
      </c>
      <c r="O7294" s="1383" t="s">
        <v>645</v>
      </c>
      <c r="Q7294" s="1383" t="s">
        <v>76</v>
      </c>
    </row>
    <row r="7295" spans="1:17" x14ac:dyDescent="0.3">
      <c r="A7295" s="1389">
        <v>2015</v>
      </c>
      <c r="B7295" s="1383" t="s">
        <v>521</v>
      </c>
      <c r="C7295" s="1383" t="s">
        <v>525</v>
      </c>
      <c r="D7295" s="1389">
        <v>1096.65734127991</v>
      </c>
      <c r="E7295" s="1383" t="s">
        <v>598</v>
      </c>
      <c r="F7295" s="1388" t="s">
        <v>599</v>
      </c>
      <c r="O7295" s="1383" t="s">
        <v>598</v>
      </c>
      <c r="Q7295" s="1383" t="s">
        <v>61</v>
      </c>
    </row>
    <row r="7296" spans="1:17" x14ac:dyDescent="0.3">
      <c r="A7296" s="1389">
        <v>2015</v>
      </c>
      <c r="B7296" s="1383" t="s">
        <v>521</v>
      </c>
      <c r="C7296" s="1383" t="s">
        <v>525</v>
      </c>
      <c r="D7296" s="1389">
        <v>1096.65734127991</v>
      </c>
      <c r="E7296" s="1383" t="s">
        <v>604</v>
      </c>
      <c r="F7296" s="1388" t="s">
        <v>603</v>
      </c>
      <c r="O7296" s="1383" t="s">
        <v>604</v>
      </c>
      <c r="Q7296" s="1383" t="s">
        <v>54</v>
      </c>
    </row>
    <row r="7297" spans="1:17" x14ac:dyDescent="0.3">
      <c r="A7297" s="1389">
        <v>2015</v>
      </c>
      <c r="B7297" s="1383" t="s">
        <v>521</v>
      </c>
      <c r="C7297" s="1383" t="s">
        <v>525</v>
      </c>
      <c r="D7297" s="1389">
        <v>1096.65734127991</v>
      </c>
      <c r="E7297" s="1383" t="s">
        <v>578</v>
      </c>
      <c r="F7297" s="1388" t="s">
        <v>579</v>
      </c>
      <c r="O7297" s="1383" t="s">
        <v>578</v>
      </c>
      <c r="Q7297" s="1383" t="s">
        <v>63</v>
      </c>
    </row>
    <row r="7298" spans="1:17" x14ac:dyDescent="0.3">
      <c r="A7298" s="1389">
        <v>2015</v>
      </c>
      <c r="B7298" s="1383" t="s">
        <v>521</v>
      </c>
      <c r="C7298" s="1383" t="s">
        <v>525</v>
      </c>
      <c r="D7298" s="1389">
        <v>1096.65734127991</v>
      </c>
      <c r="E7298" s="1383" t="s">
        <v>608</v>
      </c>
      <c r="F7298" s="1388" t="s">
        <v>607</v>
      </c>
      <c r="O7298" s="1383" t="s">
        <v>608</v>
      </c>
      <c r="Q7298" s="1383" t="s">
        <v>65</v>
      </c>
    </row>
    <row r="7299" spans="1:17" x14ac:dyDescent="0.3">
      <c r="A7299" s="1389">
        <v>2015</v>
      </c>
      <c r="B7299" s="1383" t="s">
        <v>521</v>
      </c>
      <c r="C7299" s="1383" t="s">
        <v>525</v>
      </c>
      <c r="D7299" s="1389">
        <v>1096.65734127991</v>
      </c>
      <c r="E7299" s="1383" t="s">
        <v>611</v>
      </c>
      <c r="F7299" s="1388" t="s">
        <v>610</v>
      </c>
      <c r="O7299" s="1383" t="s">
        <v>611</v>
      </c>
      <c r="Q7299" s="1383" t="s">
        <v>74</v>
      </c>
    </row>
    <row r="7300" spans="1:17" x14ac:dyDescent="0.3">
      <c r="A7300" s="1389">
        <v>2015</v>
      </c>
      <c r="B7300" s="1383" t="s">
        <v>521</v>
      </c>
      <c r="C7300" s="1383" t="s">
        <v>525</v>
      </c>
      <c r="D7300" s="1389">
        <v>1096.65734127991</v>
      </c>
      <c r="E7300" s="1383" t="s">
        <v>614</v>
      </c>
      <c r="F7300" s="1388" t="s">
        <v>613</v>
      </c>
      <c r="O7300" s="1383" t="s">
        <v>614</v>
      </c>
      <c r="Q7300" s="1383" t="s">
        <v>60</v>
      </c>
    </row>
    <row r="7301" spans="1:17" x14ac:dyDescent="0.3">
      <c r="A7301" s="1389">
        <v>2015</v>
      </c>
      <c r="B7301" s="1383" t="s">
        <v>521</v>
      </c>
      <c r="C7301" s="1383" t="s">
        <v>525</v>
      </c>
      <c r="D7301" s="1389">
        <v>1096.65734127991</v>
      </c>
      <c r="E7301" s="1383" t="s">
        <v>617</v>
      </c>
      <c r="F7301" s="1388" t="s">
        <v>616</v>
      </c>
      <c r="O7301" s="1383" t="s">
        <v>617</v>
      </c>
      <c r="Q7301" s="1383" t="s">
        <v>55</v>
      </c>
    </row>
    <row r="7302" spans="1:17" x14ac:dyDescent="0.3">
      <c r="A7302" s="1389">
        <v>2015</v>
      </c>
      <c r="B7302" s="1383" t="s">
        <v>521</v>
      </c>
      <c r="C7302" s="1383" t="s">
        <v>525</v>
      </c>
      <c r="D7302" s="1389">
        <v>1096.65734127991</v>
      </c>
      <c r="E7302" s="1383" t="s">
        <v>620</v>
      </c>
      <c r="F7302" s="1388" t="s">
        <v>619</v>
      </c>
      <c r="O7302" s="1383" t="s">
        <v>620</v>
      </c>
      <c r="Q7302" s="1383" t="s">
        <v>73</v>
      </c>
    </row>
    <row r="7303" spans="1:17" x14ac:dyDescent="0.3">
      <c r="A7303" s="1389">
        <v>2015</v>
      </c>
      <c r="B7303" s="1383" t="s">
        <v>521</v>
      </c>
      <c r="C7303" s="1383" t="s">
        <v>525</v>
      </c>
      <c r="D7303" s="1389">
        <v>1096.65734127991</v>
      </c>
      <c r="E7303" s="1383" t="s">
        <v>623</v>
      </c>
      <c r="F7303" s="1388" t="s">
        <v>622</v>
      </c>
      <c r="O7303" s="1383" t="s">
        <v>623</v>
      </c>
      <c r="Q7303" s="1383" t="s">
        <v>75</v>
      </c>
    </row>
    <row r="7304" spans="1:17" x14ac:dyDescent="0.3">
      <c r="A7304" s="1389">
        <v>2015</v>
      </c>
      <c r="B7304" s="1383" t="s">
        <v>521</v>
      </c>
      <c r="C7304" s="1383" t="s">
        <v>525</v>
      </c>
      <c r="D7304" s="1389">
        <v>1096.65734127991</v>
      </c>
      <c r="E7304" s="1383" t="s">
        <v>626</v>
      </c>
      <c r="F7304" s="1388" t="s">
        <v>625</v>
      </c>
      <c r="O7304" s="1383" t="s">
        <v>626</v>
      </c>
      <c r="Q7304" s="1383" t="s">
        <v>59</v>
      </c>
    </row>
    <row r="7305" spans="1:17" x14ac:dyDescent="0.3">
      <c r="A7305" s="1389">
        <v>2015</v>
      </c>
      <c r="B7305" s="1383" t="s">
        <v>521</v>
      </c>
      <c r="C7305" s="1383" t="s">
        <v>525</v>
      </c>
      <c r="D7305" s="1389">
        <v>1096.65734127991</v>
      </c>
      <c r="E7305" s="1383" t="s">
        <v>519</v>
      </c>
      <c r="F7305" s="1388" t="s">
        <v>628</v>
      </c>
      <c r="O7305" s="1383" t="s">
        <v>519</v>
      </c>
      <c r="Q7305" s="1383" t="s">
        <v>58</v>
      </c>
    </row>
    <row r="7306" spans="1:17" x14ac:dyDescent="0.3">
      <c r="A7306" s="1389">
        <v>2015</v>
      </c>
      <c r="B7306" s="1383" t="s">
        <v>521</v>
      </c>
      <c r="C7306" s="1383" t="s">
        <v>525</v>
      </c>
      <c r="D7306" s="1389">
        <v>1096.65734127991</v>
      </c>
      <c r="E7306" s="1383" t="s">
        <v>631</v>
      </c>
      <c r="F7306" s="1388" t="s">
        <v>630</v>
      </c>
      <c r="O7306" s="1383" t="s">
        <v>631</v>
      </c>
      <c r="Q7306" s="1383" t="s">
        <v>56</v>
      </c>
    </row>
    <row r="7307" spans="1:17" x14ac:dyDescent="0.3">
      <c r="A7307" s="1389">
        <v>2015</v>
      </c>
      <c r="B7307" s="1383" t="s">
        <v>521</v>
      </c>
      <c r="C7307" s="1383" t="s">
        <v>525</v>
      </c>
      <c r="D7307" s="1389">
        <v>1096.65734127991</v>
      </c>
      <c r="E7307" s="1383" t="s">
        <v>594</v>
      </c>
      <c r="F7307" s="1388" t="s">
        <v>595</v>
      </c>
      <c r="O7307" s="1383" t="s">
        <v>594</v>
      </c>
      <c r="Q7307" s="1383" t="s">
        <v>62</v>
      </c>
    </row>
    <row r="7308" spans="1:17" x14ac:dyDescent="0.3">
      <c r="A7308" s="1389">
        <v>2015</v>
      </c>
      <c r="B7308" s="1383" t="s">
        <v>521</v>
      </c>
      <c r="C7308" s="1383" t="s">
        <v>525</v>
      </c>
      <c r="D7308" s="1389">
        <v>1096.65734127991</v>
      </c>
      <c r="E7308" s="1383" t="s">
        <v>635</v>
      </c>
      <c r="F7308" s="1388" t="s">
        <v>634</v>
      </c>
      <c r="O7308" s="1383" t="s">
        <v>635</v>
      </c>
      <c r="Q7308" s="1383" t="s">
        <v>78</v>
      </c>
    </row>
    <row r="7309" spans="1:17" x14ac:dyDescent="0.3">
      <c r="A7309" s="1389">
        <v>2015</v>
      </c>
      <c r="B7309" s="1383" t="s">
        <v>521</v>
      </c>
      <c r="C7309" s="1383" t="s">
        <v>525</v>
      </c>
      <c r="D7309" s="1389">
        <v>1096.65734127991</v>
      </c>
      <c r="E7309" s="1383" t="s">
        <v>638</v>
      </c>
      <c r="F7309" s="1388" t="s">
        <v>637</v>
      </c>
      <c r="O7309" s="1383" t="s">
        <v>638</v>
      </c>
      <c r="Q7309" s="1383" t="s">
        <v>57</v>
      </c>
    </row>
    <row r="7310" spans="1:17" x14ac:dyDescent="0.3">
      <c r="A7310" s="1389">
        <v>2015</v>
      </c>
      <c r="B7310" s="1383" t="s">
        <v>521</v>
      </c>
      <c r="C7310" s="1383" t="s">
        <v>525</v>
      </c>
      <c r="D7310" s="1389">
        <v>1096.65734127991</v>
      </c>
      <c r="E7310" s="1383" t="s">
        <v>561</v>
      </c>
      <c r="F7310" s="1388" t="s">
        <v>562</v>
      </c>
      <c r="O7310" s="1383" t="s">
        <v>561</v>
      </c>
      <c r="Q7310" s="1383" t="s">
        <v>64</v>
      </c>
    </row>
    <row r="7311" spans="1:17" x14ac:dyDescent="0.3">
      <c r="A7311" s="1389">
        <v>2015</v>
      </c>
      <c r="B7311" s="1383" t="s">
        <v>521</v>
      </c>
      <c r="C7311" s="1383" t="s">
        <v>525</v>
      </c>
      <c r="D7311" s="1389">
        <v>1096.65734127991</v>
      </c>
      <c r="E7311" s="1383" t="s">
        <v>642</v>
      </c>
      <c r="F7311" s="1388" t="s">
        <v>641</v>
      </c>
      <c r="O7311" s="1383" t="s">
        <v>642</v>
      </c>
      <c r="Q7311" s="1383" t="s">
        <v>66</v>
      </c>
    </row>
    <row r="7312" spans="1:17" x14ac:dyDescent="0.3">
      <c r="A7312" s="1389">
        <v>2015</v>
      </c>
      <c r="B7312" s="1383" t="s">
        <v>521</v>
      </c>
      <c r="C7312" s="1383" t="s">
        <v>525</v>
      </c>
      <c r="D7312" s="1389">
        <v>1096.65734127991</v>
      </c>
      <c r="E7312" s="1383" t="s">
        <v>645</v>
      </c>
      <c r="F7312" s="1388" t="s">
        <v>644</v>
      </c>
      <c r="O7312" s="1383" t="s">
        <v>645</v>
      </c>
      <c r="Q7312" s="1383" t="s">
        <v>76</v>
      </c>
    </row>
    <row r="7313" spans="1:17" x14ac:dyDescent="0.3">
      <c r="A7313" s="1389">
        <v>2014</v>
      </c>
      <c r="B7313" s="1383" t="s">
        <v>521</v>
      </c>
      <c r="C7313" s="1383" t="s">
        <v>525</v>
      </c>
      <c r="D7313" s="1389">
        <v>1093.20854089105</v>
      </c>
      <c r="E7313" s="1383" t="s">
        <v>598</v>
      </c>
      <c r="F7313" s="1388" t="s">
        <v>599</v>
      </c>
      <c r="O7313" s="1383" t="s">
        <v>598</v>
      </c>
      <c r="Q7313" s="1383" t="s">
        <v>61</v>
      </c>
    </row>
    <row r="7314" spans="1:17" x14ac:dyDescent="0.3">
      <c r="A7314" s="1389">
        <v>2014</v>
      </c>
      <c r="B7314" s="1383" t="s">
        <v>521</v>
      </c>
      <c r="C7314" s="1383" t="s">
        <v>525</v>
      </c>
      <c r="D7314" s="1389">
        <v>1093.20854089105</v>
      </c>
      <c r="E7314" s="1383" t="s">
        <v>604</v>
      </c>
      <c r="F7314" s="1388" t="s">
        <v>603</v>
      </c>
      <c r="O7314" s="1383" t="s">
        <v>604</v>
      </c>
      <c r="Q7314" s="1383" t="s">
        <v>54</v>
      </c>
    </row>
    <row r="7315" spans="1:17" x14ac:dyDescent="0.3">
      <c r="A7315" s="1389">
        <v>2014</v>
      </c>
      <c r="B7315" s="1383" t="s">
        <v>521</v>
      </c>
      <c r="C7315" s="1383" t="s">
        <v>525</v>
      </c>
      <c r="D7315" s="1389">
        <v>1093.20854089105</v>
      </c>
      <c r="E7315" s="1383" t="s">
        <v>578</v>
      </c>
      <c r="F7315" s="1388" t="s">
        <v>579</v>
      </c>
      <c r="O7315" s="1383" t="s">
        <v>578</v>
      </c>
      <c r="Q7315" s="1383" t="s">
        <v>63</v>
      </c>
    </row>
    <row r="7316" spans="1:17" x14ac:dyDescent="0.3">
      <c r="A7316" s="1389">
        <v>2014</v>
      </c>
      <c r="B7316" s="1383" t="s">
        <v>521</v>
      </c>
      <c r="C7316" s="1383" t="s">
        <v>525</v>
      </c>
      <c r="D7316" s="1389">
        <v>1093.20854089105</v>
      </c>
      <c r="E7316" s="1383" t="s">
        <v>608</v>
      </c>
      <c r="F7316" s="1388" t="s">
        <v>607</v>
      </c>
      <c r="O7316" s="1383" t="s">
        <v>608</v>
      </c>
      <c r="Q7316" s="1383" t="s">
        <v>65</v>
      </c>
    </row>
    <row r="7317" spans="1:17" x14ac:dyDescent="0.3">
      <c r="A7317" s="1389">
        <v>2014</v>
      </c>
      <c r="B7317" s="1383" t="s">
        <v>521</v>
      </c>
      <c r="C7317" s="1383" t="s">
        <v>525</v>
      </c>
      <c r="D7317" s="1389">
        <v>1093.20854089105</v>
      </c>
      <c r="E7317" s="1383" t="s">
        <v>611</v>
      </c>
      <c r="F7317" s="1388" t="s">
        <v>610</v>
      </c>
      <c r="O7317" s="1383" t="s">
        <v>611</v>
      </c>
      <c r="Q7317" s="1383" t="s">
        <v>74</v>
      </c>
    </row>
    <row r="7318" spans="1:17" x14ac:dyDescent="0.3">
      <c r="A7318" s="1389">
        <v>2014</v>
      </c>
      <c r="B7318" s="1383" t="s">
        <v>521</v>
      </c>
      <c r="C7318" s="1383" t="s">
        <v>525</v>
      </c>
      <c r="D7318" s="1389">
        <v>1093.20854089105</v>
      </c>
      <c r="E7318" s="1383" t="s">
        <v>614</v>
      </c>
      <c r="F7318" s="1388" t="s">
        <v>613</v>
      </c>
      <c r="O7318" s="1383" t="s">
        <v>614</v>
      </c>
      <c r="Q7318" s="1383" t="s">
        <v>60</v>
      </c>
    </row>
    <row r="7319" spans="1:17" x14ac:dyDescent="0.3">
      <c r="A7319" s="1389">
        <v>2014</v>
      </c>
      <c r="B7319" s="1383" t="s">
        <v>521</v>
      </c>
      <c r="C7319" s="1383" t="s">
        <v>525</v>
      </c>
      <c r="D7319" s="1389">
        <v>1093.20854089105</v>
      </c>
      <c r="E7319" s="1383" t="s">
        <v>617</v>
      </c>
      <c r="F7319" s="1388" t="s">
        <v>616</v>
      </c>
      <c r="O7319" s="1383" t="s">
        <v>617</v>
      </c>
      <c r="Q7319" s="1383" t="s">
        <v>55</v>
      </c>
    </row>
    <row r="7320" spans="1:17" x14ac:dyDescent="0.3">
      <c r="A7320" s="1389">
        <v>2014</v>
      </c>
      <c r="B7320" s="1383" t="s">
        <v>521</v>
      </c>
      <c r="C7320" s="1383" t="s">
        <v>525</v>
      </c>
      <c r="D7320" s="1389">
        <v>1093.20854089105</v>
      </c>
      <c r="E7320" s="1383" t="s">
        <v>620</v>
      </c>
      <c r="F7320" s="1388" t="s">
        <v>619</v>
      </c>
      <c r="O7320" s="1383" t="s">
        <v>620</v>
      </c>
      <c r="Q7320" s="1383" t="s">
        <v>73</v>
      </c>
    </row>
    <row r="7321" spans="1:17" x14ac:dyDescent="0.3">
      <c r="A7321" s="1389">
        <v>2014</v>
      </c>
      <c r="B7321" s="1383" t="s">
        <v>521</v>
      </c>
      <c r="C7321" s="1383" t="s">
        <v>525</v>
      </c>
      <c r="D7321" s="1389">
        <v>1093.20854089105</v>
      </c>
      <c r="E7321" s="1383" t="s">
        <v>623</v>
      </c>
      <c r="F7321" s="1388" t="s">
        <v>622</v>
      </c>
      <c r="O7321" s="1383" t="s">
        <v>623</v>
      </c>
      <c r="Q7321" s="1383" t="s">
        <v>75</v>
      </c>
    </row>
    <row r="7322" spans="1:17" x14ac:dyDescent="0.3">
      <c r="A7322" s="1389">
        <v>2014</v>
      </c>
      <c r="B7322" s="1383" t="s">
        <v>521</v>
      </c>
      <c r="C7322" s="1383" t="s">
        <v>525</v>
      </c>
      <c r="D7322" s="1389">
        <v>1093.20854089105</v>
      </c>
      <c r="E7322" s="1383" t="s">
        <v>626</v>
      </c>
      <c r="F7322" s="1388" t="s">
        <v>625</v>
      </c>
      <c r="O7322" s="1383" t="s">
        <v>626</v>
      </c>
      <c r="Q7322" s="1383" t="s">
        <v>59</v>
      </c>
    </row>
    <row r="7323" spans="1:17" x14ac:dyDescent="0.3">
      <c r="A7323" s="1389">
        <v>2014</v>
      </c>
      <c r="B7323" s="1383" t="s">
        <v>521</v>
      </c>
      <c r="C7323" s="1383" t="s">
        <v>525</v>
      </c>
      <c r="D7323" s="1389">
        <v>1093.20854089105</v>
      </c>
      <c r="E7323" s="1383" t="s">
        <v>519</v>
      </c>
      <c r="F7323" s="1388" t="s">
        <v>628</v>
      </c>
      <c r="O7323" s="1383" t="s">
        <v>519</v>
      </c>
      <c r="Q7323" s="1383" t="s">
        <v>58</v>
      </c>
    </row>
    <row r="7324" spans="1:17" x14ac:dyDescent="0.3">
      <c r="A7324" s="1389">
        <v>2014</v>
      </c>
      <c r="B7324" s="1383" t="s">
        <v>521</v>
      </c>
      <c r="C7324" s="1383" t="s">
        <v>525</v>
      </c>
      <c r="D7324" s="1389">
        <v>1093.20854089105</v>
      </c>
      <c r="E7324" s="1383" t="s">
        <v>631</v>
      </c>
      <c r="F7324" s="1388" t="s">
        <v>630</v>
      </c>
      <c r="O7324" s="1383" t="s">
        <v>631</v>
      </c>
      <c r="Q7324" s="1383" t="s">
        <v>56</v>
      </c>
    </row>
    <row r="7325" spans="1:17" x14ac:dyDescent="0.3">
      <c r="A7325" s="1389">
        <v>2014</v>
      </c>
      <c r="B7325" s="1383" t="s">
        <v>521</v>
      </c>
      <c r="C7325" s="1383" t="s">
        <v>525</v>
      </c>
      <c r="D7325" s="1389">
        <v>1093.20854089105</v>
      </c>
      <c r="E7325" s="1383" t="s">
        <v>594</v>
      </c>
      <c r="F7325" s="1388" t="s">
        <v>595</v>
      </c>
      <c r="O7325" s="1383" t="s">
        <v>594</v>
      </c>
      <c r="Q7325" s="1383" t="s">
        <v>62</v>
      </c>
    </row>
    <row r="7326" spans="1:17" x14ac:dyDescent="0.3">
      <c r="A7326" s="1389">
        <v>2014</v>
      </c>
      <c r="B7326" s="1383" t="s">
        <v>521</v>
      </c>
      <c r="C7326" s="1383" t="s">
        <v>525</v>
      </c>
      <c r="D7326" s="1389">
        <v>1093.20854089105</v>
      </c>
      <c r="E7326" s="1383" t="s">
        <v>635</v>
      </c>
      <c r="F7326" s="1388" t="s">
        <v>634</v>
      </c>
      <c r="O7326" s="1383" t="s">
        <v>635</v>
      </c>
      <c r="Q7326" s="1383" t="s">
        <v>78</v>
      </c>
    </row>
    <row r="7327" spans="1:17" x14ac:dyDescent="0.3">
      <c r="A7327" s="1389">
        <v>2014</v>
      </c>
      <c r="B7327" s="1383" t="s">
        <v>521</v>
      </c>
      <c r="C7327" s="1383" t="s">
        <v>525</v>
      </c>
      <c r="D7327" s="1389">
        <v>1093.20854089105</v>
      </c>
      <c r="E7327" s="1383" t="s">
        <v>638</v>
      </c>
      <c r="F7327" s="1388" t="s">
        <v>637</v>
      </c>
      <c r="O7327" s="1383" t="s">
        <v>638</v>
      </c>
      <c r="Q7327" s="1383" t="s">
        <v>57</v>
      </c>
    </row>
    <row r="7328" spans="1:17" x14ac:dyDescent="0.3">
      <c r="A7328" s="1389">
        <v>2014</v>
      </c>
      <c r="B7328" s="1383" t="s">
        <v>521</v>
      </c>
      <c r="C7328" s="1383" t="s">
        <v>525</v>
      </c>
      <c r="D7328" s="1389">
        <v>1093.20854089105</v>
      </c>
      <c r="E7328" s="1383" t="s">
        <v>561</v>
      </c>
      <c r="F7328" s="1388" t="s">
        <v>562</v>
      </c>
      <c r="O7328" s="1383" t="s">
        <v>561</v>
      </c>
      <c r="Q7328" s="1383" t="s">
        <v>64</v>
      </c>
    </row>
    <row r="7329" spans="1:17" x14ac:dyDescent="0.3">
      <c r="A7329" s="1389">
        <v>2014</v>
      </c>
      <c r="B7329" s="1383" t="s">
        <v>521</v>
      </c>
      <c r="C7329" s="1383" t="s">
        <v>525</v>
      </c>
      <c r="D7329" s="1389">
        <v>1093.20854089105</v>
      </c>
      <c r="E7329" s="1383" t="s">
        <v>642</v>
      </c>
      <c r="F7329" s="1388" t="s">
        <v>641</v>
      </c>
      <c r="O7329" s="1383" t="s">
        <v>642</v>
      </c>
      <c r="Q7329" s="1383" t="s">
        <v>66</v>
      </c>
    </row>
    <row r="7330" spans="1:17" x14ac:dyDescent="0.3">
      <c r="A7330" s="1389">
        <v>2014</v>
      </c>
      <c r="B7330" s="1383" t="s">
        <v>521</v>
      </c>
      <c r="C7330" s="1383" t="s">
        <v>525</v>
      </c>
      <c r="D7330" s="1389">
        <v>1093.20854089105</v>
      </c>
      <c r="E7330" s="1383" t="s">
        <v>645</v>
      </c>
      <c r="F7330" s="1388" t="s">
        <v>644</v>
      </c>
      <c r="O7330" s="1383" t="s">
        <v>645</v>
      </c>
      <c r="Q7330" s="1383" t="s">
        <v>76</v>
      </c>
    </row>
    <row r="7331" spans="1:17" x14ac:dyDescent="0.3">
      <c r="A7331" s="1389">
        <v>2013</v>
      </c>
      <c r="B7331" s="1383" t="s">
        <v>521</v>
      </c>
      <c r="C7331" s="1383" t="s">
        <v>525</v>
      </c>
      <c r="D7331" s="1389">
        <v>1093.8178723953499</v>
      </c>
      <c r="E7331" s="1383" t="s">
        <v>598</v>
      </c>
      <c r="F7331" s="1388" t="s">
        <v>599</v>
      </c>
      <c r="O7331" s="1383" t="s">
        <v>598</v>
      </c>
      <c r="Q7331" s="1383" t="s">
        <v>61</v>
      </c>
    </row>
    <row r="7332" spans="1:17" x14ac:dyDescent="0.3">
      <c r="A7332" s="1389">
        <v>2013</v>
      </c>
      <c r="B7332" s="1383" t="s">
        <v>521</v>
      </c>
      <c r="C7332" s="1383" t="s">
        <v>525</v>
      </c>
      <c r="D7332" s="1389">
        <v>1093.8178723953499</v>
      </c>
      <c r="E7332" s="1383" t="s">
        <v>604</v>
      </c>
      <c r="F7332" s="1388" t="s">
        <v>603</v>
      </c>
      <c r="O7332" s="1383" t="s">
        <v>604</v>
      </c>
      <c r="Q7332" s="1383" t="s">
        <v>54</v>
      </c>
    </row>
    <row r="7333" spans="1:17" x14ac:dyDescent="0.3">
      <c r="A7333" s="1389">
        <v>2013</v>
      </c>
      <c r="B7333" s="1383" t="s">
        <v>521</v>
      </c>
      <c r="C7333" s="1383" t="s">
        <v>525</v>
      </c>
      <c r="D7333" s="1389">
        <v>1093.8178723953499</v>
      </c>
      <c r="E7333" s="1383" t="s">
        <v>578</v>
      </c>
      <c r="F7333" s="1388" t="s">
        <v>579</v>
      </c>
      <c r="O7333" s="1383" t="s">
        <v>578</v>
      </c>
      <c r="Q7333" s="1383" t="s">
        <v>63</v>
      </c>
    </row>
    <row r="7334" spans="1:17" x14ac:dyDescent="0.3">
      <c r="A7334" s="1389">
        <v>2013</v>
      </c>
      <c r="B7334" s="1383" t="s">
        <v>521</v>
      </c>
      <c r="C7334" s="1383" t="s">
        <v>525</v>
      </c>
      <c r="D7334" s="1389">
        <v>1093.8178723953499</v>
      </c>
      <c r="E7334" s="1383" t="s">
        <v>608</v>
      </c>
      <c r="F7334" s="1388" t="s">
        <v>607</v>
      </c>
      <c r="O7334" s="1383" t="s">
        <v>608</v>
      </c>
      <c r="Q7334" s="1383" t="s">
        <v>65</v>
      </c>
    </row>
    <row r="7335" spans="1:17" x14ac:dyDescent="0.3">
      <c r="A7335" s="1389">
        <v>2013</v>
      </c>
      <c r="B7335" s="1383" t="s">
        <v>521</v>
      </c>
      <c r="C7335" s="1383" t="s">
        <v>525</v>
      </c>
      <c r="D7335" s="1389">
        <v>1093.8178723953499</v>
      </c>
      <c r="E7335" s="1383" t="s">
        <v>611</v>
      </c>
      <c r="F7335" s="1388" t="s">
        <v>610</v>
      </c>
      <c r="O7335" s="1383" t="s">
        <v>611</v>
      </c>
      <c r="Q7335" s="1383" t="s">
        <v>74</v>
      </c>
    </row>
    <row r="7336" spans="1:17" x14ac:dyDescent="0.3">
      <c r="A7336" s="1389">
        <v>2013</v>
      </c>
      <c r="B7336" s="1383" t="s">
        <v>521</v>
      </c>
      <c r="C7336" s="1383" t="s">
        <v>525</v>
      </c>
      <c r="D7336" s="1389">
        <v>1093.8178723953499</v>
      </c>
      <c r="E7336" s="1383" t="s">
        <v>614</v>
      </c>
      <c r="F7336" s="1388" t="s">
        <v>613</v>
      </c>
      <c r="O7336" s="1383" t="s">
        <v>614</v>
      </c>
      <c r="Q7336" s="1383" t="s">
        <v>60</v>
      </c>
    </row>
    <row r="7337" spans="1:17" x14ac:dyDescent="0.3">
      <c r="A7337" s="1389">
        <v>2013</v>
      </c>
      <c r="B7337" s="1383" t="s">
        <v>521</v>
      </c>
      <c r="C7337" s="1383" t="s">
        <v>525</v>
      </c>
      <c r="D7337" s="1389">
        <v>1093.8178723953499</v>
      </c>
      <c r="E7337" s="1383" t="s">
        <v>617</v>
      </c>
      <c r="F7337" s="1388" t="s">
        <v>616</v>
      </c>
      <c r="O7337" s="1383" t="s">
        <v>617</v>
      </c>
      <c r="Q7337" s="1383" t="s">
        <v>55</v>
      </c>
    </row>
    <row r="7338" spans="1:17" x14ac:dyDescent="0.3">
      <c r="A7338" s="1389">
        <v>2013</v>
      </c>
      <c r="B7338" s="1383" t="s">
        <v>521</v>
      </c>
      <c r="C7338" s="1383" t="s">
        <v>525</v>
      </c>
      <c r="D7338" s="1389">
        <v>1093.8178723953499</v>
      </c>
      <c r="E7338" s="1383" t="s">
        <v>620</v>
      </c>
      <c r="F7338" s="1388" t="s">
        <v>619</v>
      </c>
      <c r="O7338" s="1383" t="s">
        <v>620</v>
      </c>
      <c r="Q7338" s="1383" t="s">
        <v>73</v>
      </c>
    </row>
    <row r="7339" spans="1:17" x14ac:dyDescent="0.3">
      <c r="A7339" s="1389">
        <v>2013</v>
      </c>
      <c r="B7339" s="1383" t="s">
        <v>521</v>
      </c>
      <c r="C7339" s="1383" t="s">
        <v>525</v>
      </c>
      <c r="D7339" s="1389">
        <v>1093.8178723953499</v>
      </c>
      <c r="E7339" s="1383" t="s">
        <v>623</v>
      </c>
      <c r="F7339" s="1388" t="s">
        <v>622</v>
      </c>
      <c r="O7339" s="1383" t="s">
        <v>623</v>
      </c>
      <c r="Q7339" s="1383" t="s">
        <v>75</v>
      </c>
    </row>
    <row r="7340" spans="1:17" x14ac:dyDescent="0.3">
      <c r="A7340" s="1389">
        <v>2013</v>
      </c>
      <c r="B7340" s="1383" t="s">
        <v>521</v>
      </c>
      <c r="C7340" s="1383" t="s">
        <v>525</v>
      </c>
      <c r="D7340" s="1389">
        <v>1093.8178723953499</v>
      </c>
      <c r="E7340" s="1383" t="s">
        <v>626</v>
      </c>
      <c r="F7340" s="1388" t="s">
        <v>625</v>
      </c>
      <c r="O7340" s="1383" t="s">
        <v>626</v>
      </c>
      <c r="Q7340" s="1383" t="s">
        <v>59</v>
      </c>
    </row>
    <row r="7341" spans="1:17" x14ac:dyDescent="0.3">
      <c r="A7341" s="1389">
        <v>2013</v>
      </c>
      <c r="B7341" s="1383" t="s">
        <v>521</v>
      </c>
      <c r="C7341" s="1383" t="s">
        <v>525</v>
      </c>
      <c r="D7341" s="1389">
        <v>1093.8178723953499</v>
      </c>
      <c r="E7341" s="1383" t="s">
        <v>519</v>
      </c>
      <c r="F7341" s="1388" t="s">
        <v>628</v>
      </c>
      <c r="O7341" s="1383" t="s">
        <v>519</v>
      </c>
      <c r="Q7341" s="1383" t="s">
        <v>58</v>
      </c>
    </row>
    <row r="7342" spans="1:17" x14ac:dyDescent="0.3">
      <c r="A7342" s="1389">
        <v>2013</v>
      </c>
      <c r="B7342" s="1383" t="s">
        <v>521</v>
      </c>
      <c r="C7342" s="1383" t="s">
        <v>525</v>
      </c>
      <c r="D7342" s="1389">
        <v>1093.8178723953499</v>
      </c>
      <c r="E7342" s="1383" t="s">
        <v>631</v>
      </c>
      <c r="F7342" s="1388" t="s">
        <v>630</v>
      </c>
      <c r="O7342" s="1383" t="s">
        <v>631</v>
      </c>
      <c r="Q7342" s="1383" t="s">
        <v>56</v>
      </c>
    </row>
    <row r="7343" spans="1:17" x14ac:dyDescent="0.3">
      <c r="A7343" s="1389">
        <v>2013</v>
      </c>
      <c r="B7343" s="1383" t="s">
        <v>521</v>
      </c>
      <c r="C7343" s="1383" t="s">
        <v>525</v>
      </c>
      <c r="D7343" s="1389">
        <v>1093.8178723953499</v>
      </c>
      <c r="E7343" s="1383" t="s">
        <v>594</v>
      </c>
      <c r="F7343" s="1388" t="s">
        <v>595</v>
      </c>
      <c r="O7343" s="1383" t="s">
        <v>594</v>
      </c>
      <c r="Q7343" s="1383" t="s">
        <v>62</v>
      </c>
    </row>
    <row r="7344" spans="1:17" x14ac:dyDescent="0.3">
      <c r="A7344" s="1389">
        <v>2013</v>
      </c>
      <c r="B7344" s="1383" t="s">
        <v>521</v>
      </c>
      <c r="C7344" s="1383" t="s">
        <v>525</v>
      </c>
      <c r="D7344" s="1389">
        <v>1093.8178723953499</v>
      </c>
      <c r="E7344" s="1383" t="s">
        <v>635</v>
      </c>
      <c r="F7344" s="1388" t="s">
        <v>634</v>
      </c>
      <c r="O7344" s="1383" t="s">
        <v>635</v>
      </c>
      <c r="Q7344" s="1383" t="s">
        <v>78</v>
      </c>
    </row>
    <row r="7345" spans="1:17" x14ac:dyDescent="0.3">
      <c r="A7345" s="1389">
        <v>2013</v>
      </c>
      <c r="B7345" s="1383" t="s">
        <v>521</v>
      </c>
      <c r="C7345" s="1383" t="s">
        <v>525</v>
      </c>
      <c r="D7345" s="1389">
        <v>1093.8178723953499</v>
      </c>
      <c r="E7345" s="1383" t="s">
        <v>638</v>
      </c>
      <c r="F7345" s="1388" t="s">
        <v>637</v>
      </c>
      <c r="O7345" s="1383" t="s">
        <v>638</v>
      </c>
      <c r="Q7345" s="1383" t="s">
        <v>57</v>
      </c>
    </row>
    <row r="7346" spans="1:17" x14ac:dyDescent="0.3">
      <c r="A7346" s="1389">
        <v>2013</v>
      </c>
      <c r="B7346" s="1383" t="s">
        <v>521</v>
      </c>
      <c r="C7346" s="1383" t="s">
        <v>525</v>
      </c>
      <c r="D7346" s="1389">
        <v>1093.8178723953499</v>
      </c>
      <c r="E7346" s="1383" t="s">
        <v>561</v>
      </c>
      <c r="F7346" s="1388" t="s">
        <v>562</v>
      </c>
      <c r="O7346" s="1383" t="s">
        <v>561</v>
      </c>
      <c r="Q7346" s="1383" t="s">
        <v>64</v>
      </c>
    </row>
    <row r="7347" spans="1:17" x14ac:dyDescent="0.3">
      <c r="A7347" s="1389">
        <v>2013</v>
      </c>
      <c r="B7347" s="1383" t="s">
        <v>521</v>
      </c>
      <c r="C7347" s="1383" t="s">
        <v>525</v>
      </c>
      <c r="D7347" s="1389">
        <v>1093.8178723953499</v>
      </c>
      <c r="E7347" s="1383" t="s">
        <v>642</v>
      </c>
      <c r="F7347" s="1388" t="s">
        <v>641</v>
      </c>
      <c r="O7347" s="1383" t="s">
        <v>642</v>
      </c>
      <c r="Q7347" s="1383" t="s">
        <v>66</v>
      </c>
    </row>
    <row r="7348" spans="1:17" x14ac:dyDescent="0.3">
      <c r="A7348" s="1389">
        <v>2013</v>
      </c>
      <c r="B7348" s="1383" t="s">
        <v>521</v>
      </c>
      <c r="C7348" s="1383" t="s">
        <v>525</v>
      </c>
      <c r="D7348" s="1389">
        <v>1093.8178723953499</v>
      </c>
      <c r="E7348" s="1383" t="s">
        <v>645</v>
      </c>
      <c r="F7348" s="1388" t="s">
        <v>644</v>
      </c>
      <c r="O7348" s="1383" t="s">
        <v>645</v>
      </c>
      <c r="Q7348" s="1383" t="s">
        <v>76</v>
      </c>
    </row>
    <row r="7349" spans="1:17" x14ac:dyDescent="0.3">
      <c r="A7349" s="1389">
        <v>2012</v>
      </c>
      <c r="B7349" s="1383" t="s">
        <v>521</v>
      </c>
      <c r="C7349" s="1383" t="s">
        <v>525</v>
      </c>
      <c r="D7349" s="1389">
        <v>1095.58619281857</v>
      </c>
      <c r="E7349" s="1383" t="s">
        <v>598</v>
      </c>
      <c r="F7349" s="1388" t="s">
        <v>599</v>
      </c>
      <c r="O7349" s="1383" t="s">
        <v>598</v>
      </c>
      <c r="Q7349" s="1383" t="s">
        <v>61</v>
      </c>
    </row>
    <row r="7350" spans="1:17" x14ac:dyDescent="0.3">
      <c r="A7350" s="1389">
        <v>2012</v>
      </c>
      <c r="B7350" s="1383" t="s">
        <v>521</v>
      </c>
      <c r="C7350" s="1383" t="s">
        <v>525</v>
      </c>
      <c r="D7350" s="1389">
        <v>1095.58619281857</v>
      </c>
      <c r="E7350" s="1383" t="s">
        <v>604</v>
      </c>
      <c r="F7350" s="1388" t="s">
        <v>603</v>
      </c>
      <c r="O7350" s="1383" t="s">
        <v>604</v>
      </c>
      <c r="Q7350" s="1383" t="s">
        <v>54</v>
      </c>
    </row>
    <row r="7351" spans="1:17" x14ac:dyDescent="0.3">
      <c r="A7351" s="1389">
        <v>2012</v>
      </c>
      <c r="B7351" s="1383" t="s">
        <v>521</v>
      </c>
      <c r="C7351" s="1383" t="s">
        <v>525</v>
      </c>
      <c r="D7351" s="1389">
        <v>1095.58619281857</v>
      </c>
      <c r="E7351" s="1383" t="s">
        <v>578</v>
      </c>
      <c r="F7351" s="1388" t="s">
        <v>579</v>
      </c>
      <c r="O7351" s="1383" t="s">
        <v>578</v>
      </c>
      <c r="Q7351" s="1383" t="s">
        <v>63</v>
      </c>
    </row>
    <row r="7352" spans="1:17" x14ac:dyDescent="0.3">
      <c r="A7352" s="1389">
        <v>2012</v>
      </c>
      <c r="B7352" s="1383" t="s">
        <v>521</v>
      </c>
      <c r="C7352" s="1383" t="s">
        <v>525</v>
      </c>
      <c r="D7352" s="1389">
        <v>1095.58619281857</v>
      </c>
      <c r="E7352" s="1383" t="s">
        <v>608</v>
      </c>
      <c r="F7352" s="1388" t="s">
        <v>607</v>
      </c>
      <c r="O7352" s="1383" t="s">
        <v>608</v>
      </c>
      <c r="Q7352" s="1383" t="s">
        <v>65</v>
      </c>
    </row>
    <row r="7353" spans="1:17" x14ac:dyDescent="0.3">
      <c r="A7353" s="1389">
        <v>2012</v>
      </c>
      <c r="B7353" s="1383" t="s">
        <v>521</v>
      </c>
      <c r="C7353" s="1383" t="s">
        <v>525</v>
      </c>
      <c r="D7353" s="1389">
        <v>1095.58619281857</v>
      </c>
      <c r="E7353" s="1383" t="s">
        <v>611</v>
      </c>
      <c r="F7353" s="1388" t="s">
        <v>610</v>
      </c>
      <c r="O7353" s="1383" t="s">
        <v>611</v>
      </c>
      <c r="Q7353" s="1383" t="s">
        <v>74</v>
      </c>
    </row>
    <row r="7354" spans="1:17" x14ac:dyDescent="0.3">
      <c r="A7354" s="1389">
        <v>2012</v>
      </c>
      <c r="B7354" s="1383" t="s">
        <v>521</v>
      </c>
      <c r="C7354" s="1383" t="s">
        <v>525</v>
      </c>
      <c r="D7354" s="1389">
        <v>1095.58619281857</v>
      </c>
      <c r="E7354" s="1383" t="s">
        <v>614</v>
      </c>
      <c r="F7354" s="1388" t="s">
        <v>613</v>
      </c>
      <c r="O7354" s="1383" t="s">
        <v>614</v>
      </c>
      <c r="Q7354" s="1383" t="s">
        <v>60</v>
      </c>
    </row>
    <row r="7355" spans="1:17" x14ac:dyDescent="0.3">
      <c r="A7355" s="1389">
        <v>2012</v>
      </c>
      <c r="B7355" s="1383" t="s">
        <v>521</v>
      </c>
      <c r="C7355" s="1383" t="s">
        <v>525</v>
      </c>
      <c r="D7355" s="1389">
        <v>1095.58619281857</v>
      </c>
      <c r="E7355" s="1383" t="s">
        <v>617</v>
      </c>
      <c r="F7355" s="1388" t="s">
        <v>616</v>
      </c>
      <c r="O7355" s="1383" t="s">
        <v>617</v>
      </c>
      <c r="Q7355" s="1383" t="s">
        <v>55</v>
      </c>
    </row>
    <row r="7356" spans="1:17" x14ac:dyDescent="0.3">
      <c r="A7356" s="1389">
        <v>2012</v>
      </c>
      <c r="B7356" s="1383" t="s">
        <v>521</v>
      </c>
      <c r="C7356" s="1383" t="s">
        <v>525</v>
      </c>
      <c r="D7356" s="1389">
        <v>1095.58619281857</v>
      </c>
      <c r="E7356" s="1383" t="s">
        <v>620</v>
      </c>
      <c r="F7356" s="1388" t="s">
        <v>619</v>
      </c>
      <c r="O7356" s="1383" t="s">
        <v>620</v>
      </c>
      <c r="Q7356" s="1383" t="s">
        <v>73</v>
      </c>
    </row>
    <row r="7357" spans="1:17" x14ac:dyDescent="0.3">
      <c r="A7357" s="1389">
        <v>2012</v>
      </c>
      <c r="B7357" s="1383" t="s">
        <v>521</v>
      </c>
      <c r="C7357" s="1383" t="s">
        <v>525</v>
      </c>
      <c r="D7357" s="1389">
        <v>1095.58619281857</v>
      </c>
      <c r="E7357" s="1383" t="s">
        <v>623</v>
      </c>
      <c r="F7357" s="1388" t="s">
        <v>622</v>
      </c>
      <c r="O7357" s="1383" t="s">
        <v>623</v>
      </c>
      <c r="Q7357" s="1383" t="s">
        <v>75</v>
      </c>
    </row>
    <row r="7358" spans="1:17" x14ac:dyDescent="0.3">
      <c r="A7358" s="1389">
        <v>2012</v>
      </c>
      <c r="B7358" s="1383" t="s">
        <v>521</v>
      </c>
      <c r="C7358" s="1383" t="s">
        <v>525</v>
      </c>
      <c r="D7358" s="1389">
        <v>1095.58619281857</v>
      </c>
      <c r="E7358" s="1383" t="s">
        <v>626</v>
      </c>
      <c r="F7358" s="1388" t="s">
        <v>625</v>
      </c>
      <c r="O7358" s="1383" t="s">
        <v>626</v>
      </c>
      <c r="Q7358" s="1383" t="s">
        <v>59</v>
      </c>
    </row>
    <row r="7359" spans="1:17" x14ac:dyDescent="0.3">
      <c r="A7359" s="1389">
        <v>2012</v>
      </c>
      <c r="B7359" s="1383" t="s">
        <v>521</v>
      </c>
      <c r="C7359" s="1383" t="s">
        <v>525</v>
      </c>
      <c r="D7359" s="1389">
        <v>1095.58619281857</v>
      </c>
      <c r="E7359" s="1383" t="s">
        <v>519</v>
      </c>
      <c r="F7359" s="1388" t="s">
        <v>628</v>
      </c>
      <c r="O7359" s="1383" t="s">
        <v>519</v>
      </c>
      <c r="Q7359" s="1383" t="s">
        <v>58</v>
      </c>
    </row>
    <row r="7360" spans="1:17" x14ac:dyDescent="0.3">
      <c r="A7360" s="1389">
        <v>2012</v>
      </c>
      <c r="B7360" s="1383" t="s">
        <v>521</v>
      </c>
      <c r="C7360" s="1383" t="s">
        <v>525</v>
      </c>
      <c r="D7360" s="1389">
        <v>1095.58619281857</v>
      </c>
      <c r="E7360" s="1383" t="s">
        <v>631</v>
      </c>
      <c r="F7360" s="1388" t="s">
        <v>630</v>
      </c>
      <c r="O7360" s="1383" t="s">
        <v>631</v>
      </c>
      <c r="Q7360" s="1383" t="s">
        <v>56</v>
      </c>
    </row>
    <row r="7361" spans="1:17" x14ac:dyDescent="0.3">
      <c r="A7361" s="1389">
        <v>2012</v>
      </c>
      <c r="B7361" s="1383" t="s">
        <v>521</v>
      </c>
      <c r="C7361" s="1383" t="s">
        <v>525</v>
      </c>
      <c r="D7361" s="1389">
        <v>1095.58619281857</v>
      </c>
      <c r="E7361" s="1383" t="s">
        <v>594</v>
      </c>
      <c r="F7361" s="1388" t="s">
        <v>595</v>
      </c>
      <c r="O7361" s="1383" t="s">
        <v>594</v>
      </c>
      <c r="Q7361" s="1383" t="s">
        <v>62</v>
      </c>
    </row>
    <row r="7362" spans="1:17" x14ac:dyDescent="0.3">
      <c r="A7362" s="1389">
        <v>2012</v>
      </c>
      <c r="B7362" s="1383" t="s">
        <v>521</v>
      </c>
      <c r="C7362" s="1383" t="s">
        <v>525</v>
      </c>
      <c r="D7362" s="1389">
        <v>1095.58619281857</v>
      </c>
      <c r="E7362" s="1383" t="s">
        <v>635</v>
      </c>
      <c r="F7362" s="1388" t="s">
        <v>634</v>
      </c>
      <c r="O7362" s="1383" t="s">
        <v>635</v>
      </c>
      <c r="Q7362" s="1383" t="s">
        <v>78</v>
      </c>
    </row>
    <row r="7363" spans="1:17" x14ac:dyDescent="0.3">
      <c r="A7363" s="1389">
        <v>2012</v>
      </c>
      <c r="B7363" s="1383" t="s">
        <v>521</v>
      </c>
      <c r="C7363" s="1383" t="s">
        <v>525</v>
      </c>
      <c r="D7363" s="1389">
        <v>1095.58619281857</v>
      </c>
      <c r="E7363" s="1383" t="s">
        <v>638</v>
      </c>
      <c r="F7363" s="1388" t="s">
        <v>637</v>
      </c>
      <c r="O7363" s="1383" t="s">
        <v>638</v>
      </c>
      <c r="Q7363" s="1383" t="s">
        <v>57</v>
      </c>
    </row>
    <row r="7364" spans="1:17" x14ac:dyDescent="0.3">
      <c r="A7364" s="1389">
        <v>2012</v>
      </c>
      <c r="B7364" s="1383" t="s">
        <v>521</v>
      </c>
      <c r="C7364" s="1383" t="s">
        <v>525</v>
      </c>
      <c r="D7364" s="1389">
        <v>1095.58619281857</v>
      </c>
      <c r="E7364" s="1383" t="s">
        <v>561</v>
      </c>
      <c r="F7364" s="1388" t="s">
        <v>562</v>
      </c>
      <c r="O7364" s="1383" t="s">
        <v>561</v>
      </c>
      <c r="Q7364" s="1383" t="s">
        <v>64</v>
      </c>
    </row>
    <row r="7365" spans="1:17" x14ac:dyDescent="0.3">
      <c r="A7365" s="1389">
        <v>2012</v>
      </c>
      <c r="B7365" s="1383" t="s">
        <v>521</v>
      </c>
      <c r="C7365" s="1383" t="s">
        <v>525</v>
      </c>
      <c r="D7365" s="1389">
        <v>1095.58619281857</v>
      </c>
      <c r="E7365" s="1383" t="s">
        <v>642</v>
      </c>
      <c r="F7365" s="1388" t="s">
        <v>641</v>
      </c>
      <c r="O7365" s="1383" t="s">
        <v>642</v>
      </c>
      <c r="Q7365" s="1383" t="s">
        <v>66</v>
      </c>
    </row>
    <row r="7366" spans="1:17" x14ac:dyDescent="0.3">
      <c r="A7366" s="1389">
        <v>2012</v>
      </c>
      <c r="B7366" s="1383" t="s">
        <v>521</v>
      </c>
      <c r="C7366" s="1383" t="s">
        <v>525</v>
      </c>
      <c r="D7366" s="1389">
        <v>1095.58619281857</v>
      </c>
      <c r="E7366" s="1383" t="s">
        <v>645</v>
      </c>
      <c r="F7366" s="1388" t="s">
        <v>644</v>
      </c>
      <c r="O7366" s="1383" t="s">
        <v>645</v>
      </c>
      <c r="Q7366" s="1383" t="s">
        <v>76</v>
      </c>
    </row>
    <row r="7367" spans="1:17" x14ac:dyDescent="0.3">
      <c r="A7367" s="1389">
        <v>2011</v>
      </c>
      <c r="B7367" s="1383" t="s">
        <v>521</v>
      </c>
      <c r="C7367" s="1383" t="s">
        <v>525</v>
      </c>
      <c r="D7367" s="1389">
        <v>1084.5540077386001</v>
      </c>
      <c r="E7367" s="1383" t="s">
        <v>598</v>
      </c>
      <c r="F7367" s="1388" t="s">
        <v>599</v>
      </c>
      <c r="O7367" s="1383" t="s">
        <v>598</v>
      </c>
      <c r="Q7367" s="1383" t="s">
        <v>61</v>
      </c>
    </row>
    <row r="7368" spans="1:17" x14ac:dyDescent="0.3">
      <c r="A7368" s="1389">
        <v>2011</v>
      </c>
      <c r="B7368" s="1383" t="s">
        <v>521</v>
      </c>
      <c r="C7368" s="1383" t="s">
        <v>525</v>
      </c>
      <c r="D7368" s="1389">
        <v>1084.5540077386001</v>
      </c>
      <c r="E7368" s="1383" t="s">
        <v>604</v>
      </c>
      <c r="F7368" s="1388" t="s">
        <v>603</v>
      </c>
      <c r="O7368" s="1383" t="s">
        <v>604</v>
      </c>
      <c r="Q7368" s="1383" t="s">
        <v>54</v>
      </c>
    </row>
    <row r="7369" spans="1:17" x14ac:dyDescent="0.3">
      <c r="A7369" s="1389">
        <v>2011</v>
      </c>
      <c r="B7369" s="1383" t="s">
        <v>521</v>
      </c>
      <c r="C7369" s="1383" t="s">
        <v>525</v>
      </c>
      <c r="D7369" s="1389">
        <v>1084.5540077386001</v>
      </c>
      <c r="E7369" s="1383" t="s">
        <v>578</v>
      </c>
      <c r="F7369" s="1388" t="s">
        <v>579</v>
      </c>
      <c r="O7369" s="1383" t="s">
        <v>578</v>
      </c>
      <c r="Q7369" s="1383" t="s">
        <v>63</v>
      </c>
    </row>
    <row r="7370" spans="1:17" x14ac:dyDescent="0.3">
      <c r="A7370" s="1389">
        <v>2011</v>
      </c>
      <c r="B7370" s="1383" t="s">
        <v>521</v>
      </c>
      <c r="C7370" s="1383" t="s">
        <v>525</v>
      </c>
      <c r="D7370" s="1389">
        <v>1084.5540077386001</v>
      </c>
      <c r="E7370" s="1383" t="s">
        <v>608</v>
      </c>
      <c r="F7370" s="1388" t="s">
        <v>607</v>
      </c>
      <c r="O7370" s="1383" t="s">
        <v>608</v>
      </c>
      <c r="Q7370" s="1383" t="s">
        <v>65</v>
      </c>
    </row>
    <row r="7371" spans="1:17" x14ac:dyDescent="0.3">
      <c r="A7371" s="1389">
        <v>2011</v>
      </c>
      <c r="B7371" s="1383" t="s">
        <v>521</v>
      </c>
      <c r="C7371" s="1383" t="s">
        <v>525</v>
      </c>
      <c r="D7371" s="1389">
        <v>1084.5540077386001</v>
      </c>
      <c r="E7371" s="1383" t="s">
        <v>611</v>
      </c>
      <c r="F7371" s="1388" t="s">
        <v>610</v>
      </c>
      <c r="O7371" s="1383" t="s">
        <v>611</v>
      </c>
      <c r="Q7371" s="1383" t="s">
        <v>74</v>
      </c>
    </row>
    <row r="7372" spans="1:17" x14ac:dyDescent="0.3">
      <c r="A7372" s="1389">
        <v>2011</v>
      </c>
      <c r="B7372" s="1383" t="s">
        <v>521</v>
      </c>
      <c r="C7372" s="1383" t="s">
        <v>525</v>
      </c>
      <c r="D7372" s="1389">
        <v>1084.5540077386001</v>
      </c>
      <c r="E7372" s="1383" t="s">
        <v>614</v>
      </c>
      <c r="F7372" s="1388" t="s">
        <v>613</v>
      </c>
      <c r="O7372" s="1383" t="s">
        <v>614</v>
      </c>
      <c r="Q7372" s="1383" t="s">
        <v>60</v>
      </c>
    </row>
    <row r="7373" spans="1:17" x14ac:dyDescent="0.3">
      <c r="A7373" s="1389">
        <v>2011</v>
      </c>
      <c r="B7373" s="1383" t="s">
        <v>521</v>
      </c>
      <c r="C7373" s="1383" t="s">
        <v>525</v>
      </c>
      <c r="D7373" s="1389">
        <v>1084.5540077386001</v>
      </c>
      <c r="E7373" s="1383" t="s">
        <v>617</v>
      </c>
      <c r="F7373" s="1388" t="s">
        <v>616</v>
      </c>
      <c r="O7373" s="1383" t="s">
        <v>617</v>
      </c>
      <c r="Q7373" s="1383" t="s">
        <v>55</v>
      </c>
    </row>
    <row r="7374" spans="1:17" x14ac:dyDescent="0.3">
      <c r="A7374" s="1389">
        <v>2011</v>
      </c>
      <c r="B7374" s="1383" t="s">
        <v>521</v>
      </c>
      <c r="C7374" s="1383" t="s">
        <v>525</v>
      </c>
      <c r="D7374" s="1389">
        <v>1084.5540077386001</v>
      </c>
      <c r="E7374" s="1383" t="s">
        <v>620</v>
      </c>
      <c r="F7374" s="1388" t="s">
        <v>619</v>
      </c>
      <c r="O7374" s="1383" t="s">
        <v>620</v>
      </c>
      <c r="Q7374" s="1383" t="s">
        <v>73</v>
      </c>
    </row>
    <row r="7375" spans="1:17" x14ac:dyDescent="0.3">
      <c r="A7375" s="1389">
        <v>2011</v>
      </c>
      <c r="B7375" s="1383" t="s">
        <v>521</v>
      </c>
      <c r="C7375" s="1383" t="s">
        <v>525</v>
      </c>
      <c r="D7375" s="1389">
        <v>1084.5540077386001</v>
      </c>
      <c r="E7375" s="1383" t="s">
        <v>623</v>
      </c>
      <c r="F7375" s="1388" t="s">
        <v>622</v>
      </c>
      <c r="O7375" s="1383" t="s">
        <v>623</v>
      </c>
      <c r="Q7375" s="1383" t="s">
        <v>75</v>
      </c>
    </row>
    <row r="7376" spans="1:17" x14ac:dyDescent="0.3">
      <c r="A7376" s="1389">
        <v>2011</v>
      </c>
      <c r="B7376" s="1383" t="s">
        <v>521</v>
      </c>
      <c r="C7376" s="1383" t="s">
        <v>525</v>
      </c>
      <c r="D7376" s="1389">
        <v>1084.5540077386001</v>
      </c>
      <c r="E7376" s="1383" t="s">
        <v>626</v>
      </c>
      <c r="F7376" s="1388" t="s">
        <v>625</v>
      </c>
      <c r="O7376" s="1383" t="s">
        <v>626</v>
      </c>
      <c r="Q7376" s="1383" t="s">
        <v>59</v>
      </c>
    </row>
    <row r="7377" spans="1:17" x14ac:dyDescent="0.3">
      <c r="A7377" s="1389">
        <v>2011</v>
      </c>
      <c r="B7377" s="1383" t="s">
        <v>521</v>
      </c>
      <c r="C7377" s="1383" t="s">
        <v>525</v>
      </c>
      <c r="D7377" s="1389">
        <v>1084.5540077386001</v>
      </c>
      <c r="E7377" s="1383" t="s">
        <v>519</v>
      </c>
      <c r="F7377" s="1388" t="s">
        <v>628</v>
      </c>
      <c r="O7377" s="1383" t="s">
        <v>519</v>
      </c>
      <c r="Q7377" s="1383" t="s">
        <v>58</v>
      </c>
    </row>
    <row r="7378" spans="1:17" x14ac:dyDescent="0.3">
      <c r="A7378" s="1389">
        <v>2011</v>
      </c>
      <c r="B7378" s="1383" t="s">
        <v>521</v>
      </c>
      <c r="C7378" s="1383" t="s">
        <v>525</v>
      </c>
      <c r="D7378" s="1389">
        <v>1084.5540077386001</v>
      </c>
      <c r="E7378" s="1383" t="s">
        <v>631</v>
      </c>
      <c r="F7378" s="1388" t="s">
        <v>630</v>
      </c>
      <c r="O7378" s="1383" t="s">
        <v>631</v>
      </c>
      <c r="Q7378" s="1383" t="s">
        <v>56</v>
      </c>
    </row>
    <row r="7379" spans="1:17" x14ac:dyDescent="0.3">
      <c r="A7379" s="1389">
        <v>2011</v>
      </c>
      <c r="B7379" s="1383" t="s">
        <v>521</v>
      </c>
      <c r="C7379" s="1383" t="s">
        <v>525</v>
      </c>
      <c r="D7379" s="1389">
        <v>1084.5540077386001</v>
      </c>
      <c r="E7379" s="1383" t="s">
        <v>594</v>
      </c>
      <c r="F7379" s="1388" t="s">
        <v>595</v>
      </c>
      <c r="O7379" s="1383" t="s">
        <v>594</v>
      </c>
      <c r="Q7379" s="1383" t="s">
        <v>62</v>
      </c>
    </row>
    <row r="7380" spans="1:17" x14ac:dyDescent="0.3">
      <c r="A7380" s="1389">
        <v>2011</v>
      </c>
      <c r="B7380" s="1383" t="s">
        <v>521</v>
      </c>
      <c r="C7380" s="1383" t="s">
        <v>525</v>
      </c>
      <c r="D7380" s="1389">
        <v>1084.5540077386001</v>
      </c>
      <c r="E7380" s="1383" t="s">
        <v>635</v>
      </c>
      <c r="F7380" s="1388" t="s">
        <v>634</v>
      </c>
      <c r="O7380" s="1383" t="s">
        <v>635</v>
      </c>
      <c r="Q7380" s="1383" t="s">
        <v>78</v>
      </c>
    </row>
    <row r="7381" spans="1:17" x14ac:dyDescent="0.3">
      <c r="A7381" s="1389">
        <v>2011</v>
      </c>
      <c r="B7381" s="1383" t="s">
        <v>521</v>
      </c>
      <c r="C7381" s="1383" t="s">
        <v>525</v>
      </c>
      <c r="D7381" s="1389">
        <v>1084.5540077386001</v>
      </c>
      <c r="E7381" s="1383" t="s">
        <v>638</v>
      </c>
      <c r="F7381" s="1388" t="s">
        <v>637</v>
      </c>
      <c r="O7381" s="1383" t="s">
        <v>638</v>
      </c>
      <c r="Q7381" s="1383" t="s">
        <v>57</v>
      </c>
    </row>
    <row r="7382" spans="1:17" x14ac:dyDescent="0.3">
      <c r="A7382" s="1389">
        <v>2011</v>
      </c>
      <c r="B7382" s="1383" t="s">
        <v>521</v>
      </c>
      <c r="C7382" s="1383" t="s">
        <v>525</v>
      </c>
      <c r="D7382" s="1389">
        <v>1084.5540077386001</v>
      </c>
      <c r="E7382" s="1383" t="s">
        <v>561</v>
      </c>
      <c r="F7382" s="1388" t="s">
        <v>562</v>
      </c>
      <c r="O7382" s="1383" t="s">
        <v>561</v>
      </c>
      <c r="Q7382" s="1383" t="s">
        <v>64</v>
      </c>
    </row>
    <row r="7383" spans="1:17" x14ac:dyDescent="0.3">
      <c r="A7383" s="1389">
        <v>2011</v>
      </c>
      <c r="B7383" s="1383" t="s">
        <v>521</v>
      </c>
      <c r="C7383" s="1383" t="s">
        <v>525</v>
      </c>
      <c r="D7383" s="1389">
        <v>1084.5540077386001</v>
      </c>
      <c r="E7383" s="1383" t="s">
        <v>642</v>
      </c>
      <c r="F7383" s="1388" t="s">
        <v>641</v>
      </c>
      <c r="O7383" s="1383" t="s">
        <v>642</v>
      </c>
      <c r="Q7383" s="1383" t="s">
        <v>66</v>
      </c>
    </row>
    <row r="7384" spans="1:17" x14ac:dyDescent="0.3">
      <c r="A7384" s="1389">
        <v>2011</v>
      </c>
      <c r="B7384" s="1383" t="s">
        <v>521</v>
      </c>
      <c r="C7384" s="1383" t="s">
        <v>525</v>
      </c>
      <c r="D7384" s="1389">
        <v>1084.5540077386001</v>
      </c>
      <c r="E7384" s="1383" t="s">
        <v>645</v>
      </c>
      <c r="F7384" s="1388" t="s">
        <v>644</v>
      </c>
      <c r="O7384" s="1383" t="s">
        <v>645</v>
      </c>
      <c r="Q7384" s="1383" t="s">
        <v>76</v>
      </c>
    </row>
    <row r="7385" spans="1:17" x14ac:dyDescent="0.3">
      <c r="A7385" s="1389">
        <v>2010</v>
      </c>
      <c r="B7385" s="1383" t="s">
        <v>521</v>
      </c>
      <c r="C7385" s="1383" t="s">
        <v>525</v>
      </c>
      <c r="D7385" s="1389">
        <v>1076.2614484440001</v>
      </c>
      <c r="E7385" s="1383" t="s">
        <v>598</v>
      </c>
      <c r="F7385" s="1388" t="s">
        <v>599</v>
      </c>
      <c r="O7385" s="1383" t="s">
        <v>598</v>
      </c>
      <c r="Q7385" s="1383" t="s">
        <v>61</v>
      </c>
    </row>
    <row r="7386" spans="1:17" x14ac:dyDescent="0.3">
      <c r="A7386" s="1389">
        <v>2010</v>
      </c>
      <c r="B7386" s="1383" t="s">
        <v>521</v>
      </c>
      <c r="C7386" s="1383" t="s">
        <v>525</v>
      </c>
      <c r="D7386" s="1389">
        <v>1076.2614484440001</v>
      </c>
      <c r="E7386" s="1383" t="s">
        <v>604</v>
      </c>
      <c r="F7386" s="1388" t="s">
        <v>603</v>
      </c>
      <c r="O7386" s="1383" t="s">
        <v>604</v>
      </c>
      <c r="Q7386" s="1383" t="s">
        <v>54</v>
      </c>
    </row>
    <row r="7387" spans="1:17" x14ac:dyDescent="0.3">
      <c r="A7387" s="1389">
        <v>2010</v>
      </c>
      <c r="B7387" s="1383" t="s">
        <v>521</v>
      </c>
      <c r="C7387" s="1383" t="s">
        <v>525</v>
      </c>
      <c r="D7387" s="1389">
        <v>1076.2614484440001</v>
      </c>
      <c r="E7387" s="1383" t="s">
        <v>578</v>
      </c>
      <c r="F7387" s="1388" t="s">
        <v>579</v>
      </c>
      <c r="O7387" s="1383" t="s">
        <v>578</v>
      </c>
      <c r="Q7387" s="1383" t="s">
        <v>63</v>
      </c>
    </row>
    <row r="7388" spans="1:17" x14ac:dyDescent="0.3">
      <c r="A7388" s="1389">
        <v>2010</v>
      </c>
      <c r="B7388" s="1383" t="s">
        <v>521</v>
      </c>
      <c r="C7388" s="1383" t="s">
        <v>525</v>
      </c>
      <c r="D7388" s="1389">
        <v>1076.2614484440001</v>
      </c>
      <c r="E7388" s="1383" t="s">
        <v>608</v>
      </c>
      <c r="F7388" s="1388" t="s">
        <v>607</v>
      </c>
      <c r="O7388" s="1383" t="s">
        <v>608</v>
      </c>
      <c r="Q7388" s="1383" t="s">
        <v>65</v>
      </c>
    </row>
    <row r="7389" spans="1:17" x14ac:dyDescent="0.3">
      <c r="A7389" s="1389">
        <v>2010</v>
      </c>
      <c r="B7389" s="1383" t="s">
        <v>521</v>
      </c>
      <c r="C7389" s="1383" t="s">
        <v>525</v>
      </c>
      <c r="D7389" s="1389">
        <v>1076.2614484440001</v>
      </c>
      <c r="E7389" s="1383" t="s">
        <v>611</v>
      </c>
      <c r="F7389" s="1388" t="s">
        <v>610</v>
      </c>
      <c r="O7389" s="1383" t="s">
        <v>611</v>
      </c>
      <c r="Q7389" s="1383" t="s">
        <v>74</v>
      </c>
    </row>
    <row r="7390" spans="1:17" x14ac:dyDescent="0.3">
      <c r="A7390" s="1389">
        <v>2010</v>
      </c>
      <c r="B7390" s="1383" t="s">
        <v>521</v>
      </c>
      <c r="C7390" s="1383" t="s">
        <v>525</v>
      </c>
      <c r="D7390" s="1389">
        <v>1076.2614484440001</v>
      </c>
      <c r="E7390" s="1383" t="s">
        <v>614</v>
      </c>
      <c r="F7390" s="1388" t="s">
        <v>613</v>
      </c>
      <c r="O7390" s="1383" t="s">
        <v>614</v>
      </c>
      <c r="Q7390" s="1383" t="s">
        <v>60</v>
      </c>
    </row>
    <row r="7391" spans="1:17" x14ac:dyDescent="0.3">
      <c r="A7391" s="1389">
        <v>2010</v>
      </c>
      <c r="B7391" s="1383" t="s">
        <v>521</v>
      </c>
      <c r="C7391" s="1383" t="s">
        <v>525</v>
      </c>
      <c r="D7391" s="1389">
        <v>1076.2614484440001</v>
      </c>
      <c r="E7391" s="1383" t="s">
        <v>617</v>
      </c>
      <c r="F7391" s="1388" t="s">
        <v>616</v>
      </c>
      <c r="O7391" s="1383" t="s">
        <v>617</v>
      </c>
      <c r="Q7391" s="1383" t="s">
        <v>55</v>
      </c>
    </row>
    <row r="7392" spans="1:17" x14ac:dyDescent="0.3">
      <c r="A7392" s="1389">
        <v>2010</v>
      </c>
      <c r="B7392" s="1383" t="s">
        <v>521</v>
      </c>
      <c r="C7392" s="1383" t="s">
        <v>525</v>
      </c>
      <c r="D7392" s="1389">
        <v>1076.2614484440001</v>
      </c>
      <c r="E7392" s="1383" t="s">
        <v>620</v>
      </c>
      <c r="F7392" s="1388" t="s">
        <v>619</v>
      </c>
      <c r="O7392" s="1383" t="s">
        <v>620</v>
      </c>
      <c r="Q7392" s="1383" t="s">
        <v>73</v>
      </c>
    </row>
    <row r="7393" spans="1:17" x14ac:dyDescent="0.3">
      <c r="A7393" s="1389">
        <v>2010</v>
      </c>
      <c r="B7393" s="1383" t="s">
        <v>521</v>
      </c>
      <c r="C7393" s="1383" t="s">
        <v>525</v>
      </c>
      <c r="D7393" s="1389">
        <v>1076.2614484440001</v>
      </c>
      <c r="E7393" s="1383" t="s">
        <v>623</v>
      </c>
      <c r="F7393" s="1388" t="s">
        <v>622</v>
      </c>
      <c r="O7393" s="1383" t="s">
        <v>623</v>
      </c>
      <c r="Q7393" s="1383" t="s">
        <v>75</v>
      </c>
    </row>
    <row r="7394" spans="1:17" x14ac:dyDescent="0.3">
      <c r="A7394" s="1389">
        <v>2010</v>
      </c>
      <c r="B7394" s="1383" t="s">
        <v>521</v>
      </c>
      <c r="C7394" s="1383" t="s">
        <v>525</v>
      </c>
      <c r="D7394" s="1389">
        <v>1076.2614484440001</v>
      </c>
      <c r="E7394" s="1383" t="s">
        <v>626</v>
      </c>
      <c r="F7394" s="1388" t="s">
        <v>625</v>
      </c>
      <c r="O7394" s="1383" t="s">
        <v>626</v>
      </c>
      <c r="Q7394" s="1383" t="s">
        <v>59</v>
      </c>
    </row>
    <row r="7395" spans="1:17" x14ac:dyDescent="0.3">
      <c r="A7395" s="1389">
        <v>2010</v>
      </c>
      <c r="B7395" s="1383" t="s">
        <v>521</v>
      </c>
      <c r="C7395" s="1383" t="s">
        <v>525</v>
      </c>
      <c r="D7395" s="1389">
        <v>1076.2614484440001</v>
      </c>
      <c r="E7395" s="1383" t="s">
        <v>519</v>
      </c>
      <c r="F7395" s="1388" t="s">
        <v>628</v>
      </c>
      <c r="O7395" s="1383" t="s">
        <v>519</v>
      </c>
      <c r="Q7395" s="1383" t="s">
        <v>58</v>
      </c>
    </row>
    <row r="7396" spans="1:17" x14ac:dyDescent="0.3">
      <c r="A7396" s="1389">
        <v>2010</v>
      </c>
      <c r="B7396" s="1383" t="s">
        <v>521</v>
      </c>
      <c r="C7396" s="1383" t="s">
        <v>525</v>
      </c>
      <c r="D7396" s="1389">
        <v>1076.2614484440001</v>
      </c>
      <c r="E7396" s="1383" t="s">
        <v>631</v>
      </c>
      <c r="F7396" s="1388" t="s">
        <v>630</v>
      </c>
      <c r="O7396" s="1383" t="s">
        <v>631</v>
      </c>
      <c r="Q7396" s="1383" t="s">
        <v>56</v>
      </c>
    </row>
    <row r="7397" spans="1:17" x14ac:dyDescent="0.3">
      <c r="A7397" s="1389">
        <v>2010</v>
      </c>
      <c r="B7397" s="1383" t="s">
        <v>521</v>
      </c>
      <c r="C7397" s="1383" t="s">
        <v>525</v>
      </c>
      <c r="D7397" s="1389">
        <v>1076.2614484440001</v>
      </c>
      <c r="E7397" s="1383" t="s">
        <v>594</v>
      </c>
      <c r="F7397" s="1388" t="s">
        <v>595</v>
      </c>
      <c r="O7397" s="1383" t="s">
        <v>594</v>
      </c>
      <c r="Q7397" s="1383" t="s">
        <v>62</v>
      </c>
    </row>
    <row r="7398" spans="1:17" x14ac:dyDescent="0.3">
      <c r="A7398" s="1389">
        <v>2010</v>
      </c>
      <c r="B7398" s="1383" t="s">
        <v>521</v>
      </c>
      <c r="C7398" s="1383" t="s">
        <v>525</v>
      </c>
      <c r="D7398" s="1389">
        <v>1076.2614484440001</v>
      </c>
      <c r="E7398" s="1383" t="s">
        <v>635</v>
      </c>
      <c r="F7398" s="1388" t="s">
        <v>634</v>
      </c>
      <c r="O7398" s="1383" t="s">
        <v>635</v>
      </c>
      <c r="Q7398" s="1383" t="s">
        <v>78</v>
      </c>
    </row>
    <row r="7399" spans="1:17" x14ac:dyDescent="0.3">
      <c r="A7399" s="1389">
        <v>2010</v>
      </c>
      <c r="B7399" s="1383" t="s">
        <v>521</v>
      </c>
      <c r="C7399" s="1383" t="s">
        <v>525</v>
      </c>
      <c r="D7399" s="1389">
        <v>1076.2614484440001</v>
      </c>
      <c r="E7399" s="1383" t="s">
        <v>638</v>
      </c>
      <c r="F7399" s="1388" t="s">
        <v>637</v>
      </c>
      <c r="O7399" s="1383" t="s">
        <v>638</v>
      </c>
      <c r="Q7399" s="1383" t="s">
        <v>57</v>
      </c>
    </row>
    <row r="7400" spans="1:17" x14ac:dyDescent="0.3">
      <c r="A7400" s="1389">
        <v>2010</v>
      </c>
      <c r="B7400" s="1383" t="s">
        <v>521</v>
      </c>
      <c r="C7400" s="1383" t="s">
        <v>525</v>
      </c>
      <c r="D7400" s="1389">
        <v>1076.2614484440001</v>
      </c>
      <c r="E7400" s="1383" t="s">
        <v>561</v>
      </c>
      <c r="F7400" s="1388" t="s">
        <v>562</v>
      </c>
      <c r="O7400" s="1383" t="s">
        <v>561</v>
      </c>
      <c r="Q7400" s="1383" t="s">
        <v>64</v>
      </c>
    </row>
    <row r="7401" spans="1:17" x14ac:dyDescent="0.3">
      <c r="A7401" s="1389">
        <v>2010</v>
      </c>
      <c r="B7401" s="1383" t="s">
        <v>521</v>
      </c>
      <c r="C7401" s="1383" t="s">
        <v>525</v>
      </c>
      <c r="D7401" s="1389">
        <v>1076.2614484440001</v>
      </c>
      <c r="E7401" s="1383" t="s">
        <v>642</v>
      </c>
      <c r="F7401" s="1388" t="s">
        <v>641</v>
      </c>
      <c r="O7401" s="1383" t="s">
        <v>642</v>
      </c>
      <c r="Q7401" s="1383" t="s">
        <v>66</v>
      </c>
    </row>
    <row r="7402" spans="1:17" x14ac:dyDescent="0.3">
      <c r="A7402" s="1389">
        <v>2010</v>
      </c>
      <c r="B7402" s="1383" t="s">
        <v>521</v>
      </c>
      <c r="C7402" s="1383" t="s">
        <v>525</v>
      </c>
      <c r="D7402" s="1389">
        <v>1076.2614484440001</v>
      </c>
      <c r="E7402" s="1383" t="s">
        <v>645</v>
      </c>
      <c r="F7402" s="1388" t="s">
        <v>644</v>
      </c>
      <c r="O7402" s="1383" t="s">
        <v>645</v>
      </c>
      <c r="Q7402" s="1383" t="s">
        <v>76</v>
      </c>
    </row>
    <row r="7403" spans="1:17" x14ac:dyDescent="0.3">
      <c r="A7403" s="1389">
        <v>2017</v>
      </c>
      <c r="B7403" s="1383" t="s">
        <v>864</v>
      </c>
      <c r="C7403" s="1383" t="s">
        <v>525</v>
      </c>
      <c r="D7403" s="1389">
        <v>2131943</v>
      </c>
      <c r="E7403" s="1383" t="s">
        <v>598</v>
      </c>
      <c r="F7403" s="1388" t="s">
        <v>599</v>
      </c>
      <c r="O7403" s="1383" t="s">
        <v>598</v>
      </c>
      <c r="Q7403" s="1383" t="s">
        <v>61</v>
      </c>
    </row>
    <row r="7404" spans="1:17" x14ac:dyDescent="0.3">
      <c r="A7404" s="1389">
        <v>2017</v>
      </c>
      <c r="B7404" s="1383" t="s">
        <v>864</v>
      </c>
      <c r="C7404" s="1383" t="s">
        <v>525</v>
      </c>
      <c r="D7404" s="1389">
        <v>2131943</v>
      </c>
      <c r="E7404" s="1383" t="s">
        <v>604</v>
      </c>
      <c r="F7404" s="1388" t="s">
        <v>603</v>
      </c>
      <c r="O7404" s="1383" t="s">
        <v>604</v>
      </c>
      <c r="Q7404" s="1383" t="s">
        <v>54</v>
      </c>
    </row>
    <row r="7405" spans="1:17" x14ac:dyDescent="0.3">
      <c r="A7405" s="1389">
        <v>2017</v>
      </c>
      <c r="B7405" s="1383" t="s">
        <v>864</v>
      </c>
      <c r="C7405" s="1383" t="s">
        <v>525</v>
      </c>
      <c r="D7405" s="1389">
        <v>2131943</v>
      </c>
      <c r="E7405" s="1383" t="s">
        <v>578</v>
      </c>
      <c r="F7405" s="1388" t="s">
        <v>579</v>
      </c>
      <c r="O7405" s="1383" t="s">
        <v>578</v>
      </c>
      <c r="Q7405" s="1383" t="s">
        <v>63</v>
      </c>
    </row>
    <row r="7406" spans="1:17" x14ac:dyDescent="0.3">
      <c r="A7406" s="1389">
        <v>2017</v>
      </c>
      <c r="B7406" s="1383" t="s">
        <v>864</v>
      </c>
      <c r="C7406" s="1383" t="s">
        <v>525</v>
      </c>
      <c r="D7406" s="1389">
        <v>2131943</v>
      </c>
      <c r="E7406" s="1383" t="s">
        <v>608</v>
      </c>
      <c r="F7406" s="1388" t="s">
        <v>607</v>
      </c>
      <c r="O7406" s="1383" t="s">
        <v>608</v>
      </c>
      <c r="Q7406" s="1383" t="s">
        <v>65</v>
      </c>
    </row>
    <row r="7407" spans="1:17" x14ac:dyDescent="0.3">
      <c r="A7407" s="1389">
        <v>2017</v>
      </c>
      <c r="B7407" s="1383" t="s">
        <v>864</v>
      </c>
      <c r="C7407" s="1383" t="s">
        <v>525</v>
      </c>
      <c r="D7407" s="1389">
        <v>2131943</v>
      </c>
      <c r="E7407" s="1383" t="s">
        <v>611</v>
      </c>
      <c r="F7407" s="1388" t="s">
        <v>610</v>
      </c>
      <c r="O7407" s="1383" t="s">
        <v>611</v>
      </c>
      <c r="Q7407" s="1383" t="s">
        <v>74</v>
      </c>
    </row>
    <row r="7408" spans="1:17" x14ac:dyDescent="0.3">
      <c r="A7408" s="1389">
        <v>2017</v>
      </c>
      <c r="B7408" s="1383" t="s">
        <v>864</v>
      </c>
      <c r="C7408" s="1383" t="s">
        <v>525</v>
      </c>
      <c r="D7408" s="1389">
        <v>2131943</v>
      </c>
      <c r="E7408" s="1383" t="s">
        <v>614</v>
      </c>
      <c r="F7408" s="1388" t="s">
        <v>613</v>
      </c>
      <c r="O7408" s="1383" t="s">
        <v>614</v>
      </c>
      <c r="Q7408" s="1383" t="s">
        <v>60</v>
      </c>
    </row>
    <row r="7409" spans="1:17" x14ac:dyDescent="0.3">
      <c r="A7409" s="1389">
        <v>2017</v>
      </c>
      <c r="B7409" s="1383" t="s">
        <v>864</v>
      </c>
      <c r="C7409" s="1383" t="s">
        <v>525</v>
      </c>
      <c r="D7409" s="1389">
        <v>2131943</v>
      </c>
      <c r="E7409" s="1383" t="s">
        <v>617</v>
      </c>
      <c r="F7409" s="1388" t="s">
        <v>616</v>
      </c>
      <c r="O7409" s="1383" t="s">
        <v>617</v>
      </c>
      <c r="Q7409" s="1383" t="s">
        <v>55</v>
      </c>
    </row>
    <row r="7410" spans="1:17" x14ac:dyDescent="0.3">
      <c r="A7410" s="1389">
        <v>2017</v>
      </c>
      <c r="B7410" s="1383" t="s">
        <v>864</v>
      </c>
      <c r="C7410" s="1383" t="s">
        <v>525</v>
      </c>
      <c r="D7410" s="1389">
        <v>2131943</v>
      </c>
      <c r="E7410" s="1383" t="s">
        <v>620</v>
      </c>
      <c r="F7410" s="1388" t="s">
        <v>619</v>
      </c>
      <c r="O7410" s="1383" t="s">
        <v>620</v>
      </c>
      <c r="Q7410" s="1383" t="s">
        <v>73</v>
      </c>
    </row>
    <row r="7411" spans="1:17" x14ac:dyDescent="0.3">
      <c r="A7411" s="1389">
        <v>2017</v>
      </c>
      <c r="B7411" s="1383" t="s">
        <v>864</v>
      </c>
      <c r="C7411" s="1383" t="s">
        <v>525</v>
      </c>
      <c r="D7411" s="1389">
        <v>2131943</v>
      </c>
      <c r="E7411" s="1383" t="s">
        <v>623</v>
      </c>
      <c r="F7411" s="1388" t="s">
        <v>622</v>
      </c>
      <c r="O7411" s="1383" t="s">
        <v>623</v>
      </c>
      <c r="Q7411" s="1383" t="s">
        <v>75</v>
      </c>
    </row>
    <row r="7412" spans="1:17" x14ac:dyDescent="0.3">
      <c r="A7412" s="1389">
        <v>2017</v>
      </c>
      <c r="B7412" s="1383" t="s">
        <v>864</v>
      </c>
      <c r="C7412" s="1383" t="s">
        <v>525</v>
      </c>
      <c r="D7412" s="1389">
        <v>2131943</v>
      </c>
      <c r="E7412" s="1383" t="s">
        <v>626</v>
      </c>
      <c r="F7412" s="1388" t="s">
        <v>625</v>
      </c>
      <c r="O7412" s="1383" t="s">
        <v>626</v>
      </c>
      <c r="Q7412" s="1383" t="s">
        <v>59</v>
      </c>
    </row>
    <row r="7413" spans="1:17" x14ac:dyDescent="0.3">
      <c r="A7413" s="1389">
        <v>2017</v>
      </c>
      <c r="B7413" s="1383" t="s">
        <v>864</v>
      </c>
      <c r="C7413" s="1383" t="s">
        <v>525</v>
      </c>
      <c r="D7413" s="1389">
        <v>2131943</v>
      </c>
      <c r="E7413" s="1383" t="s">
        <v>519</v>
      </c>
      <c r="F7413" s="1388" t="s">
        <v>628</v>
      </c>
      <c r="O7413" s="1383" t="s">
        <v>519</v>
      </c>
      <c r="Q7413" s="1383" t="s">
        <v>58</v>
      </c>
    </row>
    <row r="7414" spans="1:17" x14ac:dyDescent="0.3">
      <c r="A7414" s="1389">
        <v>2017</v>
      </c>
      <c r="B7414" s="1383" t="s">
        <v>864</v>
      </c>
      <c r="C7414" s="1383" t="s">
        <v>525</v>
      </c>
      <c r="D7414" s="1389">
        <v>2131943</v>
      </c>
      <c r="E7414" s="1383" t="s">
        <v>631</v>
      </c>
      <c r="F7414" s="1388" t="s">
        <v>630</v>
      </c>
      <c r="O7414" s="1383" t="s">
        <v>631</v>
      </c>
      <c r="Q7414" s="1383" t="s">
        <v>56</v>
      </c>
    </row>
    <row r="7415" spans="1:17" x14ac:dyDescent="0.3">
      <c r="A7415" s="1389">
        <v>2017</v>
      </c>
      <c r="B7415" s="1383" t="s">
        <v>864</v>
      </c>
      <c r="C7415" s="1383" t="s">
        <v>525</v>
      </c>
      <c r="D7415" s="1389">
        <v>2131943</v>
      </c>
      <c r="E7415" s="1383" t="s">
        <v>594</v>
      </c>
      <c r="F7415" s="1388" t="s">
        <v>595</v>
      </c>
      <c r="O7415" s="1383" t="s">
        <v>594</v>
      </c>
      <c r="Q7415" s="1383" t="s">
        <v>62</v>
      </c>
    </row>
    <row r="7416" spans="1:17" x14ac:dyDescent="0.3">
      <c r="A7416" s="1389">
        <v>2017</v>
      </c>
      <c r="B7416" s="1383" t="s">
        <v>864</v>
      </c>
      <c r="C7416" s="1383" t="s">
        <v>525</v>
      </c>
      <c r="D7416" s="1389">
        <v>2131943</v>
      </c>
      <c r="E7416" s="1383" t="s">
        <v>635</v>
      </c>
      <c r="F7416" s="1388" t="s">
        <v>634</v>
      </c>
      <c r="O7416" s="1383" t="s">
        <v>635</v>
      </c>
      <c r="Q7416" s="1383" t="s">
        <v>78</v>
      </c>
    </row>
    <row r="7417" spans="1:17" x14ac:dyDescent="0.3">
      <c r="A7417" s="1389">
        <v>2017</v>
      </c>
      <c r="B7417" s="1383" t="s">
        <v>864</v>
      </c>
      <c r="C7417" s="1383" t="s">
        <v>525</v>
      </c>
      <c r="D7417" s="1389">
        <v>2131943</v>
      </c>
      <c r="E7417" s="1383" t="s">
        <v>638</v>
      </c>
      <c r="F7417" s="1388" t="s">
        <v>637</v>
      </c>
      <c r="O7417" s="1383" t="s">
        <v>638</v>
      </c>
      <c r="Q7417" s="1383" t="s">
        <v>57</v>
      </c>
    </row>
    <row r="7418" spans="1:17" x14ac:dyDescent="0.3">
      <c r="A7418" s="1389">
        <v>2017</v>
      </c>
      <c r="B7418" s="1383" t="s">
        <v>864</v>
      </c>
      <c r="C7418" s="1383" t="s">
        <v>525</v>
      </c>
      <c r="D7418" s="1389">
        <v>2131943</v>
      </c>
      <c r="E7418" s="1383" t="s">
        <v>561</v>
      </c>
      <c r="F7418" s="1388" t="s">
        <v>562</v>
      </c>
      <c r="O7418" s="1383" t="s">
        <v>561</v>
      </c>
      <c r="Q7418" s="1383" t="s">
        <v>64</v>
      </c>
    </row>
    <row r="7419" spans="1:17" x14ac:dyDescent="0.3">
      <c r="A7419" s="1389">
        <v>2017</v>
      </c>
      <c r="B7419" s="1383" t="s">
        <v>864</v>
      </c>
      <c r="C7419" s="1383" t="s">
        <v>525</v>
      </c>
      <c r="D7419" s="1389">
        <v>2131943</v>
      </c>
      <c r="E7419" s="1383" t="s">
        <v>642</v>
      </c>
      <c r="F7419" s="1388" t="s">
        <v>641</v>
      </c>
      <c r="O7419" s="1383" t="s">
        <v>642</v>
      </c>
      <c r="Q7419" s="1383" t="s">
        <v>66</v>
      </c>
    </row>
    <row r="7420" spans="1:17" x14ac:dyDescent="0.3">
      <c r="A7420" s="1389">
        <v>2017</v>
      </c>
      <c r="B7420" s="1383" t="s">
        <v>864</v>
      </c>
      <c r="C7420" s="1383" t="s">
        <v>525</v>
      </c>
      <c r="D7420" s="1389">
        <v>2131943</v>
      </c>
      <c r="E7420" s="1383" t="s">
        <v>645</v>
      </c>
      <c r="F7420" s="1388" t="s">
        <v>644</v>
      </c>
      <c r="O7420" s="1383" t="s">
        <v>645</v>
      </c>
      <c r="Q7420" s="1383" t="s">
        <v>76</v>
      </c>
    </row>
    <row r="7421" spans="1:17" x14ac:dyDescent="0.3">
      <c r="A7421" s="1389">
        <v>2016</v>
      </c>
      <c r="B7421" s="1383" t="s">
        <v>864</v>
      </c>
      <c r="C7421" s="1383" t="s">
        <v>525</v>
      </c>
      <c r="D7421" s="1389">
        <v>2054911</v>
      </c>
      <c r="E7421" s="1383" t="s">
        <v>598</v>
      </c>
      <c r="F7421" s="1388" t="s">
        <v>599</v>
      </c>
      <c r="O7421" s="1383" t="s">
        <v>598</v>
      </c>
      <c r="Q7421" s="1383" t="s">
        <v>61</v>
      </c>
    </row>
    <row r="7422" spans="1:17" x14ac:dyDescent="0.3">
      <c r="A7422" s="1389">
        <v>2016</v>
      </c>
      <c r="B7422" s="1383" t="s">
        <v>864</v>
      </c>
      <c r="C7422" s="1383" t="s">
        <v>525</v>
      </c>
      <c r="D7422" s="1389">
        <v>2054911</v>
      </c>
      <c r="E7422" s="1383" t="s">
        <v>604</v>
      </c>
      <c r="F7422" s="1388" t="s">
        <v>603</v>
      </c>
      <c r="O7422" s="1383" t="s">
        <v>604</v>
      </c>
      <c r="Q7422" s="1383" t="s">
        <v>54</v>
      </c>
    </row>
    <row r="7423" spans="1:17" x14ac:dyDescent="0.3">
      <c r="A7423" s="1389">
        <v>2016</v>
      </c>
      <c r="B7423" s="1383" t="s">
        <v>864</v>
      </c>
      <c r="C7423" s="1383" t="s">
        <v>525</v>
      </c>
      <c r="D7423" s="1389">
        <v>2054911</v>
      </c>
      <c r="E7423" s="1383" t="s">
        <v>578</v>
      </c>
      <c r="F7423" s="1388" t="s">
        <v>579</v>
      </c>
      <c r="O7423" s="1383" t="s">
        <v>578</v>
      </c>
      <c r="Q7423" s="1383" t="s">
        <v>63</v>
      </c>
    </row>
    <row r="7424" spans="1:17" x14ac:dyDescent="0.3">
      <c r="A7424" s="1389">
        <v>2016</v>
      </c>
      <c r="B7424" s="1383" t="s">
        <v>864</v>
      </c>
      <c r="C7424" s="1383" t="s">
        <v>525</v>
      </c>
      <c r="D7424" s="1389">
        <v>2054911</v>
      </c>
      <c r="E7424" s="1383" t="s">
        <v>608</v>
      </c>
      <c r="F7424" s="1388" t="s">
        <v>607</v>
      </c>
      <c r="O7424" s="1383" t="s">
        <v>608</v>
      </c>
      <c r="Q7424" s="1383" t="s">
        <v>65</v>
      </c>
    </row>
    <row r="7425" spans="1:17" x14ac:dyDescent="0.3">
      <c r="A7425" s="1389">
        <v>2016</v>
      </c>
      <c r="B7425" s="1383" t="s">
        <v>864</v>
      </c>
      <c r="C7425" s="1383" t="s">
        <v>525</v>
      </c>
      <c r="D7425" s="1389">
        <v>2054911</v>
      </c>
      <c r="E7425" s="1383" t="s">
        <v>611</v>
      </c>
      <c r="F7425" s="1388" t="s">
        <v>610</v>
      </c>
      <c r="O7425" s="1383" t="s">
        <v>611</v>
      </c>
      <c r="Q7425" s="1383" t="s">
        <v>74</v>
      </c>
    </row>
    <row r="7426" spans="1:17" x14ac:dyDescent="0.3">
      <c r="A7426" s="1389">
        <v>2016</v>
      </c>
      <c r="B7426" s="1383" t="s">
        <v>864</v>
      </c>
      <c r="C7426" s="1383" t="s">
        <v>525</v>
      </c>
      <c r="D7426" s="1389">
        <v>2054911</v>
      </c>
      <c r="E7426" s="1383" t="s">
        <v>614</v>
      </c>
      <c r="F7426" s="1388" t="s">
        <v>613</v>
      </c>
      <c r="O7426" s="1383" t="s">
        <v>614</v>
      </c>
      <c r="Q7426" s="1383" t="s">
        <v>60</v>
      </c>
    </row>
    <row r="7427" spans="1:17" x14ac:dyDescent="0.3">
      <c r="A7427" s="1389">
        <v>2016</v>
      </c>
      <c r="B7427" s="1383" t="s">
        <v>864</v>
      </c>
      <c r="C7427" s="1383" t="s">
        <v>525</v>
      </c>
      <c r="D7427" s="1389">
        <v>2054911</v>
      </c>
      <c r="E7427" s="1383" t="s">
        <v>617</v>
      </c>
      <c r="F7427" s="1388" t="s">
        <v>616</v>
      </c>
      <c r="O7427" s="1383" t="s">
        <v>617</v>
      </c>
      <c r="Q7427" s="1383" t="s">
        <v>55</v>
      </c>
    </row>
    <row r="7428" spans="1:17" x14ac:dyDescent="0.3">
      <c r="A7428" s="1389">
        <v>2016</v>
      </c>
      <c r="B7428" s="1383" t="s">
        <v>864</v>
      </c>
      <c r="C7428" s="1383" t="s">
        <v>525</v>
      </c>
      <c r="D7428" s="1389">
        <v>2054911</v>
      </c>
      <c r="E7428" s="1383" t="s">
        <v>620</v>
      </c>
      <c r="F7428" s="1388" t="s">
        <v>619</v>
      </c>
      <c r="O7428" s="1383" t="s">
        <v>620</v>
      </c>
      <c r="Q7428" s="1383" t="s">
        <v>73</v>
      </c>
    </row>
    <row r="7429" spans="1:17" x14ac:dyDescent="0.3">
      <c r="A7429" s="1389">
        <v>2016</v>
      </c>
      <c r="B7429" s="1383" t="s">
        <v>864</v>
      </c>
      <c r="C7429" s="1383" t="s">
        <v>525</v>
      </c>
      <c r="D7429" s="1389">
        <v>2054911</v>
      </c>
      <c r="E7429" s="1383" t="s">
        <v>623</v>
      </c>
      <c r="F7429" s="1388" t="s">
        <v>622</v>
      </c>
      <c r="O7429" s="1383" t="s">
        <v>623</v>
      </c>
      <c r="Q7429" s="1383" t="s">
        <v>75</v>
      </c>
    </row>
    <row r="7430" spans="1:17" x14ac:dyDescent="0.3">
      <c r="A7430" s="1389">
        <v>2016</v>
      </c>
      <c r="B7430" s="1383" t="s">
        <v>864</v>
      </c>
      <c r="C7430" s="1383" t="s">
        <v>525</v>
      </c>
      <c r="D7430" s="1389">
        <v>2054911</v>
      </c>
      <c r="E7430" s="1383" t="s">
        <v>626</v>
      </c>
      <c r="F7430" s="1388" t="s">
        <v>625</v>
      </c>
      <c r="O7430" s="1383" t="s">
        <v>626</v>
      </c>
      <c r="Q7430" s="1383" t="s">
        <v>59</v>
      </c>
    </row>
    <row r="7431" spans="1:17" x14ac:dyDescent="0.3">
      <c r="A7431" s="1389">
        <v>2016</v>
      </c>
      <c r="B7431" s="1383" t="s">
        <v>864</v>
      </c>
      <c r="C7431" s="1383" t="s">
        <v>525</v>
      </c>
      <c r="D7431" s="1389">
        <v>2054911</v>
      </c>
      <c r="E7431" s="1383" t="s">
        <v>519</v>
      </c>
      <c r="F7431" s="1388" t="s">
        <v>628</v>
      </c>
      <c r="O7431" s="1383" t="s">
        <v>519</v>
      </c>
      <c r="Q7431" s="1383" t="s">
        <v>58</v>
      </c>
    </row>
    <row r="7432" spans="1:17" x14ac:dyDescent="0.3">
      <c r="A7432" s="1389">
        <v>2016</v>
      </c>
      <c r="B7432" s="1383" t="s">
        <v>864</v>
      </c>
      <c r="C7432" s="1383" t="s">
        <v>525</v>
      </c>
      <c r="D7432" s="1389">
        <v>2054911</v>
      </c>
      <c r="E7432" s="1383" t="s">
        <v>631</v>
      </c>
      <c r="F7432" s="1388" t="s">
        <v>630</v>
      </c>
      <c r="O7432" s="1383" t="s">
        <v>631</v>
      </c>
      <c r="Q7432" s="1383" t="s">
        <v>56</v>
      </c>
    </row>
    <row r="7433" spans="1:17" x14ac:dyDescent="0.3">
      <c r="A7433" s="1389">
        <v>2016</v>
      </c>
      <c r="B7433" s="1383" t="s">
        <v>864</v>
      </c>
      <c r="C7433" s="1383" t="s">
        <v>525</v>
      </c>
      <c r="D7433" s="1389">
        <v>2054911</v>
      </c>
      <c r="E7433" s="1383" t="s">
        <v>594</v>
      </c>
      <c r="F7433" s="1388" t="s">
        <v>595</v>
      </c>
      <c r="O7433" s="1383" t="s">
        <v>594</v>
      </c>
      <c r="Q7433" s="1383" t="s">
        <v>62</v>
      </c>
    </row>
    <row r="7434" spans="1:17" x14ac:dyDescent="0.3">
      <c r="A7434" s="1389">
        <v>2016</v>
      </c>
      <c r="B7434" s="1383" t="s">
        <v>864</v>
      </c>
      <c r="C7434" s="1383" t="s">
        <v>525</v>
      </c>
      <c r="D7434" s="1389">
        <v>2054911</v>
      </c>
      <c r="E7434" s="1383" t="s">
        <v>635</v>
      </c>
      <c r="F7434" s="1388" t="s">
        <v>634</v>
      </c>
      <c r="O7434" s="1383" t="s">
        <v>635</v>
      </c>
      <c r="Q7434" s="1383" t="s">
        <v>78</v>
      </c>
    </row>
    <row r="7435" spans="1:17" x14ac:dyDescent="0.3">
      <c r="A7435" s="1389">
        <v>2016</v>
      </c>
      <c r="B7435" s="1383" t="s">
        <v>864</v>
      </c>
      <c r="C7435" s="1383" t="s">
        <v>525</v>
      </c>
      <c r="D7435" s="1389">
        <v>2054911</v>
      </c>
      <c r="E7435" s="1383" t="s">
        <v>638</v>
      </c>
      <c r="F7435" s="1388" t="s">
        <v>637</v>
      </c>
      <c r="O7435" s="1383" t="s">
        <v>638</v>
      </c>
      <c r="Q7435" s="1383" t="s">
        <v>57</v>
      </c>
    </row>
    <row r="7436" spans="1:17" x14ac:dyDescent="0.3">
      <c r="A7436" s="1389">
        <v>2016</v>
      </c>
      <c r="B7436" s="1383" t="s">
        <v>864</v>
      </c>
      <c r="C7436" s="1383" t="s">
        <v>525</v>
      </c>
      <c r="D7436" s="1389">
        <v>2054911</v>
      </c>
      <c r="E7436" s="1383" t="s">
        <v>561</v>
      </c>
      <c r="F7436" s="1388" t="s">
        <v>562</v>
      </c>
      <c r="O7436" s="1383" t="s">
        <v>561</v>
      </c>
      <c r="Q7436" s="1383" t="s">
        <v>64</v>
      </c>
    </row>
    <row r="7437" spans="1:17" x14ac:dyDescent="0.3">
      <c r="A7437" s="1389">
        <v>2016</v>
      </c>
      <c r="B7437" s="1383" t="s">
        <v>864</v>
      </c>
      <c r="C7437" s="1383" t="s">
        <v>525</v>
      </c>
      <c r="D7437" s="1389">
        <v>2054911</v>
      </c>
      <c r="E7437" s="1383" t="s">
        <v>642</v>
      </c>
      <c r="F7437" s="1388" t="s">
        <v>641</v>
      </c>
      <c r="O7437" s="1383" t="s">
        <v>642</v>
      </c>
      <c r="Q7437" s="1383" t="s">
        <v>66</v>
      </c>
    </row>
    <row r="7438" spans="1:17" x14ac:dyDescent="0.3">
      <c r="A7438" s="1389">
        <v>2016</v>
      </c>
      <c r="B7438" s="1383" t="s">
        <v>864</v>
      </c>
      <c r="C7438" s="1383" t="s">
        <v>525</v>
      </c>
      <c r="D7438" s="1389">
        <v>2054911</v>
      </c>
      <c r="E7438" s="1383" t="s">
        <v>645</v>
      </c>
      <c r="F7438" s="1388" t="s">
        <v>644</v>
      </c>
      <c r="O7438" s="1383" t="s">
        <v>645</v>
      </c>
      <c r="Q7438" s="1383" t="s">
        <v>76</v>
      </c>
    </row>
    <row r="7439" spans="1:17" x14ac:dyDescent="0.3">
      <c r="A7439" s="1389">
        <v>2015</v>
      </c>
      <c r="B7439" s="1383" t="s">
        <v>864</v>
      </c>
      <c r="C7439" s="1383" t="s">
        <v>525</v>
      </c>
      <c r="D7439" s="1389">
        <v>1991131</v>
      </c>
      <c r="E7439" s="1383" t="s">
        <v>598</v>
      </c>
      <c r="F7439" s="1388" t="s">
        <v>599</v>
      </c>
      <c r="O7439" s="1383" t="s">
        <v>598</v>
      </c>
      <c r="Q7439" s="1383" t="s">
        <v>61</v>
      </c>
    </row>
    <row r="7440" spans="1:17" x14ac:dyDescent="0.3">
      <c r="A7440" s="1389">
        <v>2015</v>
      </c>
      <c r="B7440" s="1383" t="s">
        <v>864</v>
      </c>
      <c r="C7440" s="1383" t="s">
        <v>525</v>
      </c>
      <c r="D7440" s="1389">
        <v>1991131</v>
      </c>
      <c r="E7440" s="1383" t="s">
        <v>604</v>
      </c>
      <c r="F7440" s="1388" t="s">
        <v>603</v>
      </c>
      <c r="O7440" s="1383" t="s">
        <v>604</v>
      </c>
      <c r="Q7440" s="1383" t="s">
        <v>54</v>
      </c>
    </row>
    <row r="7441" spans="1:17" x14ac:dyDescent="0.3">
      <c r="A7441" s="1389">
        <v>2015</v>
      </c>
      <c r="B7441" s="1383" t="s">
        <v>864</v>
      </c>
      <c r="C7441" s="1383" t="s">
        <v>525</v>
      </c>
      <c r="D7441" s="1389">
        <v>1991131</v>
      </c>
      <c r="E7441" s="1383" t="s">
        <v>578</v>
      </c>
      <c r="F7441" s="1388" t="s">
        <v>579</v>
      </c>
      <c r="O7441" s="1383" t="s">
        <v>578</v>
      </c>
      <c r="Q7441" s="1383" t="s">
        <v>63</v>
      </c>
    </row>
    <row r="7442" spans="1:17" x14ac:dyDescent="0.3">
      <c r="A7442" s="1389">
        <v>2015</v>
      </c>
      <c r="B7442" s="1383" t="s">
        <v>864</v>
      </c>
      <c r="C7442" s="1383" t="s">
        <v>525</v>
      </c>
      <c r="D7442" s="1389">
        <v>1991131</v>
      </c>
      <c r="E7442" s="1383" t="s">
        <v>608</v>
      </c>
      <c r="F7442" s="1388" t="s">
        <v>607</v>
      </c>
      <c r="O7442" s="1383" t="s">
        <v>608</v>
      </c>
      <c r="Q7442" s="1383" t="s">
        <v>65</v>
      </c>
    </row>
    <row r="7443" spans="1:17" x14ac:dyDescent="0.3">
      <c r="A7443" s="1389">
        <v>2015</v>
      </c>
      <c r="B7443" s="1383" t="s">
        <v>864</v>
      </c>
      <c r="C7443" s="1383" t="s">
        <v>525</v>
      </c>
      <c r="D7443" s="1389">
        <v>1991131</v>
      </c>
      <c r="E7443" s="1383" t="s">
        <v>611</v>
      </c>
      <c r="F7443" s="1388" t="s">
        <v>610</v>
      </c>
      <c r="O7443" s="1383" t="s">
        <v>611</v>
      </c>
      <c r="Q7443" s="1383" t="s">
        <v>74</v>
      </c>
    </row>
    <row r="7444" spans="1:17" x14ac:dyDescent="0.3">
      <c r="A7444" s="1389">
        <v>2015</v>
      </c>
      <c r="B7444" s="1383" t="s">
        <v>864</v>
      </c>
      <c r="C7444" s="1383" t="s">
        <v>525</v>
      </c>
      <c r="D7444" s="1389">
        <v>1991131</v>
      </c>
      <c r="E7444" s="1383" t="s">
        <v>614</v>
      </c>
      <c r="F7444" s="1388" t="s">
        <v>613</v>
      </c>
      <c r="O7444" s="1383" t="s">
        <v>614</v>
      </c>
      <c r="Q7444" s="1383" t="s">
        <v>60</v>
      </c>
    </row>
    <row r="7445" spans="1:17" x14ac:dyDescent="0.3">
      <c r="A7445" s="1389">
        <v>2015</v>
      </c>
      <c r="B7445" s="1383" t="s">
        <v>864</v>
      </c>
      <c r="C7445" s="1383" t="s">
        <v>525</v>
      </c>
      <c r="D7445" s="1389">
        <v>1991131</v>
      </c>
      <c r="E7445" s="1383" t="s">
        <v>617</v>
      </c>
      <c r="F7445" s="1388" t="s">
        <v>616</v>
      </c>
      <c r="O7445" s="1383" t="s">
        <v>617</v>
      </c>
      <c r="Q7445" s="1383" t="s">
        <v>55</v>
      </c>
    </row>
    <row r="7446" spans="1:17" x14ac:dyDescent="0.3">
      <c r="A7446" s="1389">
        <v>2015</v>
      </c>
      <c r="B7446" s="1383" t="s">
        <v>864</v>
      </c>
      <c r="C7446" s="1383" t="s">
        <v>525</v>
      </c>
      <c r="D7446" s="1389">
        <v>1991131</v>
      </c>
      <c r="E7446" s="1383" t="s">
        <v>620</v>
      </c>
      <c r="F7446" s="1388" t="s">
        <v>619</v>
      </c>
      <c r="O7446" s="1383" t="s">
        <v>620</v>
      </c>
      <c r="Q7446" s="1383" t="s">
        <v>73</v>
      </c>
    </row>
    <row r="7447" spans="1:17" x14ac:dyDescent="0.3">
      <c r="A7447" s="1389">
        <v>2015</v>
      </c>
      <c r="B7447" s="1383" t="s">
        <v>864</v>
      </c>
      <c r="C7447" s="1383" t="s">
        <v>525</v>
      </c>
      <c r="D7447" s="1389">
        <v>1991131</v>
      </c>
      <c r="E7447" s="1383" t="s">
        <v>623</v>
      </c>
      <c r="F7447" s="1388" t="s">
        <v>622</v>
      </c>
      <c r="O7447" s="1383" t="s">
        <v>623</v>
      </c>
      <c r="Q7447" s="1383" t="s">
        <v>75</v>
      </c>
    </row>
    <row r="7448" spans="1:17" x14ac:dyDescent="0.3">
      <c r="A7448" s="1389">
        <v>2015</v>
      </c>
      <c r="B7448" s="1383" t="s">
        <v>864</v>
      </c>
      <c r="C7448" s="1383" t="s">
        <v>525</v>
      </c>
      <c r="D7448" s="1389">
        <v>1991131</v>
      </c>
      <c r="E7448" s="1383" t="s">
        <v>626</v>
      </c>
      <c r="F7448" s="1388" t="s">
        <v>625</v>
      </c>
      <c r="O7448" s="1383" t="s">
        <v>626</v>
      </c>
      <c r="Q7448" s="1383" t="s">
        <v>59</v>
      </c>
    </row>
    <row r="7449" spans="1:17" x14ac:dyDescent="0.3">
      <c r="A7449" s="1389">
        <v>2015</v>
      </c>
      <c r="B7449" s="1383" t="s">
        <v>864</v>
      </c>
      <c r="C7449" s="1383" t="s">
        <v>525</v>
      </c>
      <c r="D7449" s="1389">
        <v>1991131</v>
      </c>
      <c r="E7449" s="1383" t="s">
        <v>519</v>
      </c>
      <c r="F7449" s="1388" t="s">
        <v>628</v>
      </c>
      <c r="O7449" s="1383" t="s">
        <v>519</v>
      </c>
      <c r="Q7449" s="1383" t="s">
        <v>58</v>
      </c>
    </row>
    <row r="7450" spans="1:17" x14ac:dyDescent="0.3">
      <c r="A7450" s="1389">
        <v>2015</v>
      </c>
      <c r="B7450" s="1383" t="s">
        <v>864</v>
      </c>
      <c r="C7450" s="1383" t="s">
        <v>525</v>
      </c>
      <c r="D7450" s="1389">
        <v>1991131</v>
      </c>
      <c r="E7450" s="1383" t="s">
        <v>631</v>
      </c>
      <c r="F7450" s="1388" t="s">
        <v>630</v>
      </c>
      <c r="O7450" s="1383" t="s">
        <v>631</v>
      </c>
      <c r="Q7450" s="1383" t="s">
        <v>56</v>
      </c>
    </row>
    <row r="7451" spans="1:17" x14ac:dyDescent="0.3">
      <c r="A7451" s="1389">
        <v>2015</v>
      </c>
      <c r="B7451" s="1383" t="s">
        <v>864</v>
      </c>
      <c r="C7451" s="1383" t="s">
        <v>525</v>
      </c>
      <c r="D7451" s="1389">
        <v>1991131</v>
      </c>
      <c r="E7451" s="1383" t="s">
        <v>594</v>
      </c>
      <c r="F7451" s="1388" t="s">
        <v>595</v>
      </c>
      <c r="O7451" s="1383" t="s">
        <v>594</v>
      </c>
      <c r="Q7451" s="1383" t="s">
        <v>62</v>
      </c>
    </row>
    <row r="7452" spans="1:17" x14ac:dyDescent="0.3">
      <c r="A7452" s="1389">
        <v>2015</v>
      </c>
      <c r="B7452" s="1383" t="s">
        <v>864</v>
      </c>
      <c r="C7452" s="1383" t="s">
        <v>525</v>
      </c>
      <c r="D7452" s="1389">
        <v>1991131</v>
      </c>
      <c r="E7452" s="1383" t="s">
        <v>635</v>
      </c>
      <c r="F7452" s="1388" t="s">
        <v>634</v>
      </c>
      <c r="O7452" s="1383" t="s">
        <v>635</v>
      </c>
      <c r="Q7452" s="1383" t="s">
        <v>78</v>
      </c>
    </row>
    <row r="7453" spans="1:17" x14ac:dyDescent="0.3">
      <c r="A7453" s="1389">
        <v>2015</v>
      </c>
      <c r="B7453" s="1383" t="s">
        <v>864</v>
      </c>
      <c r="C7453" s="1383" t="s">
        <v>525</v>
      </c>
      <c r="D7453" s="1389">
        <v>1991131</v>
      </c>
      <c r="E7453" s="1383" t="s">
        <v>638</v>
      </c>
      <c r="F7453" s="1388" t="s">
        <v>637</v>
      </c>
      <c r="O7453" s="1383" t="s">
        <v>638</v>
      </c>
      <c r="Q7453" s="1383" t="s">
        <v>57</v>
      </c>
    </row>
    <row r="7454" spans="1:17" x14ac:dyDescent="0.3">
      <c r="A7454" s="1389">
        <v>2015</v>
      </c>
      <c r="B7454" s="1383" t="s">
        <v>864</v>
      </c>
      <c r="C7454" s="1383" t="s">
        <v>525</v>
      </c>
      <c r="D7454" s="1389">
        <v>1991131</v>
      </c>
      <c r="E7454" s="1383" t="s">
        <v>561</v>
      </c>
      <c r="F7454" s="1388" t="s">
        <v>562</v>
      </c>
      <c r="O7454" s="1383" t="s">
        <v>561</v>
      </c>
      <c r="Q7454" s="1383" t="s">
        <v>64</v>
      </c>
    </row>
    <row r="7455" spans="1:17" x14ac:dyDescent="0.3">
      <c r="A7455" s="1389">
        <v>2015</v>
      </c>
      <c r="B7455" s="1383" t="s">
        <v>864</v>
      </c>
      <c r="C7455" s="1383" t="s">
        <v>525</v>
      </c>
      <c r="D7455" s="1389">
        <v>1991131</v>
      </c>
      <c r="E7455" s="1383" t="s">
        <v>642</v>
      </c>
      <c r="F7455" s="1388" t="s">
        <v>641</v>
      </c>
      <c r="O7455" s="1383" t="s">
        <v>642</v>
      </c>
      <c r="Q7455" s="1383" t="s">
        <v>66</v>
      </c>
    </row>
    <row r="7456" spans="1:17" x14ac:dyDescent="0.3">
      <c r="A7456" s="1389">
        <v>2015</v>
      </c>
      <c r="B7456" s="1383" t="s">
        <v>864</v>
      </c>
      <c r="C7456" s="1383" t="s">
        <v>525</v>
      </c>
      <c r="D7456" s="1389">
        <v>1991131</v>
      </c>
      <c r="E7456" s="1383" t="s">
        <v>645</v>
      </c>
      <c r="F7456" s="1388" t="s">
        <v>644</v>
      </c>
      <c r="O7456" s="1383" t="s">
        <v>645</v>
      </c>
      <c r="Q7456" s="1383" t="s">
        <v>76</v>
      </c>
    </row>
    <row r="7457" spans="1:17" x14ac:dyDescent="0.3">
      <c r="A7457" s="1389">
        <v>2014</v>
      </c>
      <c r="B7457" s="1383" t="s">
        <v>864</v>
      </c>
      <c r="C7457" s="1383" t="s">
        <v>525</v>
      </c>
      <c r="D7457" s="1389">
        <v>1928307</v>
      </c>
      <c r="E7457" s="1383" t="s">
        <v>598</v>
      </c>
      <c r="F7457" s="1388" t="s">
        <v>599</v>
      </c>
      <c r="O7457" s="1383" t="s">
        <v>598</v>
      </c>
      <c r="Q7457" s="1383" t="s">
        <v>61</v>
      </c>
    </row>
    <row r="7458" spans="1:17" x14ac:dyDescent="0.3">
      <c r="A7458" s="1389">
        <v>2014</v>
      </c>
      <c r="B7458" s="1383" t="s">
        <v>864</v>
      </c>
      <c r="C7458" s="1383" t="s">
        <v>525</v>
      </c>
      <c r="D7458" s="1389">
        <v>1928307</v>
      </c>
      <c r="E7458" s="1383" t="s">
        <v>604</v>
      </c>
      <c r="F7458" s="1388" t="s">
        <v>603</v>
      </c>
      <c r="O7458" s="1383" t="s">
        <v>604</v>
      </c>
      <c r="Q7458" s="1383" t="s">
        <v>54</v>
      </c>
    </row>
    <row r="7459" spans="1:17" x14ac:dyDescent="0.3">
      <c r="A7459" s="1389">
        <v>2014</v>
      </c>
      <c r="B7459" s="1383" t="s">
        <v>864</v>
      </c>
      <c r="C7459" s="1383" t="s">
        <v>525</v>
      </c>
      <c r="D7459" s="1389">
        <v>1928307</v>
      </c>
      <c r="E7459" s="1383" t="s">
        <v>578</v>
      </c>
      <c r="F7459" s="1388" t="s">
        <v>579</v>
      </c>
      <c r="O7459" s="1383" t="s">
        <v>578</v>
      </c>
      <c r="Q7459" s="1383" t="s">
        <v>63</v>
      </c>
    </row>
    <row r="7460" spans="1:17" x14ac:dyDescent="0.3">
      <c r="A7460" s="1389">
        <v>2014</v>
      </c>
      <c r="B7460" s="1383" t="s">
        <v>864</v>
      </c>
      <c r="C7460" s="1383" t="s">
        <v>525</v>
      </c>
      <c r="D7460" s="1389">
        <v>1928307</v>
      </c>
      <c r="E7460" s="1383" t="s">
        <v>608</v>
      </c>
      <c r="F7460" s="1388" t="s">
        <v>607</v>
      </c>
      <c r="O7460" s="1383" t="s">
        <v>608</v>
      </c>
      <c r="Q7460" s="1383" t="s">
        <v>65</v>
      </c>
    </row>
    <row r="7461" spans="1:17" x14ac:dyDescent="0.3">
      <c r="A7461" s="1389">
        <v>2014</v>
      </c>
      <c r="B7461" s="1383" t="s">
        <v>864</v>
      </c>
      <c r="C7461" s="1383" t="s">
        <v>525</v>
      </c>
      <c r="D7461" s="1389">
        <v>1928307</v>
      </c>
      <c r="E7461" s="1383" t="s">
        <v>611</v>
      </c>
      <c r="F7461" s="1388" t="s">
        <v>610</v>
      </c>
      <c r="O7461" s="1383" t="s">
        <v>611</v>
      </c>
      <c r="Q7461" s="1383" t="s">
        <v>74</v>
      </c>
    </row>
    <row r="7462" spans="1:17" x14ac:dyDescent="0.3">
      <c r="A7462" s="1389">
        <v>2014</v>
      </c>
      <c r="B7462" s="1383" t="s">
        <v>864</v>
      </c>
      <c r="C7462" s="1383" t="s">
        <v>525</v>
      </c>
      <c r="D7462" s="1389">
        <v>1928307</v>
      </c>
      <c r="E7462" s="1383" t="s">
        <v>614</v>
      </c>
      <c r="F7462" s="1388" t="s">
        <v>613</v>
      </c>
      <c r="O7462" s="1383" t="s">
        <v>614</v>
      </c>
      <c r="Q7462" s="1383" t="s">
        <v>60</v>
      </c>
    </row>
    <row r="7463" spans="1:17" x14ac:dyDescent="0.3">
      <c r="A7463" s="1389">
        <v>2014</v>
      </c>
      <c r="B7463" s="1383" t="s">
        <v>864</v>
      </c>
      <c r="C7463" s="1383" t="s">
        <v>525</v>
      </c>
      <c r="D7463" s="1389">
        <v>1928307</v>
      </c>
      <c r="E7463" s="1383" t="s">
        <v>617</v>
      </c>
      <c r="F7463" s="1388" t="s">
        <v>616</v>
      </c>
      <c r="O7463" s="1383" t="s">
        <v>617</v>
      </c>
      <c r="Q7463" s="1383" t="s">
        <v>55</v>
      </c>
    </row>
    <row r="7464" spans="1:17" x14ac:dyDescent="0.3">
      <c r="A7464" s="1389">
        <v>2014</v>
      </c>
      <c r="B7464" s="1383" t="s">
        <v>864</v>
      </c>
      <c r="C7464" s="1383" t="s">
        <v>525</v>
      </c>
      <c r="D7464" s="1389">
        <v>1928307</v>
      </c>
      <c r="E7464" s="1383" t="s">
        <v>620</v>
      </c>
      <c r="F7464" s="1388" t="s">
        <v>619</v>
      </c>
      <c r="O7464" s="1383" t="s">
        <v>620</v>
      </c>
      <c r="Q7464" s="1383" t="s">
        <v>73</v>
      </c>
    </row>
    <row r="7465" spans="1:17" x14ac:dyDescent="0.3">
      <c r="A7465" s="1389">
        <v>2014</v>
      </c>
      <c r="B7465" s="1383" t="s">
        <v>864</v>
      </c>
      <c r="C7465" s="1383" t="s">
        <v>525</v>
      </c>
      <c r="D7465" s="1389">
        <v>1928307</v>
      </c>
      <c r="E7465" s="1383" t="s">
        <v>623</v>
      </c>
      <c r="F7465" s="1388" t="s">
        <v>622</v>
      </c>
      <c r="O7465" s="1383" t="s">
        <v>623</v>
      </c>
      <c r="Q7465" s="1383" t="s">
        <v>75</v>
      </c>
    </row>
    <row r="7466" spans="1:17" x14ac:dyDescent="0.3">
      <c r="A7466" s="1389">
        <v>2014</v>
      </c>
      <c r="B7466" s="1383" t="s">
        <v>864</v>
      </c>
      <c r="C7466" s="1383" t="s">
        <v>525</v>
      </c>
      <c r="D7466" s="1389">
        <v>1928307</v>
      </c>
      <c r="E7466" s="1383" t="s">
        <v>626</v>
      </c>
      <c r="F7466" s="1388" t="s">
        <v>625</v>
      </c>
      <c r="O7466" s="1383" t="s">
        <v>626</v>
      </c>
      <c r="Q7466" s="1383" t="s">
        <v>59</v>
      </c>
    </row>
    <row r="7467" spans="1:17" x14ac:dyDescent="0.3">
      <c r="A7467" s="1389">
        <v>2014</v>
      </c>
      <c r="B7467" s="1383" t="s">
        <v>864</v>
      </c>
      <c r="C7467" s="1383" t="s">
        <v>525</v>
      </c>
      <c r="D7467" s="1389">
        <v>1928307</v>
      </c>
      <c r="E7467" s="1383" t="s">
        <v>519</v>
      </c>
      <c r="F7467" s="1388" t="s">
        <v>628</v>
      </c>
      <c r="O7467" s="1383" t="s">
        <v>519</v>
      </c>
      <c r="Q7467" s="1383" t="s">
        <v>58</v>
      </c>
    </row>
    <row r="7468" spans="1:17" x14ac:dyDescent="0.3">
      <c r="A7468" s="1389">
        <v>2014</v>
      </c>
      <c r="B7468" s="1383" t="s">
        <v>864</v>
      </c>
      <c r="C7468" s="1383" t="s">
        <v>525</v>
      </c>
      <c r="D7468" s="1389">
        <v>1928307</v>
      </c>
      <c r="E7468" s="1383" t="s">
        <v>631</v>
      </c>
      <c r="F7468" s="1388" t="s">
        <v>630</v>
      </c>
      <c r="O7468" s="1383" t="s">
        <v>631</v>
      </c>
      <c r="Q7468" s="1383" t="s">
        <v>56</v>
      </c>
    </row>
    <row r="7469" spans="1:17" x14ac:dyDescent="0.3">
      <c r="A7469" s="1389">
        <v>2014</v>
      </c>
      <c r="B7469" s="1383" t="s">
        <v>864</v>
      </c>
      <c r="C7469" s="1383" t="s">
        <v>525</v>
      </c>
      <c r="D7469" s="1389">
        <v>1928307</v>
      </c>
      <c r="E7469" s="1383" t="s">
        <v>594</v>
      </c>
      <c r="F7469" s="1388" t="s">
        <v>595</v>
      </c>
      <c r="O7469" s="1383" t="s">
        <v>594</v>
      </c>
      <c r="Q7469" s="1383" t="s">
        <v>62</v>
      </c>
    </row>
    <row r="7470" spans="1:17" x14ac:dyDescent="0.3">
      <c r="A7470" s="1389">
        <v>2014</v>
      </c>
      <c r="B7470" s="1383" t="s">
        <v>864</v>
      </c>
      <c r="C7470" s="1383" t="s">
        <v>525</v>
      </c>
      <c r="D7470" s="1389">
        <v>1928307</v>
      </c>
      <c r="E7470" s="1383" t="s">
        <v>635</v>
      </c>
      <c r="F7470" s="1388" t="s">
        <v>634</v>
      </c>
      <c r="O7470" s="1383" t="s">
        <v>635</v>
      </c>
      <c r="Q7470" s="1383" t="s">
        <v>78</v>
      </c>
    </row>
    <row r="7471" spans="1:17" x14ac:dyDescent="0.3">
      <c r="A7471" s="1389">
        <v>2014</v>
      </c>
      <c r="B7471" s="1383" t="s">
        <v>864</v>
      </c>
      <c r="C7471" s="1383" t="s">
        <v>525</v>
      </c>
      <c r="D7471" s="1389">
        <v>1928307</v>
      </c>
      <c r="E7471" s="1383" t="s">
        <v>638</v>
      </c>
      <c r="F7471" s="1388" t="s">
        <v>637</v>
      </c>
      <c r="O7471" s="1383" t="s">
        <v>638</v>
      </c>
      <c r="Q7471" s="1383" t="s">
        <v>57</v>
      </c>
    </row>
    <row r="7472" spans="1:17" x14ac:dyDescent="0.3">
      <c r="A7472" s="1389">
        <v>2014</v>
      </c>
      <c r="B7472" s="1383" t="s">
        <v>864</v>
      </c>
      <c r="C7472" s="1383" t="s">
        <v>525</v>
      </c>
      <c r="D7472" s="1389">
        <v>1928307</v>
      </c>
      <c r="E7472" s="1383" t="s">
        <v>561</v>
      </c>
      <c r="F7472" s="1388" t="s">
        <v>562</v>
      </c>
      <c r="O7472" s="1383" t="s">
        <v>561</v>
      </c>
      <c r="Q7472" s="1383" t="s">
        <v>64</v>
      </c>
    </row>
    <row r="7473" spans="1:17" x14ac:dyDescent="0.3">
      <c r="A7473" s="1389">
        <v>2014</v>
      </c>
      <c r="B7473" s="1383" t="s">
        <v>864</v>
      </c>
      <c r="C7473" s="1383" t="s">
        <v>525</v>
      </c>
      <c r="D7473" s="1389">
        <v>1928307</v>
      </c>
      <c r="E7473" s="1383" t="s">
        <v>642</v>
      </c>
      <c r="F7473" s="1388" t="s">
        <v>641</v>
      </c>
      <c r="O7473" s="1383" t="s">
        <v>642</v>
      </c>
      <c r="Q7473" s="1383" t="s">
        <v>66</v>
      </c>
    </row>
    <row r="7474" spans="1:17" x14ac:dyDescent="0.3">
      <c r="A7474" s="1389">
        <v>2014</v>
      </c>
      <c r="B7474" s="1383" t="s">
        <v>864</v>
      </c>
      <c r="C7474" s="1383" t="s">
        <v>525</v>
      </c>
      <c r="D7474" s="1389">
        <v>1928307</v>
      </c>
      <c r="E7474" s="1383" t="s">
        <v>645</v>
      </c>
      <c r="F7474" s="1388" t="s">
        <v>644</v>
      </c>
      <c r="O7474" s="1383" t="s">
        <v>645</v>
      </c>
      <c r="Q7474" s="1383" t="s">
        <v>76</v>
      </c>
    </row>
    <row r="7475" spans="1:17" x14ac:dyDescent="0.3">
      <c r="A7475" s="1389">
        <v>2013</v>
      </c>
      <c r="B7475" s="1383" t="s">
        <v>864</v>
      </c>
      <c r="C7475" s="1383" t="s">
        <v>525</v>
      </c>
      <c r="D7475" s="1389">
        <v>1890511</v>
      </c>
      <c r="E7475" s="1383" t="s">
        <v>598</v>
      </c>
      <c r="F7475" s="1388" t="s">
        <v>599</v>
      </c>
      <c r="O7475" s="1383" t="s">
        <v>598</v>
      </c>
      <c r="Q7475" s="1383" t="s">
        <v>61</v>
      </c>
    </row>
    <row r="7476" spans="1:17" x14ac:dyDescent="0.3">
      <c r="A7476" s="1389">
        <v>2013</v>
      </c>
      <c r="B7476" s="1383" t="s">
        <v>864</v>
      </c>
      <c r="C7476" s="1383" t="s">
        <v>525</v>
      </c>
      <c r="D7476" s="1389">
        <v>1890511</v>
      </c>
      <c r="E7476" s="1383" t="s">
        <v>604</v>
      </c>
      <c r="F7476" s="1388" t="s">
        <v>603</v>
      </c>
      <c r="O7476" s="1383" t="s">
        <v>604</v>
      </c>
      <c r="Q7476" s="1383" t="s">
        <v>54</v>
      </c>
    </row>
    <row r="7477" spans="1:17" x14ac:dyDescent="0.3">
      <c r="A7477" s="1389">
        <v>2013</v>
      </c>
      <c r="B7477" s="1383" t="s">
        <v>864</v>
      </c>
      <c r="C7477" s="1383" t="s">
        <v>525</v>
      </c>
      <c r="D7477" s="1389">
        <v>1890511</v>
      </c>
      <c r="E7477" s="1383" t="s">
        <v>578</v>
      </c>
      <c r="F7477" s="1388" t="s">
        <v>579</v>
      </c>
      <c r="O7477" s="1383" t="s">
        <v>578</v>
      </c>
      <c r="Q7477" s="1383" t="s">
        <v>63</v>
      </c>
    </row>
    <row r="7478" spans="1:17" x14ac:dyDescent="0.3">
      <c r="A7478" s="1389">
        <v>2013</v>
      </c>
      <c r="B7478" s="1383" t="s">
        <v>864</v>
      </c>
      <c r="C7478" s="1383" t="s">
        <v>525</v>
      </c>
      <c r="D7478" s="1389">
        <v>1890511</v>
      </c>
      <c r="E7478" s="1383" t="s">
        <v>608</v>
      </c>
      <c r="F7478" s="1388" t="s">
        <v>607</v>
      </c>
      <c r="O7478" s="1383" t="s">
        <v>608</v>
      </c>
      <c r="Q7478" s="1383" t="s">
        <v>65</v>
      </c>
    </row>
    <row r="7479" spans="1:17" x14ac:dyDescent="0.3">
      <c r="A7479" s="1389">
        <v>2013</v>
      </c>
      <c r="B7479" s="1383" t="s">
        <v>864</v>
      </c>
      <c r="C7479" s="1383" t="s">
        <v>525</v>
      </c>
      <c r="D7479" s="1389">
        <v>1890511</v>
      </c>
      <c r="E7479" s="1383" t="s">
        <v>611</v>
      </c>
      <c r="F7479" s="1388" t="s">
        <v>610</v>
      </c>
      <c r="O7479" s="1383" t="s">
        <v>611</v>
      </c>
      <c r="Q7479" s="1383" t="s">
        <v>74</v>
      </c>
    </row>
    <row r="7480" spans="1:17" x14ac:dyDescent="0.3">
      <c r="A7480" s="1389">
        <v>2013</v>
      </c>
      <c r="B7480" s="1383" t="s">
        <v>864</v>
      </c>
      <c r="C7480" s="1383" t="s">
        <v>525</v>
      </c>
      <c r="D7480" s="1389">
        <v>1890511</v>
      </c>
      <c r="E7480" s="1383" t="s">
        <v>614</v>
      </c>
      <c r="F7480" s="1388" t="s">
        <v>613</v>
      </c>
      <c r="O7480" s="1383" t="s">
        <v>614</v>
      </c>
      <c r="Q7480" s="1383" t="s">
        <v>60</v>
      </c>
    </row>
    <row r="7481" spans="1:17" x14ac:dyDescent="0.3">
      <c r="A7481" s="1389">
        <v>2013</v>
      </c>
      <c r="B7481" s="1383" t="s">
        <v>864</v>
      </c>
      <c r="C7481" s="1383" t="s">
        <v>525</v>
      </c>
      <c r="D7481" s="1389">
        <v>1890511</v>
      </c>
      <c r="E7481" s="1383" t="s">
        <v>617</v>
      </c>
      <c r="F7481" s="1388" t="s">
        <v>616</v>
      </c>
      <c r="O7481" s="1383" t="s">
        <v>617</v>
      </c>
      <c r="Q7481" s="1383" t="s">
        <v>55</v>
      </c>
    </row>
    <row r="7482" spans="1:17" x14ac:dyDescent="0.3">
      <c r="A7482" s="1389">
        <v>2013</v>
      </c>
      <c r="B7482" s="1383" t="s">
        <v>864</v>
      </c>
      <c r="C7482" s="1383" t="s">
        <v>525</v>
      </c>
      <c r="D7482" s="1389">
        <v>1890511</v>
      </c>
      <c r="E7482" s="1383" t="s">
        <v>620</v>
      </c>
      <c r="F7482" s="1388" t="s">
        <v>619</v>
      </c>
      <c r="O7482" s="1383" t="s">
        <v>620</v>
      </c>
      <c r="Q7482" s="1383" t="s">
        <v>73</v>
      </c>
    </row>
    <row r="7483" spans="1:17" x14ac:dyDescent="0.3">
      <c r="A7483" s="1389">
        <v>2013</v>
      </c>
      <c r="B7483" s="1383" t="s">
        <v>864</v>
      </c>
      <c r="C7483" s="1383" t="s">
        <v>525</v>
      </c>
      <c r="D7483" s="1389">
        <v>1890511</v>
      </c>
      <c r="E7483" s="1383" t="s">
        <v>623</v>
      </c>
      <c r="F7483" s="1388" t="s">
        <v>622</v>
      </c>
      <c r="O7483" s="1383" t="s">
        <v>623</v>
      </c>
      <c r="Q7483" s="1383" t="s">
        <v>75</v>
      </c>
    </row>
    <row r="7484" spans="1:17" x14ac:dyDescent="0.3">
      <c r="A7484" s="1389">
        <v>2013</v>
      </c>
      <c r="B7484" s="1383" t="s">
        <v>864</v>
      </c>
      <c r="C7484" s="1383" t="s">
        <v>525</v>
      </c>
      <c r="D7484" s="1389">
        <v>1890511</v>
      </c>
      <c r="E7484" s="1383" t="s">
        <v>626</v>
      </c>
      <c r="F7484" s="1388" t="s">
        <v>625</v>
      </c>
      <c r="O7484" s="1383" t="s">
        <v>626</v>
      </c>
      <c r="Q7484" s="1383" t="s">
        <v>59</v>
      </c>
    </row>
    <row r="7485" spans="1:17" x14ac:dyDescent="0.3">
      <c r="A7485" s="1389">
        <v>2013</v>
      </c>
      <c r="B7485" s="1383" t="s">
        <v>864</v>
      </c>
      <c r="C7485" s="1383" t="s">
        <v>525</v>
      </c>
      <c r="D7485" s="1389">
        <v>1890511</v>
      </c>
      <c r="E7485" s="1383" t="s">
        <v>519</v>
      </c>
      <c r="F7485" s="1388" t="s">
        <v>628</v>
      </c>
      <c r="O7485" s="1383" t="s">
        <v>519</v>
      </c>
      <c r="Q7485" s="1383" t="s">
        <v>58</v>
      </c>
    </row>
    <row r="7486" spans="1:17" x14ac:dyDescent="0.3">
      <c r="A7486" s="1389">
        <v>2013</v>
      </c>
      <c r="B7486" s="1383" t="s">
        <v>864</v>
      </c>
      <c r="C7486" s="1383" t="s">
        <v>525</v>
      </c>
      <c r="D7486" s="1389">
        <v>1890511</v>
      </c>
      <c r="E7486" s="1383" t="s">
        <v>631</v>
      </c>
      <c r="F7486" s="1388" t="s">
        <v>630</v>
      </c>
      <c r="O7486" s="1383" t="s">
        <v>631</v>
      </c>
      <c r="Q7486" s="1383" t="s">
        <v>56</v>
      </c>
    </row>
    <row r="7487" spans="1:17" x14ac:dyDescent="0.3">
      <c r="A7487" s="1389">
        <v>2013</v>
      </c>
      <c r="B7487" s="1383" t="s">
        <v>864</v>
      </c>
      <c r="C7487" s="1383" t="s">
        <v>525</v>
      </c>
      <c r="D7487" s="1389">
        <v>1890511</v>
      </c>
      <c r="E7487" s="1383" t="s">
        <v>594</v>
      </c>
      <c r="F7487" s="1388" t="s">
        <v>595</v>
      </c>
      <c r="O7487" s="1383" t="s">
        <v>594</v>
      </c>
      <c r="Q7487" s="1383" t="s">
        <v>62</v>
      </c>
    </row>
    <row r="7488" spans="1:17" x14ac:dyDescent="0.3">
      <c r="A7488" s="1389">
        <v>2013</v>
      </c>
      <c r="B7488" s="1383" t="s">
        <v>864</v>
      </c>
      <c r="C7488" s="1383" t="s">
        <v>525</v>
      </c>
      <c r="D7488" s="1389">
        <v>1890511</v>
      </c>
      <c r="E7488" s="1383" t="s">
        <v>635</v>
      </c>
      <c r="F7488" s="1388" t="s">
        <v>634</v>
      </c>
      <c r="O7488" s="1383" t="s">
        <v>635</v>
      </c>
      <c r="Q7488" s="1383" t="s">
        <v>78</v>
      </c>
    </row>
    <row r="7489" spans="1:17" x14ac:dyDescent="0.3">
      <c r="A7489" s="1389">
        <v>2013</v>
      </c>
      <c r="B7489" s="1383" t="s">
        <v>864</v>
      </c>
      <c r="C7489" s="1383" t="s">
        <v>525</v>
      </c>
      <c r="D7489" s="1389">
        <v>1890511</v>
      </c>
      <c r="E7489" s="1383" t="s">
        <v>638</v>
      </c>
      <c r="F7489" s="1388" t="s">
        <v>637</v>
      </c>
      <c r="O7489" s="1383" t="s">
        <v>638</v>
      </c>
      <c r="Q7489" s="1383" t="s">
        <v>57</v>
      </c>
    </row>
    <row r="7490" spans="1:17" x14ac:dyDescent="0.3">
      <c r="A7490" s="1389">
        <v>2013</v>
      </c>
      <c r="B7490" s="1383" t="s">
        <v>864</v>
      </c>
      <c r="C7490" s="1383" t="s">
        <v>525</v>
      </c>
      <c r="D7490" s="1389">
        <v>1890511</v>
      </c>
      <c r="E7490" s="1383" t="s">
        <v>561</v>
      </c>
      <c r="F7490" s="1388" t="s">
        <v>562</v>
      </c>
      <c r="O7490" s="1383" t="s">
        <v>561</v>
      </c>
      <c r="Q7490" s="1383" t="s">
        <v>64</v>
      </c>
    </row>
    <row r="7491" spans="1:17" x14ac:dyDescent="0.3">
      <c r="A7491" s="1389">
        <v>2013</v>
      </c>
      <c r="B7491" s="1383" t="s">
        <v>864</v>
      </c>
      <c r="C7491" s="1383" t="s">
        <v>525</v>
      </c>
      <c r="D7491" s="1389">
        <v>1890511</v>
      </c>
      <c r="E7491" s="1383" t="s">
        <v>642</v>
      </c>
      <c r="F7491" s="1388" t="s">
        <v>641</v>
      </c>
      <c r="O7491" s="1383" t="s">
        <v>642</v>
      </c>
      <c r="Q7491" s="1383" t="s">
        <v>66</v>
      </c>
    </row>
    <row r="7492" spans="1:17" x14ac:dyDescent="0.3">
      <c r="A7492" s="1389">
        <v>2013</v>
      </c>
      <c r="B7492" s="1383" t="s">
        <v>864</v>
      </c>
      <c r="C7492" s="1383" t="s">
        <v>525</v>
      </c>
      <c r="D7492" s="1389">
        <v>1890511</v>
      </c>
      <c r="E7492" s="1383" t="s">
        <v>645</v>
      </c>
      <c r="F7492" s="1388" t="s">
        <v>644</v>
      </c>
      <c r="O7492" s="1383" t="s">
        <v>645</v>
      </c>
      <c r="Q7492" s="1383" t="s">
        <v>76</v>
      </c>
    </row>
    <row r="7493" spans="1:17" x14ac:dyDescent="0.3">
      <c r="A7493" s="1389">
        <v>2012</v>
      </c>
      <c r="B7493" s="1383" t="s">
        <v>864</v>
      </c>
      <c r="C7493" s="1383" t="s">
        <v>525</v>
      </c>
      <c r="D7493" s="1389">
        <v>1910957</v>
      </c>
      <c r="E7493" s="1383" t="s">
        <v>598</v>
      </c>
      <c r="F7493" s="1388" t="s">
        <v>599</v>
      </c>
      <c r="O7493" s="1383" t="s">
        <v>598</v>
      </c>
      <c r="Q7493" s="1383" t="s">
        <v>61</v>
      </c>
    </row>
    <row r="7494" spans="1:17" x14ac:dyDescent="0.3">
      <c r="A7494" s="1389">
        <v>2012</v>
      </c>
      <c r="B7494" s="1383" t="s">
        <v>864</v>
      </c>
      <c r="C7494" s="1383" t="s">
        <v>525</v>
      </c>
      <c r="D7494" s="1389">
        <v>1910957</v>
      </c>
      <c r="E7494" s="1383" t="s">
        <v>604</v>
      </c>
      <c r="F7494" s="1388" t="s">
        <v>603</v>
      </c>
      <c r="O7494" s="1383" t="s">
        <v>604</v>
      </c>
      <c r="Q7494" s="1383" t="s">
        <v>54</v>
      </c>
    </row>
    <row r="7495" spans="1:17" x14ac:dyDescent="0.3">
      <c r="A7495" s="1389">
        <v>2012</v>
      </c>
      <c r="B7495" s="1383" t="s">
        <v>864</v>
      </c>
      <c r="C7495" s="1383" t="s">
        <v>525</v>
      </c>
      <c r="D7495" s="1389">
        <v>1910957</v>
      </c>
      <c r="E7495" s="1383" t="s">
        <v>578</v>
      </c>
      <c r="F7495" s="1388" t="s">
        <v>579</v>
      </c>
      <c r="O7495" s="1383" t="s">
        <v>578</v>
      </c>
      <c r="Q7495" s="1383" t="s">
        <v>63</v>
      </c>
    </row>
    <row r="7496" spans="1:17" x14ac:dyDescent="0.3">
      <c r="A7496" s="1389">
        <v>2012</v>
      </c>
      <c r="B7496" s="1383" t="s">
        <v>864</v>
      </c>
      <c r="C7496" s="1383" t="s">
        <v>525</v>
      </c>
      <c r="D7496" s="1389">
        <v>1910957</v>
      </c>
      <c r="E7496" s="1383" t="s">
        <v>608</v>
      </c>
      <c r="F7496" s="1388" t="s">
        <v>607</v>
      </c>
      <c r="O7496" s="1383" t="s">
        <v>608</v>
      </c>
      <c r="Q7496" s="1383" t="s">
        <v>65</v>
      </c>
    </row>
    <row r="7497" spans="1:17" x14ac:dyDescent="0.3">
      <c r="A7497" s="1389">
        <v>2012</v>
      </c>
      <c r="B7497" s="1383" t="s">
        <v>864</v>
      </c>
      <c r="C7497" s="1383" t="s">
        <v>525</v>
      </c>
      <c r="D7497" s="1389">
        <v>1910957</v>
      </c>
      <c r="E7497" s="1383" t="s">
        <v>611</v>
      </c>
      <c r="F7497" s="1388" t="s">
        <v>610</v>
      </c>
      <c r="O7497" s="1383" t="s">
        <v>611</v>
      </c>
      <c r="Q7497" s="1383" t="s">
        <v>74</v>
      </c>
    </row>
    <row r="7498" spans="1:17" x14ac:dyDescent="0.3">
      <c r="A7498" s="1389">
        <v>2012</v>
      </c>
      <c r="B7498" s="1383" t="s">
        <v>864</v>
      </c>
      <c r="C7498" s="1383" t="s">
        <v>525</v>
      </c>
      <c r="D7498" s="1389">
        <v>1910957</v>
      </c>
      <c r="E7498" s="1383" t="s">
        <v>614</v>
      </c>
      <c r="F7498" s="1388" t="s">
        <v>613</v>
      </c>
      <c r="O7498" s="1383" t="s">
        <v>614</v>
      </c>
      <c r="Q7498" s="1383" t="s">
        <v>60</v>
      </c>
    </row>
    <row r="7499" spans="1:17" x14ac:dyDescent="0.3">
      <c r="A7499" s="1389">
        <v>2012</v>
      </c>
      <c r="B7499" s="1383" t="s">
        <v>864</v>
      </c>
      <c r="C7499" s="1383" t="s">
        <v>525</v>
      </c>
      <c r="D7499" s="1389">
        <v>1910957</v>
      </c>
      <c r="E7499" s="1383" t="s">
        <v>617</v>
      </c>
      <c r="F7499" s="1388" t="s">
        <v>616</v>
      </c>
      <c r="O7499" s="1383" t="s">
        <v>617</v>
      </c>
      <c r="Q7499" s="1383" t="s">
        <v>55</v>
      </c>
    </row>
    <row r="7500" spans="1:17" x14ac:dyDescent="0.3">
      <c r="A7500" s="1389">
        <v>2012</v>
      </c>
      <c r="B7500" s="1383" t="s">
        <v>864</v>
      </c>
      <c r="C7500" s="1383" t="s">
        <v>525</v>
      </c>
      <c r="D7500" s="1389">
        <v>1910957</v>
      </c>
      <c r="E7500" s="1383" t="s">
        <v>620</v>
      </c>
      <c r="F7500" s="1388" t="s">
        <v>619</v>
      </c>
      <c r="O7500" s="1383" t="s">
        <v>620</v>
      </c>
      <c r="Q7500" s="1383" t="s">
        <v>73</v>
      </c>
    </row>
    <row r="7501" spans="1:17" x14ac:dyDescent="0.3">
      <c r="A7501" s="1389">
        <v>2012</v>
      </c>
      <c r="B7501" s="1383" t="s">
        <v>864</v>
      </c>
      <c r="C7501" s="1383" t="s">
        <v>525</v>
      </c>
      <c r="D7501" s="1389">
        <v>1910957</v>
      </c>
      <c r="E7501" s="1383" t="s">
        <v>623</v>
      </c>
      <c r="F7501" s="1388" t="s">
        <v>622</v>
      </c>
      <c r="O7501" s="1383" t="s">
        <v>623</v>
      </c>
      <c r="Q7501" s="1383" t="s">
        <v>75</v>
      </c>
    </row>
    <row r="7502" spans="1:17" x14ac:dyDescent="0.3">
      <c r="A7502" s="1389">
        <v>2012</v>
      </c>
      <c r="B7502" s="1383" t="s">
        <v>864</v>
      </c>
      <c r="C7502" s="1383" t="s">
        <v>525</v>
      </c>
      <c r="D7502" s="1389">
        <v>1910957</v>
      </c>
      <c r="E7502" s="1383" t="s">
        <v>626</v>
      </c>
      <c r="F7502" s="1388" t="s">
        <v>625</v>
      </c>
      <c r="O7502" s="1383" t="s">
        <v>626</v>
      </c>
      <c r="Q7502" s="1383" t="s">
        <v>59</v>
      </c>
    </row>
    <row r="7503" spans="1:17" x14ac:dyDescent="0.3">
      <c r="A7503" s="1389">
        <v>2012</v>
      </c>
      <c r="B7503" s="1383" t="s">
        <v>864</v>
      </c>
      <c r="C7503" s="1383" t="s">
        <v>525</v>
      </c>
      <c r="D7503" s="1389">
        <v>1910957</v>
      </c>
      <c r="E7503" s="1383" t="s">
        <v>519</v>
      </c>
      <c r="F7503" s="1388" t="s">
        <v>628</v>
      </c>
      <c r="O7503" s="1383" t="s">
        <v>519</v>
      </c>
      <c r="Q7503" s="1383" t="s">
        <v>58</v>
      </c>
    </row>
    <row r="7504" spans="1:17" x14ac:dyDescent="0.3">
      <c r="A7504" s="1389">
        <v>2012</v>
      </c>
      <c r="B7504" s="1383" t="s">
        <v>864</v>
      </c>
      <c r="C7504" s="1383" t="s">
        <v>525</v>
      </c>
      <c r="D7504" s="1389">
        <v>1910957</v>
      </c>
      <c r="E7504" s="1383" t="s">
        <v>631</v>
      </c>
      <c r="F7504" s="1388" t="s">
        <v>630</v>
      </c>
      <c r="O7504" s="1383" t="s">
        <v>631</v>
      </c>
      <c r="Q7504" s="1383" t="s">
        <v>56</v>
      </c>
    </row>
    <row r="7505" spans="1:17" x14ac:dyDescent="0.3">
      <c r="A7505" s="1389">
        <v>2012</v>
      </c>
      <c r="B7505" s="1383" t="s">
        <v>864</v>
      </c>
      <c r="C7505" s="1383" t="s">
        <v>525</v>
      </c>
      <c r="D7505" s="1389">
        <v>1910957</v>
      </c>
      <c r="E7505" s="1383" t="s">
        <v>594</v>
      </c>
      <c r="F7505" s="1388" t="s">
        <v>595</v>
      </c>
      <c r="O7505" s="1383" t="s">
        <v>594</v>
      </c>
      <c r="Q7505" s="1383" t="s">
        <v>62</v>
      </c>
    </row>
    <row r="7506" spans="1:17" x14ac:dyDescent="0.3">
      <c r="A7506" s="1389">
        <v>2012</v>
      </c>
      <c r="B7506" s="1383" t="s">
        <v>864</v>
      </c>
      <c r="C7506" s="1383" t="s">
        <v>525</v>
      </c>
      <c r="D7506" s="1389">
        <v>1910957</v>
      </c>
      <c r="E7506" s="1383" t="s">
        <v>635</v>
      </c>
      <c r="F7506" s="1388" t="s">
        <v>634</v>
      </c>
      <c r="O7506" s="1383" t="s">
        <v>635</v>
      </c>
      <c r="Q7506" s="1383" t="s">
        <v>78</v>
      </c>
    </row>
    <row r="7507" spans="1:17" x14ac:dyDescent="0.3">
      <c r="A7507" s="1389">
        <v>2012</v>
      </c>
      <c r="B7507" s="1383" t="s">
        <v>864</v>
      </c>
      <c r="C7507" s="1383" t="s">
        <v>525</v>
      </c>
      <c r="D7507" s="1389">
        <v>1910957</v>
      </c>
      <c r="E7507" s="1383" t="s">
        <v>638</v>
      </c>
      <c r="F7507" s="1388" t="s">
        <v>637</v>
      </c>
      <c r="O7507" s="1383" t="s">
        <v>638</v>
      </c>
      <c r="Q7507" s="1383" t="s">
        <v>57</v>
      </c>
    </row>
    <row r="7508" spans="1:17" x14ac:dyDescent="0.3">
      <c r="A7508" s="1389">
        <v>2012</v>
      </c>
      <c r="B7508" s="1383" t="s">
        <v>864</v>
      </c>
      <c r="C7508" s="1383" t="s">
        <v>525</v>
      </c>
      <c r="D7508" s="1389">
        <v>1910957</v>
      </c>
      <c r="E7508" s="1383" t="s">
        <v>561</v>
      </c>
      <c r="F7508" s="1388" t="s">
        <v>562</v>
      </c>
      <c r="O7508" s="1383" t="s">
        <v>561</v>
      </c>
      <c r="Q7508" s="1383" t="s">
        <v>64</v>
      </c>
    </row>
    <row r="7509" spans="1:17" x14ac:dyDescent="0.3">
      <c r="A7509" s="1389">
        <v>2012</v>
      </c>
      <c r="B7509" s="1383" t="s">
        <v>864</v>
      </c>
      <c r="C7509" s="1383" t="s">
        <v>525</v>
      </c>
      <c r="D7509" s="1389">
        <v>1910957</v>
      </c>
      <c r="E7509" s="1383" t="s">
        <v>642</v>
      </c>
      <c r="F7509" s="1388" t="s">
        <v>641</v>
      </c>
      <c r="O7509" s="1383" t="s">
        <v>642</v>
      </c>
      <c r="Q7509" s="1383" t="s">
        <v>66</v>
      </c>
    </row>
    <row r="7510" spans="1:17" x14ac:dyDescent="0.3">
      <c r="A7510" s="1389">
        <v>2012</v>
      </c>
      <c r="B7510" s="1383" t="s">
        <v>864</v>
      </c>
      <c r="C7510" s="1383" t="s">
        <v>525</v>
      </c>
      <c r="D7510" s="1389">
        <v>1910957</v>
      </c>
      <c r="E7510" s="1383" t="s">
        <v>645</v>
      </c>
      <c r="F7510" s="1388" t="s">
        <v>644</v>
      </c>
      <c r="O7510" s="1383" t="s">
        <v>645</v>
      </c>
      <c r="Q7510" s="1383" t="s">
        <v>76</v>
      </c>
    </row>
    <row r="7511" spans="1:17" x14ac:dyDescent="0.3">
      <c r="A7511" s="1389">
        <v>2011</v>
      </c>
      <c r="B7511" s="1383" t="s">
        <v>864</v>
      </c>
      <c r="C7511" s="1383" t="s">
        <v>525</v>
      </c>
      <c r="D7511" s="1389">
        <v>2038354</v>
      </c>
      <c r="E7511" s="1383" t="s">
        <v>598</v>
      </c>
      <c r="F7511" s="1388" t="s">
        <v>599</v>
      </c>
      <c r="O7511" s="1383" t="s">
        <v>598</v>
      </c>
      <c r="Q7511" s="1383" t="s">
        <v>61</v>
      </c>
    </row>
    <row r="7512" spans="1:17" x14ac:dyDescent="0.3">
      <c r="A7512" s="1389">
        <v>2011</v>
      </c>
      <c r="B7512" s="1383" t="s">
        <v>864</v>
      </c>
      <c r="C7512" s="1383" t="s">
        <v>525</v>
      </c>
      <c r="D7512" s="1389">
        <v>2038354</v>
      </c>
      <c r="E7512" s="1383" t="s">
        <v>604</v>
      </c>
      <c r="F7512" s="1388" t="s">
        <v>603</v>
      </c>
      <c r="O7512" s="1383" t="s">
        <v>604</v>
      </c>
      <c r="Q7512" s="1383" t="s">
        <v>54</v>
      </c>
    </row>
    <row r="7513" spans="1:17" x14ac:dyDescent="0.3">
      <c r="A7513" s="1389">
        <v>2011</v>
      </c>
      <c r="B7513" s="1383" t="s">
        <v>864</v>
      </c>
      <c r="C7513" s="1383" t="s">
        <v>525</v>
      </c>
      <c r="D7513" s="1389">
        <v>2038354</v>
      </c>
      <c r="E7513" s="1383" t="s">
        <v>578</v>
      </c>
      <c r="F7513" s="1388" t="s">
        <v>579</v>
      </c>
      <c r="O7513" s="1383" t="s">
        <v>578</v>
      </c>
      <c r="Q7513" s="1383" t="s">
        <v>63</v>
      </c>
    </row>
    <row r="7514" spans="1:17" x14ac:dyDescent="0.3">
      <c r="A7514" s="1389">
        <v>2011</v>
      </c>
      <c r="B7514" s="1383" t="s">
        <v>864</v>
      </c>
      <c r="C7514" s="1383" t="s">
        <v>525</v>
      </c>
      <c r="D7514" s="1389">
        <v>2038354</v>
      </c>
      <c r="E7514" s="1383" t="s">
        <v>608</v>
      </c>
      <c r="F7514" s="1388" t="s">
        <v>607</v>
      </c>
      <c r="O7514" s="1383" t="s">
        <v>608</v>
      </c>
      <c r="Q7514" s="1383" t="s">
        <v>65</v>
      </c>
    </row>
    <row r="7515" spans="1:17" x14ac:dyDescent="0.3">
      <c r="A7515" s="1389">
        <v>2011</v>
      </c>
      <c r="B7515" s="1383" t="s">
        <v>864</v>
      </c>
      <c r="C7515" s="1383" t="s">
        <v>525</v>
      </c>
      <c r="D7515" s="1389">
        <v>2038354</v>
      </c>
      <c r="E7515" s="1383" t="s">
        <v>611</v>
      </c>
      <c r="F7515" s="1388" t="s">
        <v>610</v>
      </c>
      <c r="O7515" s="1383" t="s">
        <v>611</v>
      </c>
      <c r="Q7515" s="1383" t="s">
        <v>74</v>
      </c>
    </row>
    <row r="7516" spans="1:17" x14ac:dyDescent="0.3">
      <c r="A7516" s="1389">
        <v>2011</v>
      </c>
      <c r="B7516" s="1383" t="s">
        <v>864</v>
      </c>
      <c r="C7516" s="1383" t="s">
        <v>525</v>
      </c>
      <c r="D7516" s="1389">
        <v>2038354</v>
      </c>
      <c r="E7516" s="1383" t="s">
        <v>614</v>
      </c>
      <c r="F7516" s="1388" t="s">
        <v>613</v>
      </c>
      <c r="O7516" s="1383" t="s">
        <v>614</v>
      </c>
      <c r="Q7516" s="1383" t="s">
        <v>60</v>
      </c>
    </row>
    <row r="7517" spans="1:17" x14ac:dyDescent="0.3">
      <c r="A7517" s="1389">
        <v>2011</v>
      </c>
      <c r="B7517" s="1383" t="s">
        <v>864</v>
      </c>
      <c r="C7517" s="1383" t="s">
        <v>525</v>
      </c>
      <c r="D7517" s="1389">
        <v>2038354</v>
      </c>
      <c r="E7517" s="1383" t="s">
        <v>617</v>
      </c>
      <c r="F7517" s="1388" t="s">
        <v>616</v>
      </c>
      <c r="O7517" s="1383" t="s">
        <v>617</v>
      </c>
      <c r="Q7517" s="1383" t="s">
        <v>55</v>
      </c>
    </row>
    <row r="7518" spans="1:17" x14ac:dyDescent="0.3">
      <c r="A7518" s="1389">
        <v>2011</v>
      </c>
      <c r="B7518" s="1383" t="s">
        <v>864</v>
      </c>
      <c r="C7518" s="1383" t="s">
        <v>525</v>
      </c>
      <c r="D7518" s="1389">
        <v>2038354</v>
      </c>
      <c r="E7518" s="1383" t="s">
        <v>620</v>
      </c>
      <c r="F7518" s="1388" t="s">
        <v>619</v>
      </c>
      <c r="O7518" s="1383" t="s">
        <v>620</v>
      </c>
      <c r="Q7518" s="1383" t="s">
        <v>73</v>
      </c>
    </row>
    <row r="7519" spans="1:17" x14ac:dyDescent="0.3">
      <c r="A7519" s="1389">
        <v>2011</v>
      </c>
      <c r="B7519" s="1383" t="s">
        <v>864</v>
      </c>
      <c r="C7519" s="1383" t="s">
        <v>525</v>
      </c>
      <c r="D7519" s="1389">
        <v>2038354</v>
      </c>
      <c r="E7519" s="1383" t="s">
        <v>623</v>
      </c>
      <c r="F7519" s="1388" t="s">
        <v>622</v>
      </c>
      <c r="O7519" s="1383" t="s">
        <v>623</v>
      </c>
      <c r="Q7519" s="1383" t="s">
        <v>75</v>
      </c>
    </row>
    <row r="7520" spans="1:17" x14ac:dyDescent="0.3">
      <c r="A7520" s="1389">
        <v>2011</v>
      </c>
      <c r="B7520" s="1383" t="s">
        <v>864</v>
      </c>
      <c r="C7520" s="1383" t="s">
        <v>525</v>
      </c>
      <c r="D7520" s="1389">
        <v>2038354</v>
      </c>
      <c r="E7520" s="1383" t="s">
        <v>626</v>
      </c>
      <c r="F7520" s="1388" t="s">
        <v>625</v>
      </c>
      <c r="O7520" s="1383" t="s">
        <v>626</v>
      </c>
      <c r="Q7520" s="1383" t="s">
        <v>59</v>
      </c>
    </row>
    <row r="7521" spans="1:17" x14ac:dyDescent="0.3">
      <c r="A7521" s="1389">
        <v>2011</v>
      </c>
      <c r="B7521" s="1383" t="s">
        <v>864</v>
      </c>
      <c r="C7521" s="1383" t="s">
        <v>525</v>
      </c>
      <c r="D7521" s="1389">
        <v>2038354</v>
      </c>
      <c r="E7521" s="1383" t="s">
        <v>519</v>
      </c>
      <c r="F7521" s="1388" t="s">
        <v>628</v>
      </c>
      <c r="O7521" s="1383" t="s">
        <v>519</v>
      </c>
      <c r="Q7521" s="1383" t="s">
        <v>58</v>
      </c>
    </row>
    <row r="7522" spans="1:17" x14ac:dyDescent="0.3">
      <c r="A7522" s="1389">
        <v>2011</v>
      </c>
      <c r="B7522" s="1383" t="s">
        <v>864</v>
      </c>
      <c r="C7522" s="1383" t="s">
        <v>525</v>
      </c>
      <c r="D7522" s="1389">
        <v>2038354</v>
      </c>
      <c r="E7522" s="1383" t="s">
        <v>631</v>
      </c>
      <c r="F7522" s="1388" t="s">
        <v>630</v>
      </c>
      <c r="O7522" s="1383" t="s">
        <v>631</v>
      </c>
      <c r="Q7522" s="1383" t="s">
        <v>56</v>
      </c>
    </row>
    <row r="7523" spans="1:17" x14ac:dyDescent="0.3">
      <c r="A7523" s="1389">
        <v>2011</v>
      </c>
      <c r="B7523" s="1383" t="s">
        <v>864</v>
      </c>
      <c r="C7523" s="1383" t="s">
        <v>525</v>
      </c>
      <c r="D7523" s="1389">
        <v>2038354</v>
      </c>
      <c r="E7523" s="1383" t="s">
        <v>594</v>
      </c>
      <c r="F7523" s="1388" t="s">
        <v>595</v>
      </c>
      <c r="O7523" s="1383" t="s">
        <v>594</v>
      </c>
      <c r="Q7523" s="1383" t="s">
        <v>62</v>
      </c>
    </row>
    <row r="7524" spans="1:17" x14ac:dyDescent="0.3">
      <c r="A7524" s="1389">
        <v>2011</v>
      </c>
      <c r="B7524" s="1383" t="s">
        <v>864</v>
      </c>
      <c r="C7524" s="1383" t="s">
        <v>525</v>
      </c>
      <c r="D7524" s="1389">
        <v>2038354</v>
      </c>
      <c r="E7524" s="1383" t="s">
        <v>635</v>
      </c>
      <c r="F7524" s="1388" t="s">
        <v>634</v>
      </c>
      <c r="O7524" s="1383" t="s">
        <v>635</v>
      </c>
      <c r="Q7524" s="1383" t="s">
        <v>78</v>
      </c>
    </row>
    <row r="7525" spans="1:17" x14ac:dyDescent="0.3">
      <c r="A7525" s="1389">
        <v>2011</v>
      </c>
      <c r="B7525" s="1383" t="s">
        <v>864</v>
      </c>
      <c r="C7525" s="1383" t="s">
        <v>525</v>
      </c>
      <c r="D7525" s="1389">
        <v>2038354</v>
      </c>
      <c r="E7525" s="1383" t="s">
        <v>638</v>
      </c>
      <c r="F7525" s="1388" t="s">
        <v>637</v>
      </c>
      <c r="O7525" s="1383" t="s">
        <v>638</v>
      </c>
      <c r="Q7525" s="1383" t="s">
        <v>57</v>
      </c>
    </row>
    <row r="7526" spans="1:17" x14ac:dyDescent="0.3">
      <c r="A7526" s="1389">
        <v>2011</v>
      </c>
      <c r="B7526" s="1383" t="s">
        <v>864</v>
      </c>
      <c r="C7526" s="1383" t="s">
        <v>525</v>
      </c>
      <c r="D7526" s="1389">
        <v>2038354</v>
      </c>
      <c r="E7526" s="1383" t="s">
        <v>561</v>
      </c>
      <c r="F7526" s="1388" t="s">
        <v>562</v>
      </c>
      <c r="O7526" s="1383" t="s">
        <v>561</v>
      </c>
      <c r="Q7526" s="1383" t="s">
        <v>64</v>
      </c>
    </row>
    <row r="7527" spans="1:17" x14ac:dyDescent="0.3">
      <c r="A7527" s="1389">
        <v>2011</v>
      </c>
      <c r="B7527" s="1383" t="s">
        <v>864</v>
      </c>
      <c r="C7527" s="1383" t="s">
        <v>525</v>
      </c>
      <c r="D7527" s="1389">
        <v>2038354</v>
      </c>
      <c r="E7527" s="1383" t="s">
        <v>642</v>
      </c>
      <c r="F7527" s="1388" t="s">
        <v>641</v>
      </c>
      <c r="O7527" s="1383" t="s">
        <v>642</v>
      </c>
      <c r="Q7527" s="1383" t="s">
        <v>66</v>
      </c>
    </row>
    <row r="7528" spans="1:17" x14ac:dyDescent="0.3">
      <c r="A7528" s="1389">
        <v>2011</v>
      </c>
      <c r="B7528" s="1383" t="s">
        <v>864</v>
      </c>
      <c r="C7528" s="1383" t="s">
        <v>525</v>
      </c>
      <c r="D7528" s="1389">
        <v>2038354</v>
      </c>
      <c r="E7528" s="1383" t="s">
        <v>645</v>
      </c>
      <c r="F7528" s="1388" t="s">
        <v>644</v>
      </c>
      <c r="O7528" s="1383" t="s">
        <v>645</v>
      </c>
      <c r="Q7528" s="1383" t="s">
        <v>76</v>
      </c>
    </row>
    <row r="7529" spans="1:17" x14ac:dyDescent="0.3">
      <c r="A7529" s="1389">
        <v>2010</v>
      </c>
      <c r="B7529" s="1383" t="s">
        <v>864</v>
      </c>
      <c r="C7529" s="1383" t="s">
        <v>525</v>
      </c>
      <c r="D7529" s="1389">
        <v>2073784</v>
      </c>
      <c r="E7529" s="1383" t="s">
        <v>598</v>
      </c>
      <c r="F7529" s="1388" t="s">
        <v>599</v>
      </c>
      <c r="O7529" s="1383" t="s">
        <v>598</v>
      </c>
      <c r="Q7529" s="1383" t="s">
        <v>61</v>
      </c>
    </row>
    <row r="7530" spans="1:17" x14ac:dyDescent="0.3">
      <c r="A7530" s="1389">
        <v>2010</v>
      </c>
      <c r="B7530" s="1383" t="s">
        <v>864</v>
      </c>
      <c r="C7530" s="1383" t="s">
        <v>525</v>
      </c>
      <c r="D7530" s="1389">
        <v>2073784</v>
      </c>
      <c r="E7530" s="1383" t="s">
        <v>604</v>
      </c>
      <c r="F7530" s="1388" t="s">
        <v>603</v>
      </c>
      <c r="O7530" s="1383" t="s">
        <v>604</v>
      </c>
      <c r="Q7530" s="1383" t="s">
        <v>54</v>
      </c>
    </row>
    <row r="7531" spans="1:17" x14ac:dyDescent="0.3">
      <c r="A7531" s="1389">
        <v>2010</v>
      </c>
      <c r="B7531" s="1383" t="s">
        <v>864</v>
      </c>
      <c r="C7531" s="1383" t="s">
        <v>525</v>
      </c>
      <c r="D7531" s="1389">
        <v>2073784</v>
      </c>
      <c r="E7531" s="1383" t="s">
        <v>578</v>
      </c>
      <c r="F7531" s="1388" t="s">
        <v>579</v>
      </c>
      <c r="O7531" s="1383" t="s">
        <v>578</v>
      </c>
      <c r="Q7531" s="1383" t="s">
        <v>63</v>
      </c>
    </row>
    <row r="7532" spans="1:17" x14ac:dyDescent="0.3">
      <c r="A7532" s="1389">
        <v>2010</v>
      </c>
      <c r="B7532" s="1383" t="s">
        <v>864</v>
      </c>
      <c r="C7532" s="1383" t="s">
        <v>525</v>
      </c>
      <c r="D7532" s="1389">
        <v>2073784</v>
      </c>
      <c r="E7532" s="1383" t="s">
        <v>608</v>
      </c>
      <c r="F7532" s="1388" t="s">
        <v>607</v>
      </c>
      <c r="O7532" s="1383" t="s">
        <v>608</v>
      </c>
      <c r="Q7532" s="1383" t="s">
        <v>65</v>
      </c>
    </row>
    <row r="7533" spans="1:17" x14ac:dyDescent="0.3">
      <c r="A7533" s="1389">
        <v>2010</v>
      </c>
      <c r="B7533" s="1383" t="s">
        <v>864</v>
      </c>
      <c r="C7533" s="1383" t="s">
        <v>525</v>
      </c>
      <c r="D7533" s="1389">
        <v>2073784</v>
      </c>
      <c r="E7533" s="1383" t="s">
        <v>611</v>
      </c>
      <c r="F7533" s="1388" t="s">
        <v>610</v>
      </c>
      <c r="O7533" s="1383" t="s">
        <v>611</v>
      </c>
      <c r="Q7533" s="1383" t="s">
        <v>74</v>
      </c>
    </row>
    <row r="7534" spans="1:17" x14ac:dyDescent="0.3">
      <c r="A7534" s="1389">
        <v>2010</v>
      </c>
      <c r="B7534" s="1383" t="s">
        <v>864</v>
      </c>
      <c r="C7534" s="1383" t="s">
        <v>525</v>
      </c>
      <c r="D7534" s="1389">
        <v>2073784</v>
      </c>
      <c r="E7534" s="1383" t="s">
        <v>614</v>
      </c>
      <c r="F7534" s="1388" t="s">
        <v>613</v>
      </c>
      <c r="O7534" s="1383" t="s">
        <v>614</v>
      </c>
      <c r="Q7534" s="1383" t="s">
        <v>60</v>
      </c>
    </row>
    <row r="7535" spans="1:17" x14ac:dyDescent="0.3">
      <c r="A7535" s="1389">
        <v>2010</v>
      </c>
      <c r="B7535" s="1383" t="s">
        <v>864</v>
      </c>
      <c r="C7535" s="1383" t="s">
        <v>525</v>
      </c>
      <c r="D7535" s="1389">
        <v>2073784</v>
      </c>
      <c r="E7535" s="1383" t="s">
        <v>617</v>
      </c>
      <c r="F7535" s="1388" t="s">
        <v>616</v>
      </c>
      <c r="O7535" s="1383" t="s">
        <v>617</v>
      </c>
      <c r="Q7535" s="1383" t="s">
        <v>55</v>
      </c>
    </row>
    <row r="7536" spans="1:17" x14ac:dyDescent="0.3">
      <c r="A7536" s="1389">
        <v>2010</v>
      </c>
      <c r="B7536" s="1383" t="s">
        <v>864</v>
      </c>
      <c r="C7536" s="1383" t="s">
        <v>525</v>
      </c>
      <c r="D7536" s="1389">
        <v>2073784</v>
      </c>
      <c r="E7536" s="1383" t="s">
        <v>620</v>
      </c>
      <c r="F7536" s="1388" t="s">
        <v>619</v>
      </c>
      <c r="O7536" s="1383" t="s">
        <v>620</v>
      </c>
      <c r="Q7536" s="1383" t="s">
        <v>73</v>
      </c>
    </row>
    <row r="7537" spans="1:17" x14ac:dyDescent="0.3">
      <c r="A7537" s="1389">
        <v>2010</v>
      </c>
      <c r="B7537" s="1383" t="s">
        <v>864</v>
      </c>
      <c r="C7537" s="1383" t="s">
        <v>525</v>
      </c>
      <c r="D7537" s="1389">
        <v>2073784</v>
      </c>
      <c r="E7537" s="1383" t="s">
        <v>623</v>
      </c>
      <c r="F7537" s="1388" t="s">
        <v>622</v>
      </c>
      <c r="O7537" s="1383" t="s">
        <v>623</v>
      </c>
      <c r="Q7537" s="1383" t="s">
        <v>75</v>
      </c>
    </row>
    <row r="7538" spans="1:17" x14ac:dyDescent="0.3">
      <c r="A7538" s="1389">
        <v>2010</v>
      </c>
      <c r="B7538" s="1383" t="s">
        <v>864</v>
      </c>
      <c r="C7538" s="1383" t="s">
        <v>525</v>
      </c>
      <c r="D7538" s="1389">
        <v>2073784</v>
      </c>
      <c r="E7538" s="1383" t="s">
        <v>626</v>
      </c>
      <c r="F7538" s="1388" t="s">
        <v>625</v>
      </c>
      <c r="O7538" s="1383" t="s">
        <v>626</v>
      </c>
      <c r="Q7538" s="1383" t="s">
        <v>59</v>
      </c>
    </row>
    <row r="7539" spans="1:17" x14ac:dyDescent="0.3">
      <c r="A7539" s="1389">
        <v>2010</v>
      </c>
      <c r="B7539" s="1383" t="s">
        <v>864</v>
      </c>
      <c r="C7539" s="1383" t="s">
        <v>525</v>
      </c>
      <c r="D7539" s="1389">
        <v>2073784</v>
      </c>
      <c r="E7539" s="1383" t="s">
        <v>519</v>
      </c>
      <c r="F7539" s="1388" t="s">
        <v>628</v>
      </c>
      <c r="O7539" s="1383" t="s">
        <v>519</v>
      </c>
      <c r="Q7539" s="1383" t="s">
        <v>58</v>
      </c>
    </row>
    <row r="7540" spans="1:17" x14ac:dyDescent="0.3">
      <c r="A7540" s="1389">
        <v>2010</v>
      </c>
      <c r="B7540" s="1383" t="s">
        <v>864</v>
      </c>
      <c r="C7540" s="1383" t="s">
        <v>525</v>
      </c>
      <c r="D7540" s="1389">
        <v>2073784</v>
      </c>
      <c r="E7540" s="1383" t="s">
        <v>631</v>
      </c>
      <c r="F7540" s="1388" t="s">
        <v>630</v>
      </c>
      <c r="O7540" s="1383" t="s">
        <v>631</v>
      </c>
      <c r="Q7540" s="1383" t="s">
        <v>56</v>
      </c>
    </row>
    <row r="7541" spans="1:17" x14ac:dyDescent="0.3">
      <c r="A7541" s="1389">
        <v>2010</v>
      </c>
      <c r="B7541" s="1383" t="s">
        <v>864</v>
      </c>
      <c r="C7541" s="1383" t="s">
        <v>525</v>
      </c>
      <c r="D7541" s="1389">
        <v>2073784</v>
      </c>
      <c r="E7541" s="1383" t="s">
        <v>594</v>
      </c>
      <c r="F7541" s="1388" t="s">
        <v>595</v>
      </c>
      <c r="O7541" s="1383" t="s">
        <v>594</v>
      </c>
      <c r="Q7541" s="1383" t="s">
        <v>62</v>
      </c>
    </row>
    <row r="7542" spans="1:17" x14ac:dyDescent="0.3">
      <c r="A7542" s="1389">
        <v>2010</v>
      </c>
      <c r="B7542" s="1383" t="s">
        <v>864</v>
      </c>
      <c r="C7542" s="1383" t="s">
        <v>525</v>
      </c>
      <c r="D7542" s="1389">
        <v>2073784</v>
      </c>
      <c r="E7542" s="1383" t="s">
        <v>635</v>
      </c>
      <c r="F7542" s="1388" t="s">
        <v>634</v>
      </c>
      <c r="O7542" s="1383" t="s">
        <v>635</v>
      </c>
      <c r="Q7542" s="1383" t="s">
        <v>78</v>
      </c>
    </row>
    <row r="7543" spans="1:17" x14ac:dyDescent="0.3">
      <c r="A7543" s="1389">
        <v>2010</v>
      </c>
      <c r="B7543" s="1383" t="s">
        <v>864</v>
      </c>
      <c r="C7543" s="1383" t="s">
        <v>525</v>
      </c>
      <c r="D7543" s="1389">
        <v>2073784</v>
      </c>
      <c r="E7543" s="1383" t="s">
        <v>638</v>
      </c>
      <c r="F7543" s="1388" t="s">
        <v>637</v>
      </c>
      <c r="O7543" s="1383" t="s">
        <v>638</v>
      </c>
      <c r="Q7543" s="1383" t="s">
        <v>57</v>
      </c>
    </row>
    <row r="7544" spans="1:17" x14ac:dyDescent="0.3">
      <c r="A7544" s="1389">
        <v>2010</v>
      </c>
      <c r="B7544" s="1383" t="s">
        <v>864</v>
      </c>
      <c r="C7544" s="1383" t="s">
        <v>525</v>
      </c>
      <c r="D7544" s="1389">
        <v>2073784</v>
      </c>
      <c r="E7544" s="1383" t="s">
        <v>561</v>
      </c>
      <c r="F7544" s="1388" t="s">
        <v>562</v>
      </c>
      <c r="O7544" s="1383" t="s">
        <v>561</v>
      </c>
      <c r="Q7544" s="1383" t="s">
        <v>64</v>
      </c>
    </row>
    <row r="7545" spans="1:17" x14ac:dyDescent="0.3">
      <c r="A7545" s="1389">
        <v>2010</v>
      </c>
      <c r="B7545" s="1383" t="s">
        <v>864</v>
      </c>
      <c r="C7545" s="1383" t="s">
        <v>525</v>
      </c>
      <c r="D7545" s="1389">
        <v>2073784</v>
      </c>
      <c r="E7545" s="1383" t="s">
        <v>642</v>
      </c>
      <c r="F7545" s="1388" t="s">
        <v>641</v>
      </c>
      <c r="O7545" s="1383" t="s">
        <v>642</v>
      </c>
      <c r="Q7545" s="1383" t="s">
        <v>66</v>
      </c>
    </row>
    <row r="7546" spans="1:17" x14ac:dyDescent="0.3">
      <c r="A7546" s="1389">
        <v>2010</v>
      </c>
      <c r="B7546" s="1383" t="s">
        <v>864</v>
      </c>
      <c r="C7546" s="1383" t="s">
        <v>525</v>
      </c>
      <c r="D7546" s="1389">
        <v>2073784</v>
      </c>
      <c r="E7546" s="1383" t="s">
        <v>645</v>
      </c>
      <c r="F7546" s="1388" t="s">
        <v>644</v>
      </c>
      <c r="O7546" s="1383" t="s">
        <v>645</v>
      </c>
      <c r="Q7546" s="1383" t="s">
        <v>76</v>
      </c>
    </row>
    <row r="7547" spans="1:17" x14ac:dyDescent="0.3">
      <c r="A7547" s="1389">
        <v>2017</v>
      </c>
      <c r="B7547" s="1383" t="s">
        <v>559</v>
      </c>
      <c r="C7547" s="1420" t="s">
        <v>598</v>
      </c>
      <c r="D7547" s="1389">
        <v>866.17</v>
      </c>
      <c r="E7547" s="1383" t="s">
        <v>882</v>
      </c>
      <c r="F7547" s="1388" t="s">
        <v>599</v>
      </c>
      <c r="O7547" s="1383" t="s">
        <v>598</v>
      </c>
      <c r="Q7547" s="1383" t="s">
        <v>882</v>
      </c>
    </row>
    <row r="7548" spans="1:17" x14ac:dyDescent="0.3">
      <c r="A7548" s="1389">
        <v>2017</v>
      </c>
      <c r="B7548" s="1383" t="s">
        <v>559</v>
      </c>
      <c r="C7548" s="1420" t="s">
        <v>604</v>
      </c>
      <c r="D7548" s="1389">
        <v>798.43</v>
      </c>
      <c r="E7548" s="1383" t="s">
        <v>882</v>
      </c>
      <c r="F7548" s="1388" t="s">
        <v>603</v>
      </c>
      <c r="O7548" s="1383" t="s">
        <v>604</v>
      </c>
      <c r="Q7548" s="1383" t="s">
        <v>882</v>
      </c>
    </row>
    <row r="7549" spans="1:17" x14ac:dyDescent="0.3">
      <c r="A7549" s="1389">
        <v>2017</v>
      </c>
      <c r="B7549" s="1383" t="s">
        <v>559</v>
      </c>
      <c r="C7549" s="1420" t="s">
        <v>578</v>
      </c>
      <c r="D7549" s="1389">
        <v>787.65</v>
      </c>
      <c r="E7549" s="1383" t="s">
        <v>882</v>
      </c>
      <c r="F7549" s="1388" t="s">
        <v>579</v>
      </c>
      <c r="O7549" s="1383" t="s">
        <v>578</v>
      </c>
      <c r="Q7549" s="1383" t="s">
        <v>882</v>
      </c>
    </row>
    <row r="7550" spans="1:17" x14ac:dyDescent="0.3">
      <c r="A7550" s="1389">
        <v>2017</v>
      </c>
      <c r="B7550" s="1383" t="s">
        <v>559</v>
      </c>
      <c r="C7550" s="1420" t="s">
        <v>608</v>
      </c>
      <c r="D7550" s="1389">
        <v>745.83</v>
      </c>
      <c r="E7550" s="1383" t="s">
        <v>882</v>
      </c>
      <c r="F7550" s="1388" t="s">
        <v>607</v>
      </c>
      <c r="O7550" s="1383" t="s">
        <v>608</v>
      </c>
      <c r="Q7550" s="1383" t="s">
        <v>882</v>
      </c>
    </row>
    <row r="7551" spans="1:17" x14ac:dyDescent="0.3">
      <c r="A7551" s="1389">
        <v>2017</v>
      </c>
      <c r="B7551" s="1383" t="s">
        <v>559</v>
      </c>
      <c r="C7551" s="1420" t="s">
        <v>611</v>
      </c>
      <c r="D7551" s="1389">
        <v>764.32</v>
      </c>
      <c r="E7551" s="1383" t="s">
        <v>882</v>
      </c>
      <c r="F7551" s="1388" t="s">
        <v>610</v>
      </c>
      <c r="O7551" s="1383" t="s">
        <v>611</v>
      </c>
      <c r="Q7551" s="1383" t="s">
        <v>882</v>
      </c>
    </row>
    <row r="7552" spans="1:17" x14ac:dyDescent="0.3">
      <c r="A7552" s="1389">
        <v>2017</v>
      </c>
      <c r="B7552" s="1383" t="s">
        <v>559</v>
      </c>
      <c r="C7552" s="1420" t="s">
        <v>614</v>
      </c>
      <c r="D7552" s="1389">
        <v>834.25</v>
      </c>
      <c r="E7552" s="1383" t="s">
        <v>882</v>
      </c>
      <c r="F7552" s="1388" t="s">
        <v>613</v>
      </c>
      <c r="O7552" s="1383" t="s">
        <v>614</v>
      </c>
      <c r="Q7552" s="1383" t="s">
        <v>882</v>
      </c>
    </row>
    <row r="7553" spans="1:17" x14ac:dyDescent="0.3">
      <c r="A7553" s="1389">
        <v>2017</v>
      </c>
      <c r="B7553" s="1383" t="s">
        <v>559</v>
      </c>
      <c r="C7553" s="1420" t="s">
        <v>617</v>
      </c>
      <c r="D7553" s="1389">
        <v>819.6</v>
      </c>
      <c r="E7553" s="1383" t="s">
        <v>882</v>
      </c>
      <c r="F7553" s="1388" t="s">
        <v>616</v>
      </c>
      <c r="O7553" s="1383" t="s">
        <v>617</v>
      </c>
      <c r="Q7553" s="1383" t="s">
        <v>882</v>
      </c>
    </row>
    <row r="7554" spans="1:17" x14ac:dyDescent="0.3">
      <c r="A7554" s="1389">
        <v>2017</v>
      </c>
      <c r="B7554" s="1383" t="s">
        <v>559</v>
      </c>
      <c r="C7554" s="1420" t="s">
        <v>620</v>
      </c>
      <c r="D7554" s="1389">
        <v>810.99</v>
      </c>
      <c r="E7554" s="1383" t="s">
        <v>882</v>
      </c>
      <c r="F7554" s="1388" t="s">
        <v>619</v>
      </c>
      <c r="O7554" s="1383" t="s">
        <v>620</v>
      </c>
      <c r="Q7554" s="1383" t="s">
        <v>882</v>
      </c>
    </row>
    <row r="7555" spans="1:17" x14ac:dyDescent="0.3">
      <c r="A7555" s="1389">
        <v>2017</v>
      </c>
      <c r="B7555" s="1383" t="s">
        <v>559</v>
      </c>
      <c r="C7555" s="1420" t="s">
        <v>623</v>
      </c>
      <c r="D7555" s="1389">
        <v>744.13</v>
      </c>
      <c r="E7555" s="1383" t="s">
        <v>882</v>
      </c>
      <c r="F7555" s="1388" t="s">
        <v>622</v>
      </c>
      <c r="O7555" s="1383" t="s">
        <v>623</v>
      </c>
      <c r="Q7555" s="1383" t="s">
        <v>882</v>
      </c>
    </row>
    <row r="7556" spans="1:17" x14ac:dyDescent="0.3">
      <c r="A7556" s="1389">
        <v>2017</v>
      </c>
      <c r="B7556" s="1383" t="s">
        <v>559</v>
      </c>
      <c r="C7556" s="1420" t="s">
        <v>626</v>
      </c>
      <c r="D7556" s="1389">
        <v>833.68</v>
      </c>
      <c r="E7556" s="1383" t="s">
        <v>882</v>
      </c>
      <c r="F7556" s="1388" t="s">
        <v>625</v>
      </c>
      <c r="O7556" s="1383" t="s">
        <v>626</v>
      </c>
      <c r="Q7556" s="1383" t="s">
        <v>882</v>
      </c>
    </row>
    <row r="7557" spans="1:17" x14ac:dyDescent="0.3">
      <c r="A7557" s="1389">
        <v>2017</v>
      </c>
      <c r="B7557" s="1383" t="s">
        <v>559</v>
      </c>
      <c r="C7557" s="1420" t="s">
        <v>519</v>
      </c>
      <c r="D7557" s="1389">
        <v>1171.8800000000001</v>
      </c>
      <c r="E7557" s="1383" t="s">
        <v>882</v>
      </c>
      <c r="F7557" s="1388" t="s">
        <v>628</v>
      </c>
      <c r="O7557" s="1383" t="s">
        <v>519</v>
      </c>
      <c r="Q7557" s="1383" t="s">
        <v>882</v>
      </c>
    </row>
    <row r="7558" spans="1:17" x14ac:dyDescent="0.3">
      <c r="A7558" s="1389">
        <v>2017</v>
      </c>
      <c r="B7558" s="1383" t="s">
        <v>559</v>
      </c>
      <c r="C7558" s="1420" t="s">
        <v>631</v>
      </c>
      <c r="D7558" s="1389">
        <v>783.59</v>
      </c>
      <c r="E7558" s="1383" t="s">
        <v>882</v>
      </c>
      <c r="F7558" s="1388" t="s">
        <v>630</v>
      </c>
      <c r="O7558" s="1383" t="s">
        <v>631</v>
      </c>
      <c r="Q7558" s="1383" t="s">
        <v>882</v>
      </c>
    </row>
    <row r="7559" spans="1:17" x14ac:dyDescent="0.3">
      <c r="A7559" s="1389">
        <v>2017</v>
      </c>
      <c r="B7559" s="1383" t="s">
        <v>559</v>
      </c>
      <c r="C7559" s="1420" t="s">
        <v>594</v>
      </c>
      <c r="D7559" s="1389">
        <v>908.25</v>
      </c>
      <c r="E7559" s="1383" t="s">
        <v>882</v>
      </c>
      <c r="F7559" s="1388" t="s">
        <v>595</v>
      </c>
      <c r="O7559" s="1383" t="s">
        <v>594</v>
      </c>
      <c r="Q7559" s="1383" t="s">
        <v>882</v>
      </c>
    </row>
    <row r="7560" spans="1:17" x14ac:dyDescent="0.3">
      <c r="A7560" s="1389">
        <v>2017</v>
      </c>
      <c r="B7560" s="1383" t="s">
        <v>559</v>
      </c>
      <c r="C7560" s="1420" t="s">
        <v>635</v>
      </c>
      <c r="D7560" s="1389">
        <v>823.03</v>
      </c>
      <c r="E7560" s="1383" t="s">
        <v>882</v>
      </c>
      <c r="F7560" s="1388" t="s">
        <v>634</v>
      </c>
      <c r="O7560" s="1383" t="s">
        <v>635</v>
      </c>
      <c r="Q7560" s="1383" t="s">
        <v>882</v>
      </c>
    </row>
    <row r="7561" spans="1:17" x14ac:dyDescent="0.3">
      <c r="A7561" s="1389">
        <v>2017</v>
      </c>
      <c r="B7561" s="1383" t="s">
        <v>559</v>
      </c>
      <c r="C7561" s="1420" t="s">
        <v>638</v>
      </c>
      <c r="D7561" s="1389">
        <v>989.54</v>
      </c>
      <c r="E7561" s="1383" t="s">
        <v>882</v>
      </c>
      <c r="F7561" s="1388" t="s">
        <v>637</v>
      </c>
      <c r="O7561" s="1383" t="s">
        <v>638</v>
      </c>
      <c r="Q7561" s="1383" t="s">
        <v>882</v>
      </c>
    </row>
    <row r="7562" spans="1:17" x14ac:dyDescent="0.3">
      <c r="A7562" s="1389">
        <v>2017</v>
      </c>
      <c r="B7562" s="1383" t="s">
        <v>559</v>
      </c>
      <c r="C7562" s="1420" t="s">
        <v>561</v>
      </c>
      <c r="D7562" s="1389">
        <v>782.27</v>
      </c>
      <c r="E7562" s="1383" t="s">
        <v>882</v>
      </c>
      <c r="F7562" s="1388" t="s">
        <v>562</v>
      </c>
      <c r="O7562" s="1383" t="s">
        <v>561</v>
      </c>
      <c r="Q7562" s="1383" t="s">
        <v>882</v>
      </c>
    </row>
    <row r="7563" spans="1:17" x14ac:dyDescent="0.3">
      <c r="A7563" s="1389">
        <v>2017</v>
      </c>
      <c r="B7563" s="1383" t="s">
        <v>559</v>
      </c>
      <c r="C7563" s="1420" t="s">
        <v>642</v>
      </c>
      <c r="D7563" s="1389">
        <v>776.75</v>
      </c>
      <c r="E7563" s="1383" t="s">
        <v>882</v>
      </c>
      <c r="F7563" s="1388" t="s">
        <v>641</v>
      </c>
      <c r="O7563" s="1383" t="s">
        <v>642</v>
      </c>
      <c r="Q7563" s="1383" t="s">
        <v>882</v>
      </c>
    </row>
    <row r="7564" spans="1:17" x14ac:dyDescent="0.3">
      <c r="A7564" s="1389">
        <v>2017</v>
      </c>
      <c r="B7564" s="1383" t="s">
        <v>559</v>
      </c>
      <c r="C7564" s="1420" t="s">
        <v>645</v>
      </c>
      <c r="D7564" s="1389">
        <v>768.57</v>
      </c>
      <c r="E7564" s="1383" t="s">
        <v>882</v>
      </c>
      <c r="F7564" s="1388" t="s">
        <v>644</v>
      </c>
      <c r="O7564" s="1383" t="s">
        <v>645</v>
      </c>
      <c r="Q7564" s="1383" t="s">
        <v>882</v>
      </c>
    </row>
    <row r="7565" spans="1:17" x14ac:dyDescent="0.3">
      <c r="A7565" s="1389">
        <v>2016</v>
      </c>
      <c r="B7565" s="1383" t="s">
        <v>559</v>
      </c>
      <c r="C7565" s="1420" t="s">
        <v>598</v>
      </c>
      <c r="D7565" s="1389">
        <v>848.25</v>
      </c>
      <c r="E7565" s="1383" t="s">
        <v>882</v>
      </c>
      <c r="F7565" s="1388" t="s">
        <v>599</v>
      </c>
      <c r="O7565" s="1383" t="s">
        <v>598</v>
      </c>
      <c r="Q7565" s="1383" t="s">
        <v>882</v>
      </c>
    </row>
    <row r="7566" spans="1:17" x14ac:dyDescent="0.3">
      <c r="A7566" s="1389">
        <v>2016</v>
      </c>
      <c r="B7566" s="1383" t="s">
        <v>559</v>
      </c>
      <c r="C7566" s="1420" t="s">
        <v>604</v>
      </c>
      <c r="D7566" s="1389">
        <v>774.75</v>
      </c>
      <c r="E7566" s="1383" t="s">
        <v>882</v>
      </c>
      <c r="F7566" s="1388" t="s">
        <v>603</v>
      </c>
      <c r="O7566" s="1383" t="s">
        <v>604</v>
      </c>
      <c r="Q7566" s="1383" t="s">
        <v>882</v>
      </c>
    </row>
    <row r="7567" spans="1:17" x14ac:dyDescent="0.3">
      <c r="A7567" s="1389">
        <v>2016</v>
      </c>
      <c r="B7567" s="1383" t="s">
        <v>559</v>
      </c>
      <c r="C7567" s="1420" t="s">
        <v>578</v>
      </c>
      <c r="D7567" s="1389">
        <v>761.02</v>
      </c>
      <c r="E7567" s="1383" t="s">
        <v>882</v>
      </c>
      <c r="F7567" s="1388" t="s">
        <v>579</v>
      </c>
      <c r="O7567" s="1383" t="s">
        <v>578</v>
      </c>
      <c r="Q7567" s="1383" t="s">
        <v>882</v>
      </c>
    </row>
    <row r="7568" spans="1:17" x14ac:dyDescent="0.3">
      <c r="A7568" s="1389">
        <v>2016</v>
      </c>
      <c r="B7568" s="1383" t="s">
        <v>559</v>
      </c>
      <c r="C7568" s="1420" t="s">
        <v>608</v>
      </c>
      <c r="D7568" s="1389">
        <v>726.98</v>
      </c>
      <c r="E7568" s="1383" t="s">
        <v>882</v>
      </c>
      <c r="F7568" s="1388" t="s">
        <v>607</v>
      </c>
      <c r="O7568" s="1383" t="s">
        <v>608</v>
      </c>
      <c r="Q7568" s="1383" t="s">
        <v>882</v>
      </c>
    </row>
    <row r="7569" spans="1:17" x14ac:dyDescent="0.3">
      <c r="A7569" s="1389">
        <v>2016</v>
      </c>
      <c r="B7569" s="1383" t="s">
        <v>559</v>
      </c>
      <c r="C7569" s="1420" t="s">
        <v>611</v>
      </c>
      <c r="D7569" s="1389">
        <v>746.22</v>
      </c>
      <c r="E7569" s="1383" t="s">
        <v>882</v>
      </c>
      <c r="F7569" s="1388" t="s">
        <v>610</v>
      </c>
      <c r="O7569" s="1383" t="s">
        <v>611</v>
      </c>
      <c r="Q7569" s="1383" t="s">
        <v>882</v>
      </c>
    </row>
    <row r="7570" spans="1:17" x14ac:dyDescent="0.3">
      <c r="A7570" s="1389">
        <v>2016</v>
      </c>
      <c r="B7570" s="1383" t="s">
        <v>559</v>
      </c>
      <c r="C7570" s="1420" t="s">
        <v>614</v>
      </c>
      <c r="D7570" s="1389">
        <v>816.41</v>
      </c>
      <c r="E7570" s="1383" t="s">
        <v>882</v>
      </c>
      <c r="F7570" s="1388" t="s">
        <v>613</v>
      </c>
      <c r="O7570" s="1383" t="s">
        <v>614</v>
      </c>
      <c r="Q7570" s="1383" t="s">
        <v>882</v>
      </c>
    </row>
    <row r="7571" spans="1:17" x14ac:dyDescent="0.3">
      <c r="A7571" s="1389">
        <v>2016</v>
      </c>
      <c r="B7571" s="1383" t="s">
        <v>559</v>
      </c>
      <c r="C7571" s="1420" t="s">
        <v>617</v>
      </c>
      <c r="D7571" s="1389">
        <v>804.02</v>
      </c>
      <c r="E7571" s="1383" t="s">
        <v>882</v>
      </c>
      <c r="F7571" s="1388" t="s">
        <v>616</v>
      </c>
      <c r="O7571" s="1383" t="s">
        <v>617</v>
      </c>
      <c r="Q7571" s="1383" t="s">
        <v>882</v>
      </c>
    </row>
    <row r="7572" spans="1:17" x14ac:dyDescent="0.3">
      <c r="A7572" s="1389">
        <v>2016</v>
      </c>
      <c r="B7572" s="1383" t="s">
        <v>559</v>
      </c>
      <c r="C7572" s="1420" t="s">
        <v>620</v>
      </c>
      <c r="D7572" s="1389">
        <v>793.76</v>
      </c>
      <c r="E7572" s="1383" t="s">
        <v>882</v>
      </c>
      <c r="F7572" s="1388" t="s">
        <v>619</v>
      </c>
      <c r="O7572" s="1383" t="s">
        <v>620</v>
      </c>
      <c r="Q7572" s="1383" t="s">
        <v>882</v>
      </c>
    </row>
    <row r="7573" spans="1:17" x14ac:dyDescent="0.3">
      <c r="A7573" s="1389">
        <v>2016</v>
      </c>
      <c r="B7573" s="1383" t="s">
        <v>559</v>
      </c>
      <c r="C7573" s="1420" t="s">
        <v>623</v>
      </c>
      <c r="D7573" s="1389">
        <v>721.53</v>
      </c>
      <c r="E7573" s="1383" t="s">
        <v>882</v>
      </c>
      <c r="F7573" s="1388" t="s">
        <v>622</v>
      </c>
      <c r="O7573" s="1383" t="s">
        <v>623</v>
      </c>
      <c r="Q7573" s="1383" t="s">
        <v>882</v>
      </c>
    </row>
    <row r="7574" spans="1:17" x14ac:dyDescent="0.3">
      <c r="A7574" s="1389">
        <v>2016</v>
      </c>
      <c r="B7574" s="1383" t="s">
        <v>559</v>
      </c>
      <c r="C7574" s="1420" t="s">
        <v>626</v>
      </c>
      <c r="D7574" s="1389">
        <v>815.1</v>
      </c>
      <c r="E7574" s="1383" t="s">
        <v>882</v>
      </c>
      <c r="F7574" s="1388" t="s">
        <v>625</v>
      </c>
      <c r="O7574" s="1383" t="s">
        <v>626</v>
      </c>
      <c r="Q7574" s="1383" t="s">
        <v>882</v>
      </c>
    </row>
    <row r="7575" spans="1:17" x14ac:dyDescent="0.3">
      <c r="A7575" s="1389">
        <v>2016</v>
      </c>
      <c r="B7575" s="1383" t="s">
        <v>559</v>
      </c>
      <c r="C7575" s="1420" t="s">
        <v>519</v>
      </c>
      <c r="D7575" s="1389">
        <v>1155.93</v>
      </c>
      <c r="E7575" s="1383" t="s">
        <v>882</v>
      </c>
      <c r="F7575" s="1388" t="s">
        <v>628</v>
      </c>
      <c r="O7575" s="1383" t="s">
        <v>519</v>
      </c>
      <c r="Q7575" s="1383" t="s">
        <v>882</v>
      </c>
    </row>
    <row r="7576" spans="1:17" x14ac:dyDescent="0.3">
      <c r="A7576" s="1389">
        <v>2016</v>
      </c>
      <c r="B7576" s="1383" t="s">
        <v>559</v>
      </c>
      <c r="C7576" s="1420" t="s">
        <v>631</v>
      </c>
      <c r="D7576" s="1389">
        <v>767.83</v>
      </c>
      <c r="E7576" s="1383" t="s">
        <v>882</v>
      </c>
      <c r="F7576" s="1388" t="s">
        <v>630</v>
      </c>
      <c r="O7576" s="1383" t="s">
        <v>631</v>
      </c>
      <c r="Q7576" s="1383" t="s">
        <v>882</v>
      </c>
    </row>
    <row r="7577" spans="1:17" x14ac:dyDescent="0.3">
      <c r="A7577" s="1389">
        <v>2016</v>
      </c>
      <c r="B7577" s="1383" t="s">
        <v>559</v>
      </c>
      <c r="C7577" s="1420" t="s">
        <v>594</v>
      </c>
      <c r="D7577" s="1389">
        <v>891.71</v>
      </c>
      <c r="E7577" s="1383" t="s">
        <v>882</v>
      </c>
      <c r="F7577" s="1388" t="s">
        <v>595</v>
      </c>
      <c r="O7577" s="1383" t="s">
        <v>594</v>
      </c>
      <c r="Q7577" s="1383" t="s">
        <v>882</v>
      </c>
    </row>
    <row r="7578" spans="1:17" x14ac:dyDescent="0.3">
      <c r="A7578" s="1389">
        <v>2016</v>
      </c>
      <c r="B7578" s="1383" t="s">
        <v>559</v>
      </c>
      <c r="C7578" s="1420" t="s">
        <v>635</v>
      </c>
      <c r="D7578" s="1389">
        <v>799.15</v>
      </c>
      <c r="E7578" s="1383" t="s">
        <v>882</v>
      </c>
      <c r="F7578" s="1388" t="s">
        <v>634</v>
      </c>
      <c r="O7578" s="1383" t="s">
        <v>635</v>
      </c>
      <c r="Q7578" s="1383" t="s">
        <v>882</v>
      </c>
    </row>
    <row r="7579" spans="1:17" x14ac:dyDescent="0.3">
      <c r="A7579" s="1389">
        <v>2016</v>
      </c>
      <c r="B7579" s="1383" t="s">
        <v>559</v>
      </c>
      <c r="C7579" s="1420" t="s">
        <v>638</v>
      </c>
      <c r="D7579" s="1389">
        <v>979.51</v>
      </c>
      <c r="E7579" s="1383" t="s">
        <v>882</v>
      </c>
      <c r="F7579" s="1388" t="s">
        <v>637</v>
      </c>
      <c r="O7579" s="1383" t="s">
        <v>638</v>
      </c>
      <c r="Q7579" s="1383" t="s">
        <v>882</v>
      </c>
    </row>
    <row r="7580" spans="1:17" x14ac:dyDescent="0.3">
      <c r="A7580" s="1389">
        <v>2016</v>
      </c>
      <c r="B7580" s="1383" t="s">
        <v>559</v>
      </c>
      <c r="C7580" s="1420" t="s">
        <v>561</v>
      </c>
      <c r="D7580" s="1389">
        <v>746.72</v>
      </c>
      <c r="E7580" s="1383" t="s">
        <v>882</v>
      </c>
      <c r="F7580" s="1388" t="s">
        <v>562</v>
      </c>
      <c r="O7580" s="1383" t="s">
        <v>561</v>
      </c>
      <c r="Q7580" s="1383" t="s">
        <v>882</v>
      </c>
    </row>
    <row r="7581" spans="1:17" x14ac:dyDescent="0.3">
      <c r="A7581" s="1389">
        <v>2016</v>
      </c>
      <c r="B7581" s="1383" t="s">
        <v>559</v>
      </c>
      <c r="C7581" s="1420" t="s">
        <v>642</v>
      </c>
      <c r="D7581" s="1389">
        <v>756.43</v>
      </c>
      <c r="E7581" s="1383" t="s">
        <v>882</v>
      </c>
      <c r="F7581" s="1388" t="s">
        <v>641</v>
      </c>
      <c r="O7581" s="1383" t="s">
        <v>642</v>
      </c>
      <c r="Q7581" s="1383" t="s">
        <v>882</v>
      </c>
    </row>
    <row r="7582" spans="1:17" x14ac:dyDescent="0.3">
      <c r="A7582" s="1389">
        <v>2016</v>
      </c>
      <c r="B7582" s="1383" t="s">
        <v>559</v>
      </c>
      <c r="C7582" s="1420" t="s">
        <v>645</v>
      </c>
      <c r="D7582" s="1389">
        <v>749.63</v>
      </c>
      <c r="E7582" s="1383" t="s">
        <v>882</v>
      </c>
      <c r="F7582" s="1388" t="s">
        <v>644</v>
      </c>
      <c r="O7582" s="1383" t="s">
        <v>645</v>
      </c>
      <c r="Q7582" s="1383" t="s">
        <v>882</v>
      </c>
    </row>
    <row r="7583" spans="1:17" x14ac:dyDescent="0.3">
      <c r="A7583" s="1389">
        <v>2015</v>
      </c>
      <c r="B7583" s="1383" t="s">
        <v>559</v>
      </c>
      <c r="C7583" s="1420" t="s">
        <v>598</v>
      </c>
      <c r="D7583" s="1389">
        <v>833.48</v>
      </c>
      <c r="E7583" s="1383" t="s">
        <v>882</v>
      </c>
      <c r="F7583" s="1388" t="s">
        <v>599</v>
      </c>
      <c r="O7583" s="1383" t="s">
        <v>598</v>
      </c>
      <c r="Q7583" s="1383" t="s">
        <v>882</v>
      </c>
    </row>
    <row r="7584" spans="1:17" x14ac:dyDescent="0.3">
      <c r="A7584" s="1389">
        <v>2015</v>
      </c>
      <c r="B7584" s="1383" t="s">
        <v>559</v>
      </c>
      <c r="C7584" s="1420" t="s">
        <v>604</v>
      </c>
      <c r="D7584" s="1389">
        <v>771.56</v>
      </c>
      <c r="E7584" s="1383" t="s">
        <v>882</v>
      </c>
      <c r="F7584" s="1388" t="s">
        <v>603</v>
      </c>
      <c r="O7584" s="1383" t="s">
        <v>604</v>
      </c>
      <c r="Q7584" s="1383" t="s">
        <v>882</v>
      </c>
    </row>
    <row r="7585" spans="1:17" x14ac:dyDescent="0.3">
      <c r="A7585" s="1389">
        <v>2015</v>
      </c>
      <c r="B7585" s="1383" t="s">
        <v>559</v>
      </c>
      <c r="C7585" s="1420" t="s">
        <v>578</v>
      </c>
      <c r="D7585" s="1389">
        <v>743.72</v>
      </c>
      <c r="E7585" s="1383" t="s">
        <v>882</v>
      </c>
      <c r="F7585" s="1388" t="s">
        <v>579</v>
      </c>
      <c r="O7585" s="1383" t="s">
        <v>578</v>
      </c>
      <c r="Q7585" s="1383" t="s">
        <v>882</v>
      </c>
    </row>
    <row r="7586" spans="1:17" x14ac:dyDescent="0.3">
      <c r="A7586" s="1389">
        <v>2015</v>
      </c>
      <c r="B7586" s="1383" t="s">
        <v>559</v>
      </c>
      <c r="C7586" s="1420" t="s">
        <v>608</v>
      </c>
      <c r="D7586" s="1389">
        <v>708.23</v>
      </c>
      <c r="E7586" s="1383" t="s">
        <v>882</v>
      </c>
      <c r="F7586" s="1388" t="s">
        <v>607</v>
      </c>
      <c r="O7586" s="1383" t="s">
        <v>608</v>
      </c>
      <c r="Q7586" s="1383" t="s">
        <v>882</v>
      </c>
    </row>
    <row r="7587" spans="1:17" x14ac:dyDescent="0.3">
      <c r="A7587" s="1389">
        <v>2015</v>
      </c>
      <c r="B7587" s="1383" t="s">
        <v>559</v>
      </c>
      <c r="C7587" s="1420" t="s">
        <v>611</v>
      </c>
      <c r="D7587" s="1389">
        <v>727.47</v>
      </c>
      <c r="E7587" s="1383" t="s">
        <v>882</v>
      </c>
      <c r="F7587" s="1388" t="s">
        <v>610</v>
      </c>
      <c r="O7587" s="1383" t="s">
        <v>611</v>
      </c>
      <c r="Q7587" s="1383" t="s">
        <v>882</v>
      </c>
    </row>
    <row r="7588" spans="1:17" x14ac:dyDescent="0.3">
      <c r="A7588" s="1389">
        <v>2015</v>
      </c>
      <c r="B7588" s="1383" t="s">
        <v>559</v>
      </c>
      <c r="C7588" s="1420" t="s">
        <v>614</v>
      </c>
      <c r="D7588" s="1389">
        <v>802.08</v>
      </c>
      <c r="E7588" s="1383" t="s">
        <v>882</v>
      </c>
      <c r="F7588" s="1388" t="s">
        <v>613</v>
      </c>
      <c r="O7588" s="1383" t="s">
        <v>614</v>
      </c>
      <c r="Q7588" s="1383" t="s">
        <v>882</v>
      </c>
    </row>
    <row r="7589" spans="1:17" x14ac:dyDescent="0.3">
      <c r="A7589" s="1389">
        <v>2015</v>
      </c>
      <c r="B7589" s="1383" t="s">
        <v>559</v>
      </c>
      <c r="C7589" s="1420" t="s">
        <v>617</v>
      </c>
      <c r="D7589" s="1389">
        <v>796.55</v>
      </c>
      <c r="E7589" s="1383" t="s">
        <v>882</v>
      </c>
      <c r="F7589" s="1388" t="s">
        <v>616</v>
      </c>
      <c r="O7589" s="1383" t="s">
        <v>617</v>
      </c>
      <c r="Q7589" s="1383" t="s">
        <v>882</v>
      </c>
    </row>
    <row r="7590" spans="1:17" x14ac:dyDescent="0.3">
      <c r="A7590" s="1389">
        <v>2015</v>
      </c>
      <c r="B7590" s="1383" t="s">
        <v>559</v>
      </c>
      <c r="C7590" s="1420" t="s">
        <v>620</v>
      </c>
      <c r="D7590" s="1389">
        <v>781.12</v>
      </c>
      <c r="E7590" s="1383" t="s">
        <v>882</v>
      </c>
      <c r="F7590" s="1388" t="s">
        <v>619</v>
      </c>
      <c r="O7590" s="1383" t="s">
        <v>620</v>
      </c>
      <c r="Q7590" s="1383" t="s">
        <v>882</v>
      </c>
    </row>
    <row r="7591" spans="1:17" x14ac:dyDescent="0.3">
      <c r="A7591" s="1389">
        <v>2015</v>
      </c>
      <c r="B7591" s="1383" t="s">
        <v>559</v>
      </c>
      <c r="C7591" s="1420" t="s">
        <v>623</v>
      </c>
      <c r="D7591" s="1389">
        <v>704.55</v>
      </c>
      <c r="E7591" s="1383" t="s">
        <v>882</v>
      </c>
      <c r="F7591" s="1388" t="s">
        <v>622</v>
      </c>
      <c r="O7591" s="1383" t="s">
        <v>623</v>
      </c>
      <c r="Q7591" s="1383" t="s">
        <v>882</v>
      </c>
    </row>
    <row r="7592" spans="1:17" x14ac:dyDescent="0.3">
      <c r="A7592" s="1389">
        <v>2015</v>
      </c>
      <c r="B7592" s="1383" t="s">
        <v>559</v>
      </c>
      <c r="C7592" s="1420" t="s">
        <v>626</v>
      </c>
      <c r="D7592" s="1389">
        <v>799.95</v>
      </c>
      <c r="E7592" s="1383" t="s">
        <v>882</v>
      </c>
      <c r="F7592" s="1388" t="s">
        <v>625</v>
      </c>
      <c r="O7592" s="1383" t="s">
        <v>626</v>
      </c>
      <c r="Q7592" s="1383" t="s">
        <v>882</v>
      </c>
    </row>
    <row r="7593" spans="1:17" x14ac:dyDescent="0.3">
      <c r="A7593" s="1389">
        <v>2015</v>
      </c>
      <c r="B7593" s="1383" t="s">
        <v>559</v>
      </c>
      <c r="C7593" s="1420" t="s">
        <v>519</v>
      </c>
      <c r="D7593" s="1389">
        <v>1151.6400000000001</v>
      </c>
      <c r="E7593" s="1383" t="s">
        <v>882</v>
      </c>
      <c r="F7593" s="1388" t="s">
        <v>628</v>
      </c>
      <c r="O7593" s="1383" t="s">
        <v>519</v>
      </c>
      <c r="Q7593" s="1383" t="s">
        <v>882</v>
      </c>
    </row>
    <row r="7594" spans="1:17" x14ac:dyDescent="0.3">
      <c r="A7594" s="1389">
        <v>2015</v>
      </c>
      <c r="B7594" s="1383" t="s">
        <v>559</v>
      </c>
      <c r="C7594" s="1420" t="s">
        <v>631</v>
      </c>
      <c r="D7594" s="1389">
        <v>755.71</v>
      </c>
      <c r="E7594" s="1383" t="s">
        <v>882</v>
      </c>
      <c r="F7594" s="1388" t="s">
        <v>630</v>
      </c>
      <c r="O7594" s="1383" t="s">
        <v>631</v>
      </c>
      <c r="Q7594" s="1383" t="s">
        <v>882</v>
      </c>
    </row>
    <row r="7595" spans="1:17" x14ac:dyDescent="0.3">
      <c r="A7595" s="1389">
        <v>2015</v>
      </c>
      <c r="B7595" s="1383" t="s">
        <v>559</v>
      </c>
      <c r="C7595" s="1420" t="s">
        <v>594</v>
      </c>
      <c r="D7595" s="1389">
        <v>879.09</v>
      </c>
      <c r="E7595" s="1383" t="s">
        <v>882</v>
      </c>
      <c r="F7595" s="1388" t="s">
        <v>595</v>
      </c>
      <c r="O7595" s="1383" t="s">
        <v>594</v>
      </c>
      <c r="Q7595" s="1383" t="s">
        <v>882</v>
      </c>
    </row>
    <row r="7596" spans="1:17" x14ac:dyDescent="0.3">
      <c r="A7596" s="1389">
        <v>2015</v>
      </c>
      <c r="B7596" s="1383" t="s">
        <v>559</v>
      </c>
      <c r="C7596" s="1420" t="s">
        <v>635</v>
      </c>
      <c r="D7596" s="1389">
        <v>793.64</v>
      </c>
      <c r="E7596" s="1383" t="s">
        <v>882</v>
      </c>
      <c r="F7596" s="1388" t="s">
        <v>634</v>
      </c>
      <c r="O7596" s="1383" t="s">
        <v>635</v>
      </c>
      <c r="Q7596" s="1383" t="s">
        <v>882</v>
      </c>
    </row>
    <row r="7597" spans="1:17" x14ac:dyDescent="0.3">
      <c r="A7597" s="1389">
        <v>2015</v>
      </c>
      <c r="B7597" s="1383" t="s">
        <v>559</v>
      </c>
      <c r="C7597" s="1420" t="s">
        <v>638</v>
      </c>
      <c r="D7597" s="1389">
        <v>958.98</v>
      </c>
      <c r="E7597" s="1383" t="s">
        <v>882</v>
      </c>
      <c r="F7597" s="1388" t="s">
        <v>637</v>
      </c>
      <c r="O7597" s="1383" t="s">
        <v>638</v>
      </c>
      <c r="Q7597" s="1383" t="s">
        <v>882</v>
      </c>
    </row>
    <row r="7598" spans="1:17" x14ac:dyDescent="0.3">
      <c r="A7598" s="1389">
        <v>2015</v>
      </c>
      <c r="B7598" s="1383" t="s">
        <v>559</v>
      </c>
      <c r="C7598" s="1420" t="s">
        <v>561</v>
      </c>
      <c r="D7598" s="1389">
        <v>741.65</v>
      </c>
      <c r="E7598" s="1383" t="s">
        <v>882</v>
      </c>
      <c r="F7598" s="1388" t="s">
        <v>562</v>
      </c>
      <c r="O7598" s="1383" t="s">
        <v>561</v>
      </c>
      <c r="Q7598" s="1383" t="s">
        <v>882</v>
      </c>
    </row>
    <row r="7599" spans="1:17" x14ac:dyDescent="0.3">
      <c r="A7599" s="1389">
        <v>2015</v>
      </c>
      <c r="B7599" s="1383" t="s">
        <v>559</v>
      </c>
      <c r="C7599" s="1420" t="s">
        <v>642</v>
      </c>
      <c r="D7599" s="1389">
        <v>744.14</v>
      </c>
      <c r="E7599" s="1383" t="s">
        <v>882</v>
      </c>
      <c r="F7599" s="1388" t="s">
        <v>641</v>
      </c>
      <c r="O7599" s="1383" t="s">
        <v>642</v>
      </c>
      <c r="Q7599" s="1383" t="s">
        <v>882</v>
      </c>
    </row>
    <row r="7600" spans="1:17" x14ac:dyDescent="0.3">
      <c r="A7600" s="1389">
        <v>2015</v>
      </c>
      <c r="B7600" s="1383" t="s">
        <v>559</v>
      </c>
      <c r="C7600" s="1420" t="s">
        <v>645</v>
      </c>
      <c r="D7600" s="1389">
        <v>737.12</v>
      </c>
      <c r="E7600" s="1383" t="s">
        <v>882</v>
      </c>
      <c r="F7600" s="1388" t="s">
        <v>644</v>
      </c>
      <c r="O7600" s="1383" t="s">
        <v>645</v>
      </c>
      <c r="Q7600" s="1383" t="s">
        <v>882</v>
      </c>
    </row>
    <row r="7601" spans="1:17" x14ac:dyDescent="0.3">
      <c r="A7601" s="1389">
        <v>2014</v>
      </c>
      <c r="B7601" s="1383" t="s">
        <v>559</v>
      </c>
      <c r="C7601" s="1420" t="s">
        <v>598</v>
      </c>
      <c r="D7601" s="1389">
        <v>822.65</v>
      </c>
      <c r="E7601" s="1383" t="s">
        <v>882</v>
      </c>
      <c r="F7601" s="1388" t="s">
        <v>599</v>
      </c>
      <c r="O7601" s="1383" t="s">
        <v>598</v>
      </c>
      <c r="Q7601" s="1383" t="s">
        <v>882</v>
      </c>
    </row>
    <row r="7602" spans="1:17" x14ac:dyDescent="0.3">
      <c r="A7602" s="1389">
        <v>2014</v>
      </c>
      <c r="B7602" s="1383" t="s">
        <v>559</v>
      </c>
      <c r="C7602" s="1420" t="s">
        <v>604</v>
      </c>
      <c r="D7602" s="1389">
        <v>766.65</v>
      </c>
      <c r="E7602" s="1383" t="s">
        <v>882</v>
      </c>
      <c r="F7602" s="1388" t="s">
        <v>603</v>
      </c>
      <c r="O7602" s="1383" t="s">
        <v>604</v>
      </c>
      <c r="Q7602" s="1383" t="s">
        <v>882</v>
      </c>
    </row>
    <row r="7603" spans="1:17" x14ac:dyDescent="0.3">
      <c r="A7603" s="1389">
        <v>2014</v>
      </c>
      <c r="B7603" s="1383" t="s">
        <v>559</v>
      </c>
      <c r="C7603" s="1420" t="s">
        <v>578</v>
      </c>
      <c r="D7603" s="1389">
        <v>739.18</v>
      </c>
      <c r="E7603" s="1383" t="s">
        <v>882</v>
      </c>
      <c r="F7603" s="1388" t="s">
        <v>579</v>
      </c>
      <c r="O7603" s="1383" t="s">
        <v>578</v>
      </c>
      <c r="Q7603" s="1383" t="s">
        <v>882</v>
      </c>
    </row>
    <row r="7604" spans="1:17" x14ac:dyDescent="0.3">
      <c r="A7604" s="1389">
        <v>2014</v>
      </c>
      <c r="B7604" s="1383" t="s">
        <v>559</v>
      </c>
      <c r="C7604" s="1420" t="s">
        <v>608</v>
      </c>
      <c r="D7604" s="1389">
        <v>706.01</v>
      </c>
      <c r="E7604" s="1383" t="s">
        <v>882</v>
      </c>
      <c r="F7604" s="1388" t="s">
        <v>607</v>
      </c>
      <c r="O7604" s="1383" t="s">
        <v>608</v>
      </c>
      <c r="Q7604" s="1383" t="s">
        <v>882</v>
      </c>
    </row>
    <row r="7605" spans="1:17" x14ac:dyDescent="0.3">
      <c r="A7605" s="1389">
        <v>2014</v>
      </c>
      <c r="B7605" s="1383" t="s">
        <v>559</v>
      </c>
      <c r="C7605" s="1420" t="s">
        <v>611</v>
      </c>
      <c r="D7605" s="1389">
        <v>720.73</v>
      </c>
      <c r="E7605" s="1383" t="s">
        <v>882</v>
      </c>
      <c r="F7605" s="1388" t="s">
        <v>610</v>
      </c>
      <c r="O7605" s="1383" t="s">
        <v>611</v>
      </c>
      <c r="Q7605" s="1383" t="s">
        <v>882</v>
      </c>
    </row>
    <row r="7606" spans="1:17" x14ac:dyDescent="0.3">
      <c r="A7606" s="1389">
        <v>2014</v>
      </c>
      <c r="B7606" s="1383" t="s">
        <v>559</v>
      </c>
      <c r="C7606" s="1420" t="s">
        <v>614</v>
      </c>
      <c r="D7606" s="1389">
        <v>802.91</v>
      </c>
      <c r="E7606" s="1383" t="s">
        <v>882</v>
      </c>
      <c r="F7606" s="1388" t="s">
        <v>613</v>
      </c>
      <c r="O7606" s="1383" t="s">
        <v>614</v>
      </c>
      <c r="Q7606" s="1383" t="s">
        <v>882</v>
      </c>
    </row>
    <row r="7607" spans="1:17" x14ac:dyDescent="0.3">
      <c r="A7607" s="1389">
        <v>2014</v>
      </c>
      <c r="B7607" s="1383" t="s">
        <v>559</v>
      </c>
      <c r="C7607" s="1420" t="s">
        <v>617</v>
      </c>
      <c r="D7607" s="1389">
        <v>791.91</v>
      </c>
      <c r="E7607" s="1383" t="s">
        <v>882</v>
      </c>
      <c r="F7607" s="1388" t="s">
        <v>616</v>
      </c>
      <c r="O7607" s="1383" t="s">
        <v>617</v>
      </c>
      <c r="Q7607" s="1383" t="s">
        <v>882</v>
      </c>
    </row>
    <row r="7608" spans="1:17" x14ac:dyDescent="0.3">
      <c r="A7608" s="1389">
        <v>2014</v>
      </c>
      <c r="B7608" s="1383" t="s">
        <v>559</v>
      </c>
      <c r="C7608" s="1420" t="s">
        <v>620</v>
      </c>
      <c r="D7608" s="1389">
        <v>780.52</v>
      </c>
      <c r="E7608" s="1383" t="s">
        <v>882</v>
      </c>
      <c r="F7608" s="1388" t="s">
        <v>619</v>
      </c>
      <c r="O7608" s="1383" t="s">
        <v>620</v>
      </c>
      <c r="Q7608" s="1383" t="s">
        <v>882</v>
      </c>
    </row>
    <row r="7609" spans="1:17" x14ac:dyDescent="0.3">
      <c r="A7609" s="1389">
        <v>2014</v>
      </c>
      <c r="B7609" s="1383" t="s">
        <v>559</v>
      </c>
      <c r="C7609" s="1420" t="s">
        <v>623</v>
      </c>
      <c r="D7609" s="1389">
        <v>700.01</v>
      </c>
      <c r="E7609" s="1383" t="s">
        <v>882</v>
      </c>
      <c r="F7609" s="1388" t="s">
        <v>622</v>
      </c>
      <c r="O7609" s="1383" t="s">
        <v>623</v>
      </c>
      <c r="Q7609" s="1383" t="s">
        <v>882</v>
      </c>
    </row>
    <row r="7610" spans="1:17" x14ac:dyDescent="0.3">
      <c r="A7610" s="1389">
        <v>2014</v>
      </c>
      <c r="B7610" s="1383" t="s">
        <v>559</v>
      </c>
      <c r="C7610" s="1420" t="s">
        <v>626</v>
      </c>
      <c r="D7610" s="1389">
        <v>794.29</v>
      </c>
      <c r="E7610" s="1383" t="s">
        <v>882</v>
      </c>
      <c r="F7610" s="1388" t="s">
        <v>625</v>
      </c>
      <c r="O7610" s="1383" t="s">
        <v>626</v>
      </c>
      <c r="Q7610" s="1383" t="s">
        <v>882</v>
      </c>
    </row>
    <row r="7611" spans="1:17" x14ac:dyDescent="0.3">
      <c r="A7611" s="1389">
        <v>2014</v>
      </c>
      <c r="B7611" s="1383" t="s">
        <v>559</v>
      </c>
      <c r="C7611" s="1420" t="s">
        <v>519</v>
      </c>
      <c r="D7611" s="1389">
        <v>1150.47</v>
      </c>
      <c r="E7611" s="1383" t="s">
        <v>882</v>
      </c>
      <c r="F7611" s="1388" t="s">
        <v>628</v>
      </c>
      <c r="O7611" s="1383" t="s">
        <v>519</v>
      </c>
      <c r="Q7611" s="1383" t="s">
        <v>882</v>
      </c>
    </row>
    <row r="7612" spans="1:17" x14ac:dyDescent="0.3">
      <c r="A7612" s="1389">
        <v>2014</v>
      </c>
      <c r="B7612" s="1383" t="s">
        <v>559</v>
      </c>
      <c r="C7612" s="1420" t="s">
        <v>631</v>
      </c>
      <c r="D7612" s="1389">
        <v>754.22</v>
      </c>
      <c r="E7612" s="1383" t="s">
        <v>882</v>
      </c>
      <c r="F7612" s="1388" t="s">
        <v>630</v>
      </c>
      <c r="O7612" s="1383" t="s">
        <v>631</v>
      </c>
      <c r="Q7612" s="1383" t="s">
        <v>882</v>
      </c>
    </row>
    <row r="7613" spans="1:17" x14ac:dyDescent="0.3">
      <c r="A7613" s="1389">
        <v>2014</v>
      </c>
      <c r="B7613" s="1383" t="s">
        <v>559</v>
      </c>
      <c r="C7613" s="1420" t="s">
        <v>594</v>
      </c>
      <c r="D7613" s="1389">
        <v>870.08</v>
      </c>
      <c r="E7613" s="1383" t="s">
        <v>882</v>
      </c>
      <c r="F7613" s="1388" t="s">
        <v>595</v>
      </c>
      <c r="O7613" s="1383" t="s">
        <v>594</v>
      </c>
      <c r="Q7613" s="1383" t="s">
        <v>882</v>
      </c>
    </row>
    <row r="7614" spans="1:17" x14ac:dyDescent="0.3">
      <c r="A7614" s="1389">
        <v>2014</v>
      </c>
      <c r="B7614" s="1383" t="s">
        <v>559</v>
      </c>
      <c r="C7614" s="1420" t="s">
        <v>635</v>
      </c>
      <c r="D7614" s="1389">
        <v>786.64</v>
      </c>
      <c r="E7614" s="1383" t="s">
        <v>882</v>
      </c>
      <c r="F7614" s="1388" t="s">
        <v>634</v>
      </c>
      <c r="O7614" s="1383" t="s">
        <v>635</v>
      </c>
      <c r="Q7614" s="1383" t="s">
        <v>882</v>
      </c>
    </row>
    <row r="7615" spans="1:17" x14ac:dyDescent="0.3">
      <c r="A7615" s="1389">
        <v>2014</v>
      </c>
      <c r="B7615" s="1383" t="s">
        <v>559</v>
      </c>
      <c r="C7615" s="1420" t="s">
        <v>638</v>
      </c>
      <c r="D7615" s="1389">
        <v>945.37</v>
      </c>
      <c r="E7615" s="1383" t="s">
        <v>882</v>
      </c>
      <c r="F7615" s="1388" t="s">
        <v>637</v>
      </c>
      <c r="O7615" s="1383" t="s">
        <v>638</v>
      </c>
      <c r="Q7615" s="1383" t="s">
        <v>882</v>
      </c>
    </row>
    <row r="7616" spans="1:17" x14ac:dyDescent="0.3">
      <c r="A7616" s="1389">
        <v>2014</v>
      </c>
      <c r="B7616" s="1383" t="s">
        <v>559</v>
      </c>
      <c r="C7616" s="1420" t="s">
        <v>561</v>
      </c>
      <c r="D7616" s="1389">
        <v>729.89</v>
      </c>
      <c r="E7616" s="1383" t="s">
        <v>882</v>
      </c>
      <c r="F7616" s="1388" t="s">
        <v>562</v>
      </c>
      <c r="O7616" s="1383" t="s">
        <v>561</v>
      </c>
      <c r="Q7616" s="1383" t="s">
        <v>882</v>
      </c>
    </row>
    <row r="7617" spans="1:17" x14ac:dyDescent="0.3">
      <c r="A7617" s="1389">
        <v>2014</v>
      </c>
      <c r="B7617" s="1383" t="s">
        <v>559</v>
      </c>
      <c r="C7617" s="1420" t="s">
        <v>642</v>
      </c>
      <c r="D7617" s="1389">
        <v>740.77</v>
      </c>
      <c r="E7617" s="1383" t="s">
        <v>882</v>
      </c>
      <c r="F7617" s="1388" t="s">
        <v>641</v>
      </c>
      <c r="O7617" s="1383" t="s">
        <v>642</v>
      </c>
      <c r="Q7617" s="1383" t="s">
        <v>882</v>
      </c>
    </row>
    <row r="7618" spans="1:17" x14ac:dyDescent="0.3">
      <c r="A7618" s="1389">
        <v>2014</v>
      </c>
      <c r="B7618" s="1383" t="s">
        <v>559</v>
      </c>
      <c r="C7618" s="1420" t="s">
        <v>645</v>
      </c>
      <c r="D7618" s="1389">
        <v>734.34</v>
      </c>
      <c r="E7618" s="1383" t="s">
        <v>882</v>
      </c>
      <c r="F7618" s="1388" t="s">
        <v>644</v>
      </c>
      <c r="O7618" s="1383" t="s">
        <v>645</v>
      </c>
      <c r="Q7618" s="1383" t="s">
        <v>882</v>
      </c>
    </row>
    <row r="7619" spans="1:17" x14ac:dyDescent="0.3">
      <c r="A7619" s="1389">
        <v>2013</v>
      </c>
      <c r="B7619" s="1383" t="s">
        <v>559</v>
      </c>
      <c r="C7619" s="1420" t="s">
        <v>598</v>
      </c>
      <c r="D7619" s="1389">
        <v>814.32</v>
      </c>
      <c r="E7619" s="1383" t="s">
        <v>882</v>
      </c>
      <c r="F7619" s="1388" t="s">
        <v>599</v>
      </c>
      <c r="O7619" s="1383" t="s">
        <v>598</v>
      </c>
      <c r="Q7619" s="1383" t="s">
        <v>882</v>
      </c>
    </row>
    <row r="7620" spans="1:17" x14ac:dyDescent="0.3">
      <c r="A7620" s="1389">
        <v>2013</v>
      </c>
      <c r="B7620" s="1383" t="s">
        <v>559</v>
      </c>
      <c r="C7620" s="1420" t="s">
        <v>604</v>
      </c>
      <c r="D7620" s="1389">
        <v>768.29</v>
      </c>
      <c r="E7620" s="1383" t="s">
        <v>882</v>
      </c>
      <c r="F7620" s="1388" t="s">
        <v>603</v>
      </c>
      <c r="O7620" s="1383" t="s">
        <v>604</v>
      </c>
      <c r="Q7620" s="1383" t="s">
        <v>882</v>
      </c>
    </row>
    <row r="7621" spans="1:17" x14ac:dyDescent="0.3">
      <c r="A7621" s="1389">
        <v>2013</v>
      </c>
      <c r="B7621" s="1383" t="s">
        <v>559</v>
      </c>
      <c r="C7621" s="1420" t="s">
        <v>578</v>
      </c>
      <c r="D7621" s="1389">
        <v>732.12</v>
      </c>
      <c r="E7621" s="1383" t="s">
        <v>882</v>
      </c>
      <c r="F7621" s="1388" t="s">
        <v>579</v>
      </c>
      <c r="O7621" s="1383" t="s">
        <v>578</v>
      </c>
      <c r="Q7621" s="1383" t="s">
        <v>882</v>
      </c>
    </row>
    <row r="7622" spans="1:17" x14ac:dyDescent="0.3">
      <c r="A7622" s="1389">
        <v>2013</v>
      </c>
      <c r="B7622" s="1383" t="s">
        <v>559</v>
      </c>
      <c r="C7622" s="1420" t="s">
        <v>608</v>
      </c>
      <c r="D7622" s="1389">
        <v>715.55</v>
      </c>
      <c r="E7622" s="1383" t="s">
        <v>882</v>
      </c>
      <c r="F7622" s="1388" t="s">
        <v>607</v>
      </c>
      <c r="O7622" s="1383" t="s">
        <v>608</v>
      </c>
      <c r="Q7622" s="1383" t="s">
        <v>882</v>
      </c>
    </row>
    <row r="7623" spans="1:17" x14ac:dyDescent="0.3">
      <c r="A7623" s="1389">
        <v>2013</v>
      </c>
      <c r="B7623" s="1383" t="s">
        <v>559</v>
      </c>
      <c r="C7623" s="1420" t="s">
        <v>611</v>
      </c>
      <c r="D7623" s="1389">
        <v>714.42</v>
      </c>
      <c r="E7623" s="1383" t="s">
        <v>882</v>
      </c>
      <c r="F7623" s="1388" t="s">
        <v>610</v>
      </c>
      <c r="O7623" s="1383" t="s">
        <v>611</v>
      </c>
      <c r="Q7623" s="1383" t="s">
        <v>882</v>
      </c>
    </row>
    <row r="7624" spans="1:17" x14ac:dyDescent="0.3">
      <c r="A7624" s="1389">
        <v>2013</v>
      </c>
      <c r="B7624" s="1383" t="s">
        <v>559</v>
      </c>
      <c r="C7624" s="1420" t="s">
        <v>614</v>
      </c>
      <c r="D7624" s="1389">
        <v>816.65</v>
      </c>
      <c r="E7624" s="1383" t="s">
        <v>882</v>
      </c>
      <c r="F7624" s="1388" t="s">
        <v>613</v>
      </c>
      <c r="O7624" s="1383" t="s">
        <v>614</v>
      </c>
      <c r="Q7624" s="1383" t="s">
        <v>882</v>
      </c>
    </row>
    <row r="7625" spans="1:17" x14ac:dyDescent="0.3">
      <c r="A7625" s="1389">
        <v>2013</v>
      </c>
      <c r="B7625" s="1383" t="s">
        <v>559</v>
      </c>
      <c r="C7625" s="1420" t="s">
        <v>617</v>
      </c>
      <c r="D7625" s="1389">
        <v>789.17</v>
      </c>
      <c r="E7625" s="1383" t="s">
        <v>882</v>
      </c>
      <c r="F7625" s="1388" t="s">
        <v>616</v>
      </c>
      <c r="O7625" s="1383" t="s">
        <v>617</v>
      </c>
      <c r="Q7625" s="1383" t="s">
        <v>882</v>
      </c>
    </row>
    <row r="7626" spans="1:17" x14ac:dyDescent="0.3">
      <c r="A7626" s="1389">
        <v>2013</v>
      </c>
      <c r="B7626" s="1383" t="s">
        <v>559</v>
      </c>
      <c r="C7626" s="1420" t="s">
        <v>620</v>
      </c>
      <c r="D7626" s="1389">
        <v>785.87</v>
      </c>
      <c r="E7626" s="1383" t="s">
        <v>882</v>
      </c>
      <c r="F7626" s="1388" t="s">
        <v>619</v>
      </c>
      <c r="O7626" s="1383" t="s">
        <v>620</v>
      </c>
      <c r="Q7626" s="1383" t="s">
        <v>882</v>
      </c>
    </row>
    <row r="7627" spans="1:17" x14ac:dyDescent="0.3">
      <c r="A7627" s="1389">
        <v>2013</v>
      </c>
      <c r="B7627" s="1383" t="s">
        <v>559</v>
      </c>
      <c r="C7627" s="1420" t="s">
        <v>623</v>
      </c>
      <c r="D7627" s="1389">
        <v>689.49</v>
      </c>
      <c r="E7627" s="1383" t="s">
        <v>882</v>
      </c>
      <c r="F7627" s="1388" t="s">
        <v>622</v>
      </c>
      <c r="O7627" s="1383" t="s">
        <v>623</v>
      </c>
      <c r="Q7627" s="1383" t="s">
        <v>882</v>
      </c>
    </row>
    <row r="7628" spans="1:17" x14ac:dyDescent="0.3">
      <c r="A7628" s="1389">
        <v>2013</v>
      </c>
      <c r="B7628" s="1383" t="s">
        <v>559</v>
      </c>
      <c r="C7628" s="1420" t="s">
        <v>626</v>
      </c>
      <c r="D7628" s="1389">
        <v>788.76</v>
      </c>
      <c r="E7628" s="1383" t="s">
        <v>882</v>
      </c>
      <c r="F7628" s="1388" t="s">
        <v>625</v>
      </c>
      <c r="O7628" s="1383" t="s">
        <v>626</v>
      </c>
      <c r="Q7628" s="1383" t="s">
        <v>882</v>
      </c>
    </row>
    <row r="7629" spans="1:17" x14ac:dyDescent="0.3">
      <c r="A7629" s="1389">
        <v>2013</v>
      </c>
      <c r="B7629" s="1383" t="s">
        <v>559</v>
      </c>
      <c r="C7629" s="1420" t="s">
        <v>519</v>
      </c>
      <c r="D7629" s="1389">
        <v>1160.8699999999999</v>
      </c>
      <c r="E7629" s="1383" t="s">
        <v>882</v>
      </c>
      <c r="F7629" s="1388" t="s">
        <v>628</v>
      </c>
      <c r="O7629" s="1383" t="s">
        <v>519</v>
      </c>
      <c r="Q7629" s="1383" t="s">
        <v>882</v>
      </c>
    </row>
    <row r="7630" spans="1:17" x14ac:dyDescent="0.3">
      <c r="A7630" s="1389">
        <v>2013</v>
      </c>
      <c r="B7630" s="1383" t="s">
        <v>559</v>
      </c>
      <c r="C7630" s="1420" t="s">
        <v>631</v>
      </c>
      <c r="D7630" s="1389">
        <v>750.15</v>
      </c>
      <c r="E7630" s="1383" t="s">
        <v>882</v>
      </c>
      <c r="F7630" s="1388" t="s">
        <v>630</v>
      </c>
      <c r="O7630" s="1383" t="s">
        <v>631</v>
      </c>
      <c r="Q7630" s="1383" t="s">
        <v>882</v>
      </c>
    </row>
    <row r="7631" spans="1:17" x14ac:dyDescent="0.3">
      <c r="A7631" s="1389">
        <v>2013</v>
      </c>
      <c r="B7631" s="1383" t="s">
        <v>559</v>
      </c>
      <c r="C7631" s="1420" t="s">
        <v>594</v>
      </c>
      <c r="D7631" s="1389">
        <v>870.78</v>
      </c>
      <c r="E7631" s="1383" t="s">
        <v>882</v>
      </c>
      <c r="F7631" s="1388" t="s">
        <v>595</v>
      </c>
      <c r="O7631" s="1383" t="s">
        <v>594</v>
      </c>
      <c r="Q7631" s="1383" t="s">
        <v>882</v>
      </c>
    </row>
    <row r="7632" spans="1:17" x14ac:dyDescent="0.3">
      <c r="A7632" s="1389">
        <v>2013</v>
      </c>
      <c r="B7632" s="1383" t="s">
        <v>559</v>
      </c>
      <c r="C7632" s="1420" t="s">
        <v>635</v>
      </c>
      <c r="D7632" s="1389">
        <v>783.97</v>
      </c>
      <c r="E7632" s="1383" t="s">
        <v>882</v>
      </c>
      <c r="F7632" s="1388" t="s">
        <v>634</v>
      </c>
      <c r="O7632" s="1383" t="s">
        <v>635</v>
      </c>
      <c r="Q7632" s="1383" t="s">
        <v>882</v>
      </c>
    </row>
    <row r="7633" spans="1:17" x14ac:dyDescent="0.3">
      <c r="A7633" s="1389">
        <v>2013</v>
      </c>
      <c r="B7633" s="1383" t="s">
        <v>559</v>
      </c>
      <c r="C7633" s="1420" t="s">
        <v>638</v>
      </c>
      <c r="D7633" s="1389">
        <v>951.48</v>
      </c>
      <c r="E7633" s="1383" t="s">
        <v>882</v>
      </c>
      <c r="F7633" s="1388" t="s">
        <v>637</v>
      </c>
      <c r="O7633" s="1383" t="s">
        <v>638</v>
      </c>
      <c r="Q7633" s="1383" t="s">
        <v>882</v>
      </c>
    </row>
    <row r="7634" spans="1:17" x14ac:dyDescent="0.3">
      <c r="A7634" s="1389">
        <v>2013</v>
      </c>
      <c r="B7634" s="1383" t="s">
        <v>559</v>
      </c>
      <c r="C7634" s="1420" t="s">
        <v>561</v>
      </c>
      <c r="D7634" s="1389">
        <v>726.57</v>
      </c>
      <c r="E7634" s="1383" t="s">
        <v>882</v>
      </c>
      <c r="F7634" s="1388" t="s">
        <v>562</v>
      </c>
      <c r="O7634" s="1383" t="s">
        <v>561</v>
      </c>
      <c r="Q7634" s="1383" t="s">
        <v>882</v>
      </c>
    </row>
    <row r="7635" spans="1:17" x14ac:dyDescent="0.3">
      <c r="A7635" s="1389">
        <v>2013</v>
      </c>
      <c r="B7635" s="1383" t="s">
        <v>559</v>
      </c>
      <c r="C7635" s="1420" t="s">
        <v>642</v>
      </c>
      <c r="D7635" s="1389">
        <v>737.08</v>
      </c>
      <c r="E7635" s="1383" t="s">
        <v>882</v>
      </c>
      <c r="F7635" s="1388" t="s">
        <v>641</v>
      </c>
      <c r="O7635" s="1383" t="s">
        <v>642</v>
      </c>
      <c r="Q7635" s="1383" t="s">
        <v>882</v>
      </c>
    </row>
    <row r="7636" spans="1:17" x14ac:dyDescent="0.3">
      <c r="A7636" s="1389">
        <v>2013</v>
      </c>
      <c r="B7636" s="1383" t="s">
        <v>559</v>
      </c>
      <c r="C7636" s="1420" t="s">
        <v>645</v>
      </c>
      <c r="D7636" s="1389">
        <v>733.98</v>
      </c>
      <c r="E7636" s="1383" t="s">
        <v>882</v>
      </c>
      <c r="F7636" s="1388" t="s">
        <v>644</v>
      </c>
      <c r="O7636" s="1383" t="s">
        <v>645</v>
      </c>
      <c r="Q7636" s="1383" t="s">
        <v>882</v>
      </c>
    </row>
    <row r="7637" spans="1:17" x14ac:dyDescent="0.3">
      <c r="A7637" s="1389">
        <v>2012</v>
      </c>
      <c r="B7637" s="1383" t="s">
        <v>559</v>
      </c>
      <c r="C7637" s="1420" t="s">
        <v>598</v>
      </c>
      <c r="D7637" s="1389">
        <v>814.04</v>
      </c>
      <c r="E7637" s="1383" t="s">
        <v>882</v>
      </c>
      <c r="F7637" s="1388" t="s">
        <v>599</v>
      </c>
      <c r="O7637" s="1383" t="s">
        <v>598</v>
      </c>
      <c r="Q7637" s="1383" t="s">
        <v>882</v>
      </c>
    </row>
    <row r="7638" spans="1:17" x14ac:dyDescent="0.3">
      <c r="A7638" s="1389">
        <v>2012</v>
      </c>
      <c r="B7638" s="1383" t="s">
        <v>559</v>
      </c>
      <c r="C7638" s="1420" t="s">
        <v>604</v>
      </c>
      <c r="D7638" s="1389">
        <v>763.25</v>
      </c>
      <c r="E7638" s="1383" t="s">
        <v>882</v>
      </c>
      <c r="F7638" s="1388" t="s">
        <v>603</v>
      </c>
      <c r="O7638" s="1383" t="s">
        <v>604</v>
      </c>
      <c r="Q7638" s="1383" t="s">
        <v>882</v>
      </c>
    </row>
    <row r="7639" spans="1:17" x14ac:dyDescent="0.3">
      <c r="A7639" s="1389">
        <v>2012</v>
      </c>
      <c r="B7639" s="1383" t="s">
        <v>559</v>
      </c>
      <c r="C7639" s="1420" t="s">
        <v>578</v>
      </c>
      <c r="D7639" s="1389">
        <v>733.05</v>
      </c>
      <c r="E7639" s="1383" t="s">
        <v>882</v>
      </c>
      <c r="F7639" s="1388" t="s">
        <v>579</v>
      </c>
      <c r="O7639" s="1383" t="s">
        <v>578</v>
      </c>
      <c r="Q7639" s="1383" t="s">
        <v>882</v>
      </c>
    </row>
    <row r="7640" spans="1:17" x14ac:dyDescent="0.3">
      <c r="A7640" s="1389">
        <v>2012</v>
      </c>
      <c r="B7640" s="1383" t="s">
        <v>559</v>
      </c>
      <c r="C7640" s="1420" t="s">
        <v>608</v>
      </c>
      <c r="D7640" s="1389">
        <v>702.44</v>
      </c>
      <c r="E7640" s="1383" t="s">
        <v>882</v>
      </c>
      <c r="F7640" s="1388" t="s">
        <v>607</v>
      </c>
      <c r="O7640" s="1383" t="s">
        <v>608</v>
      </c>
      <c r="Q7640" s="1383" t="s">
        <v>882</v>
      </c>
    </row>
    <row r="7641" spans="1:17" x14ac:dyDescent="0.3">
      <c r="A7641" s="1389">
        <v>2012</v>
      </c>
      <c r="B7641" s="1383" t="s">
        <v>559</v>
      </c>
      <c r="C7641" s="1420" t="s">
        <v>611</v>
      </c>
      <c r="D7641" s="1389">
        <v>710.94</v>
      </c>
      <c r="E7641" s="1383" t="s">
        <v>882</v>
      </c>
      <c r="F7641" s="1388" t="s">
        <v>610</v>
      </c>
      <c r="O7641" s="1383" t="s">
        <v>611</v>
      </c>
      <c r="Q7641" s="1383" t="s">
        <v>882</v>
      </c>
    </row>
    <row r="7642" spans="1:17" x14ac:dyDescent="0.3">
      <c r="A7642" s="1389">
        <v>2012</v>
      </c>
      <c r="B7642" s="1383" t="s">
        <v>559</v>
      </c>
      <c r="C7642" s="1420" t="s">
        <v>614</v>
      </c>
      <c r="D7642" s="1389">
        <v>812.12</v>
      </c>
      <c r="E7642" s="1383" t="s">
        <v>882</v>
      </c>
      <c r="F7642" s="1388" t="s">
        <v>613</v>
      </c>
      <c r="O7642" s="1383" t="s">
        <v>614</v>
      </c>
      <c r="Q7642" s="1383" t="s">
        <v>882</v>
      </c>
    </row>
    <row r="7643" spans="1:17" x14ac:dyDescent="0.3">
      <c r="A7643" s="1389">
        <v>2012</v>
      </c>
      <c r="B7643" s="1383" t="s">
        <v>559</v>
      </c>
      <c r="C7643" s="1420" t="s">
        <v>617</v>
      </c>
      <c r="D7643" s="1389">
        <v>782.21</v>
      </c>
      <c r="E7643" s="1383" t="s">
        <v>882</v>
      </c>
      <c r="F7643" s="1388" t="s">
        <v>616</v>
      </c>
      <c r="O7643" s="1383" t="s">
        <v>617</v>
      </c>
      <c r="Q7643" s="1383" t="s">
        <v>882</v>
      </c>
    </row>
    <row r="7644" spans="1:17" x14ac:dyDescent="0.3">
      <c r="A7644" s="1389">
        <v>2012</v>
      </c>
      <c r="B7644" s="1383" t="s">
        <v>559</v>
      </c>
      <c r="C7644" s="1420" t="s">
        <v>620</v>
      </c>
      <c r="D7644" s="1389">
        <v>790.6</v>
      </c>
      <c r="E7644" s="1383" t="s">
        <v>882</v>
      </c>
      <c r="F7644" s="1388" t="s">
        <v>619</v>
      </c>
      <c r="O7644" s="1383" t="s">
        <v>620</v>
      </c>
      <c r="Q7644" s="1383" t="s">
        <v>882</v>
      </c>
    </row>
    <row r="7645" spans="1:17" x14ac:dyDescent="0.3">
      <c r="A7645" s="1389">
        <v>2012</v>
      </c>
      <c r="B7645" s="1383" t="s">
        <v>559</v>
      </c>
      <c r="C7645" s="1420" t="s">
        <v>623</v>
      </c>
      <c r="D7645" s="1389">
        <v>694.58</v>
      </c>
      <c r="E7645" s="1383" t="s">
        <v>882</v>
      </c>
      <c r="F7645" s="1388" t="s">
        <v>622</v>
      </c>
      <c r="O7645" s="1383" t="s">
        <v>623</v>
      </c>
      <c r="Q7645" s="1383" t="s">
        <v>882</v>
      </c>
    </row>
    <row r="7646" spans="1:17" x14ac:dyDescent="0.3">
      <c r="A7646" s="1389">
        <v>2012</v>
      </c>
      <c r="B7646" s="1383" t="s">
        <v>559</v>
      </c>
      <c r="C7646" s="1420" t="s">
        <v>626</v>
      </c>
      <c r="D7646" s="1389">
        <v>792.19</v>
      </c>
      <c r="E7646" s="1383" t="s">
        <v>882</v>
      </c>
      <c r="F7646" s="1388" t="s">
        <v>625</v>
      </c>
      <c r="O7646" s="1383" t="s">
        <v>626</v>
      </c>
      <c r="Q7646" s="1383" t="s">
        <v>882</v>
      </c>
    </row>
    <row r="7647" spans="1:17" x14ac:dyDescent="0.3">
      <c r="A7647" s="1389">
        <v>2012</v>
      </c>
      <c r="B7647" s="1383" t="s">
        <v>559</v>
      </c>
      <c r="C7647" s="1420" t="s">
        <v>519</v>
      </c>
      <c r="D7647" s="1389">
        <v>1167.6600000000001</v>
      </c>
      <c r="E7647" s="1383" t="s">
        <v>882</v>
      </c>
      <c r="F7647" s="1388" t="s">
        <v>628</v>
      </c>
      <c r="O7647" s="1383" t="s">
        <v>519</v>
      </c>
      <c r="Q7647" s="1383" t="s">
        <v>882</v>
      </c>
    </row>
    <row r="7648" spans="1:17" x14ac:dyDescent="0.3">
      <c r="A7648" s="1389">
        <v>2012</v>
      </c>
      <c r="B7648" s="1383" t="s">
        <v>559</v>
      </c>
      <c r="C7648" s="1420" t="s">
        <v>631</v>
      </c>
      <c r="D7648" s="1389">
        <v>755.42</v>
      </c>
      <c r="E7648" s="1383" t="s">
        <v>882</v>
      </c>
      <c r="F7648" s="1388" t="s">
        <v>630</v>
      </c>
      <c r="O7648" s="1383" t="s">
        <v>631</v>
      </c>
      <c r="Q7648" s="1383" t="s">
        <v>882</v>
      </c>
    </row>
    <row r="7649" spans="1:17" x14ac:dyDescent="0.3">
      <c r="A7649" s="1389">
        <v>2012</v>
      </c>
      <c r="B7649" s="1383" t="s">
        <v>559</v>
      </c>
      <c r="C7649" s="1420" t="s">
        <v>594</v>
      </c>
      <c r="D7649" s="1389">
        <v>868.83</v>
      </c>
      <c r="E7649" s="1383" t="s">
        <v>882</v>
      </c>
      <c r="F7649" s="1388" t="s">
        <v>595</v>
      </c>
      <c r="O7649" s="1383" t="s">
        <v>594</v>
      </c>
      <c r="Q7649" s="1383" t="s">
        <v>882</v>
      </c>
    </row>
    <row r="7650" spans="1:17" x14ac:dyDescent="0.3">
      <c r="A7650" s="1389">
        <v>2012</v>
      </c>
      <c r="B7650" s="1383" t="s">
        <v>559</v>
      </c>
      <c r="C7650" s="1420" t="s">
        <v>635</v>
      </c>
      <c r="D7650" s="1389">
        <v>783.45</v>
      </c>
      <c r="E7650" s="1383" t="s">
        <v>882</v>
      </c>
      <c r="F7650" s="1388" t="s">
        <v>634</v>
      </c>
      <c r="O7650" s="1383" t="s">
        <v>635</v>
      </c>
      <c r="Q7650" s="1383" t="s">
        <v>882</v>
      </c>
    </row>
    <row r="7651" spans="1:17" x14ac:dyDescent="0.3">
      <c r="A7651" s="1389">
        <v>2012</v>
      </c>
      <c r="B7651" s="1383" t="s">
        <v>559</v>
      </c>
      <c r="C7651" s="1420" t="s">
        <v>638</v>
      </c>
      <c r="D7651" s="1389">
        <v>963.99</v>
      </c>
      <c r="E7651" s="1383" t="s">
        <v>882</v>
      </c>
      <c r="F7651" s="1388" t="s">
        <v>637</v>
      </c>
      <c r="O7651" s="1383" t="s">
        <v>638</v>
      </c>
      <c r="Q7651" s="1383" t="s">
        <v>882</v>
      </c>
    </row>
    <row r="7652" spans="1:17" x14ac:dyDescent="0.3">
      <c r="A7652" s="1389">
        <v>2012</v>
      </c>
      <c r="B7652" s="1383" t="s">
        <v>559</v>
      </c>
      <c r="C7652" s="1420" t="s">
        <v>561</v>
      </c>
      <c r="D7652" s="1389">
        <v>722.48</v>
      </c>
      <c r="E7652" s="1383" t="s">
        <v>882</v>
      </c>
      <c r="F7652" s="1388" t="s">
        <v>562</v>
      </c>
      <c r="O7652" s="1383" t="s">
        <v>561</v>
      </c>
      <c r="Q7652" s="1383" t="s">
        <v>882</v>
      </c>
    </row>
    <row r="7653" spans="1:17" x14ac:dyDescent="0.3">
      <c r="A7653" s="1389">
        <v>2012</v>
      </c>
      <c r="B7653" s="1383" t="s">
        <v>559</v>
      </c>
      <c r="C7653" s="1420" t="s">
        <v>642</v>
      </c>
      <c r="D7653" s="1389">
        <v>730.94</v>
      </c>
      <c r="E7653" s="1383" t="s">
        <v>882</v>
      </c>
      <c r="F7653" s="1388" t="s">
        <v>641</v>
      </c>
      <c r="O7653" s="1383" t="s">
        <v>642</v>
      </c>
      <c r="Q7653" s="1383" t="s">
        <v>882</v>
      </c>
    </row>
    <row r="7654" spans="1:17" x14ac:dyDescent="0.3">
      <c r="A7654" s="1389">
        <v>2012</v>
      </c>
      <c r="B7654" s="1383" t="s">
        <v>559</v>
      </c>
      <c r="C7654" s="1420" t="s">
        <v>645</v>
      </c>
      <c r="D7654" s="1389">
        <v>739.66</v>
      </c>
      <c r="E7654" s="1383" t="s">
        <v>882</v>
      </c>
      <c r="F7654" s="1388" t="s">
        <v>644</v>
      </c>
      <c r="O7654" s="1383" t="s">
        <v>645</v>
      </c>
      <c r="Q7654" s="1383" t="s">
        <v>882</v>
      </c>
    </row>
    <row r="7655" spans="1:17" x14ac:dyDescent="0.3">
      <c r="A7655" s="1389">
        <v>2011</v>
      </c>
      <c r="B7655" s="1383" t="s">
        <v>559</v>
      </c>
      <c r="C7655" s="1420" t="s">
        <v>598</v>
      </c>
      <c r="D7655" s="1389">
        <v>808</v>
      </c>
      <c r="E7655" s="1383" t="s">
        <v>882</v>
      </c>
      <c r="F7655" s="1388" t="s">
        <v>599</v>
      </c>
      <c r="O7655" s="1383" t="s">
        <v>598</v>
      </c>
      <c r="Q7655" s="1383" t="s">
        <v>882</v>
      </c>
    </row>
    <row r="7656" spans="1:17" x14ac:dyDescent="0.3">
      <c r="A7656" s="1389">
        <v>2011</v>
      </c>
      <c r="B7656" s="1383" t="s">
        <v>559</v>
      </c>
      <c r="C7656" s="1420" t="s">
        <v>604</v>
      </c>
      <c r="D7656" s="1389">
        <v>751.99</v>
      </c>
      <c r="E7656" s="1383" t="s">
        <v>882</v>
      </c>
      <c r="F7656" s="1388" t="s">
        <v>603</v>
      </c>
      <c r="O7656" s="1383" t="s">
        <v>604</v>
      </c>
      <c r="Q7656" s="1383" t="s">
        <v>882</v>
      </c>
    </row>
    <row r="7657" spans="1:17" x14ac:dyDescent="0.3">
      <c r="A7657" s="1389">
        <v>2011</v>
      </c>
      <c r="B7657" s="1383" t="s">
        <v>559</v>
      </c>
      <c r="C7657" s="1420" t="s">
        <v>578</v>
      </c>
      <c r="D7657" s="1389">
        <v>725.63</v>
      </c>
      <c r="E7657" s="1383" t="s">
        <v>882</v>
      </c>
      <c r="F7657" s="1388" t="s">
        <v>579</v>
      </c>
      <c r="O7657" s="1383" t="s">
        <v>578</v>
      </c>
      <c r="Q7657" s="1383" t="s">
        <v>882</v>
      </c>
    </row>
    <row r="7658" spans="1:17" x14ac:dyDescent="0.3">
      <c r="A7658" s="1389">
        <v>2011</v>
      </c>
      <c r="B7658" s="1383" t="s">
        <v>559</v>
      </c>
      <c r="C7658" s="1420" t="s">
        <v>608</v>
      </c>
      <c r="D7658" s="1389">
        <v>706.57</v>
      </c>
      <c r="E7658" s="1383" t="s">
        <v>882</v>
      </c>
      <c r="F7658" s="1388" t="s">
        <v>607</v>
      </c>
      <c r="O7658" s="1383" t="s">
        <v>608</v>
      </c>
      <c r="Q7658" s="1383" t="s">
        <v>882</v>
      </c>
    </row>
    <row r="7659" spans="1:17" x14ac:dyDescent="0.3">
      <c r="A7659" s="1389">
        <v>2011</v>
      </c>
      <c r="B7659" s="1383" t="s">
        <v>559</v>
      </c>
      <c r="C7659" s="1420" t="s">
        <v>611</v>
      </c>
      <c r="D7659" s="1389">
        <v>704.22</v>
      </c>
      <c r="E7659" s="1383" t="s">
        <v>882</v>
      </c>
      <c r="F7659" s="1388" t="s">
        <v>610</v>
      </c>
      <c r="O7659" s="1383" t="s">
        <v>611</v>
      </c>
      <c r="Q7659" s="1383" t="s">
        <v>882</v>
      </c>
    </row>
    <row r="7660" spans="1:17" x14ac:dyDescent="0.3">
      <c r="A7660" s="1389">
        <v>2011</v>
      </c>
      <c r="B7660" s="1383" t="s">
        <v>559</v>
      </c>
      <c r="C7660" s="1420" t="s">
        <v>614</v>
      </c>
      <c r="D7660" s="1389">
        <v>806.49</v>
      </c>
      <c r="E7660" s="1383" t="s">
        <v>882</v>
      </c>
      <c r="F7660" s="1388" t="s">
        <v>613</v>
      </c>
      <c r="O7660" s="1383" t="s">
        <v>614</v>
      </c>
      <c r="Q7660" s="1383" t="s">
        <v>882</v>
      </c>
    </row>
    <row r="7661" spans="1:17" x14ac:dyDescent="0.3">
      <c r="A7661" s="1389">
        <v>2011</v>
      </c>
      <c r="B7661" s="1383" t="s">
        <v>559</v>
      </c>
      <c r="C7661" s="1420" t="s">
        <v>617</v>
      </c>
      <c r="D7661" s="1389">
        <v>776.43</v>
      </c>
      <c r="E7661" s="1383" t="s">
        <v>882</v>
      </c>
      <c r="F7661" s="1388" t="s">
        <v>616</v>
      </c>
      <c r="O7661" s="1383" t="s">
        <v>617</v>
      </c>
      <c r="Q7661" s="1383" t="s">
        <v>882</v>
      </c>
    </row>
    <row r="7662" spans="1:17" x14ac:dyDescent="0.3">
      <c r="A7662" s="1389">
        <v>2011</v>
      </c>
      <c r="B7662" s="1383" t="s">
        <v>559</v>
      </c>
      <c r="C7662" s="1420" t="s">
        <v>620</v>
      </c>
      <c r="D7662" s="1389">
        <v>790.97</v>
      </c>
      <c r="E7662" s="1383" t="s">
        <v>882</v>
      </c>
      <c r="F7662" s="1388" t="s">
        <v>619</v>
      </c>
      <c r="O7662" s="1383" t="s">
        <v>620</v>
      </c>
      <c r="Q7662" s="1383" t="s">
        <v>882</v>
      </c>
    </row>
    <row r="7663" spans="1:17" x14ac:dyDescent="0.3">
      <c r="A7663" s="1389">
        <v>2011</v>
      </c>
      <c r="B7663" s="1383" t="s">
        <v>559</v>
      </c>
      <c r="C7663" s="1420" t="s">
        <v>623</v>
      </c>
      <c r="D7663" s="1389">
        <v>688.55</v>
      </c>
      <c r="E7663" s="1383" t="s">
        <v>882</v>
      </c>
      <c r="F7663" s="1388" t="s">
        <v>622</v>
      </c>
      <c r="O7663" s="1383" t="s">
        <v>623</v>
      </c>
      <c r="Q7663" s="1383" t="s">
        <v>882</v>
      </c>
    </row>
    <row r="7664" spans="1:17" x14ac:dyDescent="0.3">
      <c r="A7664" s="1389">
        <v>2011</v>
      </c>
      <c r="B7664" s="1383" t="s">
        <v>559</v>
      </c>
      <c r="C7664" s="1420" t="s">
        <v>626</v>
      </c>
      <c r="D7664" s="1389">
        <v>787.05</v>
      </c>
      <c r="E7664" s="1383" t="s">
        <v>882</v>
      </c>
      <c r="F7664" s="1388" t="s">
        <v>625</v>
      </c>
      <c r="O7664" s="1383" t="s">
        <v>626</v>
      </c>
      <c r="Q7664" s="1383" t="s">
        <v>882</v>
      </c>
    </row>
    <row r="7665" spans="1:17" x14ac:dyDescent="0.3">
      <c r="A7665" s="1389">
        <v>2011</v>
      </c>
      <c r="B7665" s="1383" t="s">
        <v>559</v>
      </c>
      <c r="C7665" s="1420" t="s">
        <v>519</v>
      </c>
      <c r="D7665" s="1389">
        <v>1152.99</v>
      </c>
      <c r="E7665" s="1383" t="s">
        <v>882</v>
      </c>
      <c r="F7665" s="1388" t="s">
        <v>628</v>
      </c>
      <c r="O7665" s="1383" t="s">
        <v>519</v>
      </c>
      <c r="Q7665" s="1383" t="s">
        <v>882</v>
      </c>
    </row>
    <row r="7666" spans="1:17" x14ac:dyDescent="0.3">
      <c r="A7666" s="1389">
        <v>2011</v>
      </c>
      <c r="B7666" s="1383" t="s">
        <v>559</v>
      </c>
      <c r="C7666" s="1420" t="s">
        <v>631</v>
      </c>
      <c r="D7666" s="1389">
        <v>738.53</v>
      </c>
      <c r="E7666" s="1383" t="s">
        <v>882</v>
      </c>
      <c r="F7666" s="1388" t="s">
        <v>630</v>
      </c>
      <c r="O7666" s="1383" t="s">
        <v>631</v>
      </c>
      <c r="Q7666" s="1383" t="s">
        <v>882</v>
      </c>
    </row>
    <row r="7667" spans="1:17" x14ac:dyDescent="0.3">
      <c r="A7667" s="1389">
        <v>2011</v>
      </c>
      <c r="B7667" s="1383" t="s">
        <v>559</v>
      </c>
      <c r="C7667" s="1420" t="s">
        <v>594</v>
      </c>
      <c r="D7667" s="1389">
        <v>862.28</v>
      </c>
      <c r="E7667" s="1383" t="s">
        <v>882</v>
      </c>
      <c r="F7667" s="1388" t="s">
        <v>595</v>
      </c>
      <c r="O7667" s="1383" t="s">
        <v>594</v>
      </c>
      <c r="Q7667" s="1383" t="s">
        <v>882</v>
      </c>
    </row>
    <row r="7668" spans="1:17" x14ac:dyDescent="0.3">
      <c r="A7668" s="1389">
        <v>2011</v>
      </c>
      <c r="B7668" s="1383" t="s">
        <v>559</v>
      </c>
      <c r="C7668" s="1420" t="s">
        <v>635</v>
      </c>
      <c r="D7668" s="1389">
        <v>779.59</v>
      </c>
      <c r="E7668" s="1383" t="s">
        <v>882</v>
      </c>
      <c r="F7668" s="1388" t="s">
        <v>634</v>
      </c>
      <c r="O7668" s="1383" t="s">
        <v>635</v>
      </c>
      <c r="Q7668" s="1383" t="s">
        <v>882</v>
      </c>
    </row>
    <row r="7669" spans="1:17" x14ac:dyDescent="0.3">
      <c r="A7669" s="1389">
        <v>2011</v>
      </c>
      <c r="B7669" s="1383" t="s">
        <v>559</v>
      </c>
      <c r="C7669" s="1420" t="s">
        <v>638</v>
      </c>
      <c r="D7669" s="1389">
        <v>941.71</v>
      </c>
      <c r="E7669" s="1383" t="s">
        <v>882</v>
      </c>
      <c r="F7669" s="1388" t="s">
        <v>637</v>
      </c>
      <c r="O7669" s="1383" t="s">
        <v>638</v>
      </c>
      <c r="Q7669" s="1383" t="s">
        <v>882</v>
      </c>
    </row>
    <row r="7670" spans="1:17" x14ac:dyDescent="0.3">
      <c r="A7670" s="1389">
        <v>2011</v>
      </c>
      <c r="B7670" s="1383" t="s">
        <v>559</v>
      </c>
      <c r="C7670" s="1420" t="s">
        <v>561</v>
      </c>
      <c r="D7670" s="1389">
        <v>719.73</v>
      </c>
      <c r="E7670" s="1383" t="s">
        <v>882</v>
      </c>
      <c r="F7670" s="1388" t="s">
        <v>562</v>
      </c>
      <c r="O7670" s="1383" t="s">
        <v>561</v>
      </c>
      <c r="Q7670" s="1383" t="s">
        <v>882</v>
      </c>
    </row>
    <row r="7671" spans="1:17" x14ac:dyDescent="0.3">
      <c r="A7671" s="1389">
        <v>2011</v>
      </c>
      <c r="B7671" s="1383" t="s">
        <v>559</v>
      </c>
      <c r="C7671" s="1420" t="s">
        <v>642</v>
      </c>
      <c r="D7671" s="1389">
        <v>718.47</v>
      </c>
      <c r="E7671" s="1383" t="s">
        <v>882</v>
      </c>
      <c r="F7671" s="1388" t="s">
        <v>641</v>
      </c>
      <c r="O7671" s="1383" t="s">
        <v>642</v>
      </c>
      <c r="Q7671" s="1383" t="s">
        <v>882</v>
      </c>
    </row>
    <row r="7672" spans="1:17" x14ac:dyDescent="0.3">
      <c r="A7672" s="1389">
        <v>2011</v>
      </c>
      <c r="B7672" s="1383" t="s">
        <v>559</v>
      </c>
      <c r="C7672" s="1420" t="s">
        <v>645</v>
      </c>
      <c r="D7672" s="1389">
        <v>732.4</v>
      </c>
      <c r="E7672" s="1383" t="s">
        <v>882</v>
      </c>
      <c r="F7672" s="1388" t="s">
        <v>644</v>
      </c>
      <c r="O7672" s="1383" t="s">
        <v>645</v>
      </c>
      <c r="Q7672" s="1383" t="s">
        <v>882</v>
      </c>
    </row>
    <row r="7673" spans="1:17" x14ac:dyDescent="0.3">
      <c r="A7673" s="1389">
        <v>2010</v>
      </c>
      <c r="B7673" s="1383" t="s">
        <v>559</v>
      </c>
      <c r="C7673" s="1420" t="s">
        <v>598</v>
      </c>
      <c r="D7673" s="1389">
        <v>797.95</v>
      </c>
      <c r="E7673" s="1383" t="s">
        <v>882</v>
      </c>
      <c r="F7673" s="1388" t="s">
        <v>599</v>
      </c>
      <c r="O7673" s="1383" t="s">
        <v>598</v>
      </c>
      <c r="Q7673" s="1383" t="s">
        <v>882</v>
      </c>
    </row>
    <row r="7674" spans="1:17" x14ac:dyDescent="0.3">
      <c r="A7674" s="1389">
        <v>2010</v>
      </c>
      <c r="B7674" s="1383" t="s">
        <v>559</v>
      </c>
      <c r="C7674" s="1420" t="s">
        <v>604</v>
      </c>
      <c r="D7674" s="1389">
        <v>749.84</v>
      </c>
      <c r="E7674" s="1383" t="s">
        <v>882</v>
      </c>
      <c r="F7674" s="1388" t="s">
        <v>603</v>
      </c>
      <c r="O7674" s="1383" t="s">
        <v>604</v>
      </c>
      <c r="Q7674" s="1383" t="s">
        <v>882</v>
      </c>
    </row>
    <row r="7675" spans="1:17" x14ac:dyDescent="0.3">
      <c r="A7675" s="1389">
        <v>2010</v>
      </c>
      <c r="B7675" s="1383" t="s">
        <v>559</v>
      </c>
      <c r="C7675" s="1420" t="s">
        <v>578</v>
      </c>
      <c r="D7675" s="1389">
        <v>717.74</v>
      </c>
      <c r="E7675" s="1383" t="s">
        <v>882</v>
      </c>
      <c r="F7675" s="1388" t="s">
        <v>579</v>
      </c>
      <c r="O7675" s="1383" t="s">
        <v>578</v>
      </c>
      <c r="Q7675" s="1383" t="s">
        <v>882</v>
      </c>
    </row>
    <row r="7676" spans="1:17" x14ac:dyDescent="0.3">
      <c r="A7676" s="1389">
        <v>2010</v>
      </c>
      <c r="B7676" s="1383" t="s">
        <v>559</v>
      </c>
      <c r="C7676" s="1420" t="s">
        <v>608</v>
      </c>
      <c r="D7676" s="1389">
        <v>693.32</v>
      </c>
      <c r="E7676" s="1383" t="s">
        <v>882</v>
      </c>
      <c r="F7676" s="1388" t="s">
        <v>607</v>
      </c>
      <c r="O7676" s="1383" t="s">
        <v>608</v>
      </c>
      <c r="Q7676" s="1383" t="s">
        <v>882</v>
      </c>
    </row>
    <row r="7677" spans="1:17" x14ac:dyDescent="0.3">
      <c r="A7677" s="1389">
        <v>2010</v>
      </c>
      <c r="B7677" s="1383" t="s">
        <v>559</v>
      </c>
      <c r="C7677" s="1420" t="s">
        <v>611</v>
      </c>
      <c r="D7677" s="1389">
        <v>699.58</v>
      </c>
      <c r="E7677" s="1383" t="s">
        <v>882</v>
      </c>
      <c r="F7677" s="1388" t="s">
        <v>610</v>
      </c>
      <c r="O7677" s="1383" t="s">
        <v>611</v>
      </c>
      <c r="Q7677" s="1383" t="s">
        <v>882</v>
      </c>
    </row>
    <row r="7678" spans="1:17" x14ac:dyDescent="0.3">
      <c r="A7678" s="1389">
        <v>2010</v>
      </c>
      <c r="B7678" s="1383" t="s">
        <v>559</v>
      </c>
      <c r="C7678" s="1420" t="s">
        <v>614</v>
      </c>
      <c r="D7678" s="1389">
        <v>801.66</v>
      </c>
      <c r="E7678" s="1383" t="s">
        <v>882</v>
      </c>
      <c r="F7678" s="1388" t="s">
        <v>613</v>
      </c>
      <c r="O7678" s="1383" t="s">
        <v>614</v>
      </c>
      <c r="Q7678" s="1383" t="s">
        <v>882</v>
      </c>
    </row>
    <row r="7679" spans="1:17" x14ac:dyDescent="0.3">
      <c r="A7679" s="1389">
        <v>2010</v>
      </c>
      <c r="B7679" s="1383" t="s">
        <v>559</v>
      </c>
      <c r="C7679" s="1420" t="s">
        <v>617</v>
      </c>
      <c r="D7679" s="1389">
        <v>766.83</v>
      </c>
      <c r="E7679" s="1383" t="s">
        <v>882</v>
      </c>
      <c r="F7679" s="1388" t="s">
        <v>616</v>
      </c>
      <c r="O7679" s="1383" t="s">
        <v>617</v>
      </c>
      <c r="Q7679" s="1383" t="s">
        <v>882</v>
      </c>
    </row>
    <row r="7680" spans="1:17" x14ac:dyDescent="0.3">
      <c r="A7680" s="1389">
        <v>2010</v>
      </c>
      <c r="B7680" s="1383" t="s">
        <v>559</v>
      </c>
      <c r="C7680" s="1420" t="s">
        <v>620</v>
      </c>
      <c r="D7680" s="1389">
        <v>789.33</v>
      </c>
      <c r="E7680" s="1383" t="s">
        <v>882</v>
      </c>
      <c r="F7680" s="1388" t="s">
        <v>619</v>
      </c>
      <c r="O7680" s="1383" t="s">
        <v>620</v>
      </c>
      <c r="Q7680" s="1383" t="s">
        <v>882</v>
      </c>
    </row>
    <row r="7681" spans="1:17" x14ac:dyDescent="0.3">
      <c r="A7681" s="1389">
        <v>2010</v>
      </c>
      <c r="B7681" s="1383" t="s">
        <v>559</v>
      </c>
      <c r="C7681" s="1420" t="s">
        <v>623</v>
      </c>
      <c r="D7681" s="1389">
        <v>691.53</v>
      </c>
      <c r="E7681" s="1383" t="s">
        <v>882</v>
      </c>
      <c r="F7681" s="1388" t="s">
        <v>622</v>
      </c>
      <c r="O7681" s="1383" t="s">
        <v>623</v>
      </c>
      <c r="Q7681" s="1383" t="s">
        <v>882</v>
      </c>
    </row>
    <row r="7682" spans="1:17" x14ac:dyDescent="0.3">
      <c r="A7682" s="1389">
        <v>2010</v>
      </c>
      <c r="B7682" s="1383" t="s">
        <v>559</v>
      </c>
      <c r="C7682" s="1420" t="s">
        <v>626</v>
      </c>
      <c r="D7682" s="1389">
        <v>780.78</v>
      </c>
      <c r="E7682" s="1383" t="s">
        <v>882</v>
      </c>
      <c r="F7682" s="1388" t="s">
        <v>625</v>
      </c>
      <c r="O7682" s="1383" t="s">
        <v>626</v>
      </c>
      <c r="Q7682" s="1383" t="s">
        <v>882</v>
      </c>
    </row>
    <row r="7683" spans="1:17" x14ac:dyDescent="0.3">
      <c r="A7683" s="1389">
        <v>2010</v>
      </c>
      <c r="B7683" s="1383" t="s">
        <v>559</v>
      </c>
      <c r="C7683" s="1420" t="s">
        <v>519</v>
      </c>
      <c r="D7683" s="1389">
        <v>1153.3900000000001</v>
      </c>
      <c r="E7683" s="1383" t="s">
        <v>882</v>
      </c>
      <c r="F7683" s="1388" t="s">
        <v>628</v>
      </c>
      <c r="O7683" s="1383" t="s">
        <v>519</v>
      </c>
      <c r="Q7683" s="1383" t="s">
        <v>882</v>
      </c>
    </row>
    <row r="7684" spans="1:17" x14ac:dyDescent="0.3">
      <c r="A7684" s="1389">
        <v>2010</v>
      </c>
      <c r="B7684" s="1383" t="s">
        <v>559</v>
      </c>
      <c r="C7684" s="1420" t="s">
        <v>631</v>
      </c>
      <c r="D7684" s="1389">
        <v>740.74</v>
      </c>
      <c r="E7684" s="1383" t="s">
        <v>882</v>
      </c>
      <c r="F7684" s="1388" t="s">
        <v>630</v>
      </c>
      <c r="O7684" s="1383" t="s">
        <v>631</v>
      </c>
      <c r="Q7684" s="1383" t="s">
        <v>882</v>
      </c>
    </row>
    <row r="7685" spans="1:17" x14ac:dyDescent="0.3">
      <c r="A7685" s="1389">
        <v>2010</v>
      </c>
      <c r="B7685" s="1383" t="s">
        <v>559</v>
      </c>
      <c r="C7685" s="1420" t="s">
        <v>594</v>
      </c>
      <c r="D7685" s="1389">
        <v>854.01</v>
      </c>
      <c r="E7685" s="1383" t="s">
        <v>882</v>
      </c>
      <c r="F7685" s="1388" t="s">
        <v>595</v>
      </c>
      <c r="O7685" s="1383" t="s">
        <v>594</v>
      </c>
      <c r="Q7685" s="1383" t="s">
        <v>882</v>
      </c>
    </row>
    <row r="7686" spans="1:17" x14ac:dyDescent="0.3">
      <c r="A7686" s="1389">
        <v>2010</v>
      </c>
      <c r="B7686" s="1383" t="s">
        <v>559</v>
      </c>
      <c r="C7686" s="1420" t="s">
        <v>635</v>
      </c>
      <c r="D7686" s="1389">
        <v>773.73</v>
      </c>
      <c r="E7686" s="1383" t="s">
        <v>882</v>
      </c>
      <c r="F7686" s="1388" t="s">
        <v>634</v>
      </c>
      <c r="O7686" s="1383" t="s">
        <v>635</v>
      </c>
      <c r="Q7686" s="1383" t="s">
        <v>882</v>
      </c>
    </row>
    <row r="7687" spans="1:17" x14ac:dyDescent="0.3">
      <c r="A7687" s="1389">
        <v>2010</v>
      </c>
      <c r="B7687" s="1383" t="s">
        <v>559</v>
      </c>
      <c r="C7687" s="1420" t="s">
        <v>638</v>
      </c>
      <c r="D7687" s="1389">
        <v>917.3</v>
      </c>
      <c r="E7687" s="1383" t="s">
        <v>882</v>
      </c>
      <c r="F7687" s="1388" t="s">
        <v>637</v>
      </c>
      <c r="O7687" s="1383" t="s">
        <v>638</v>
      </c>
      <c r="Q7687" s="1383" t="s">
        <v>882</v>
      </c>
    </row>
    <row r="7688" spans="1:17" x14ac:dyDescent="0.3">
      <c r="A7688" s="1389">
        <v>2010</v>
      </c>
      <c r="B7688" s="1383" t="s">
        <v>559</v>
      </c>
      <c r="C7688" s="1420" t="s">
        <v>561</v>
      </c>
      <c r="D7688" s="1389">
        <v>709.43</v>
      </c>
      <c r="E7688" s="1383" t="s">
        <v>882</v>
      </c>
      <c r="F7688" s="1388" t="s">
        <v>562</v>
      </c>
      <c r="O7688" s="1383" t="s">
        <v>561</v>
      </c>
      <c r="Q7688" s="1383" t="s">
        <v>882</v>
      </c>
    </row>
    <row r="7689" spans="1:17" x14ac:dyDescent="0.3">
      <c r="A7689" s="1389">
        <v>2010</v>
      </c>
      <c r="B7689" s="1383" t="s">
        <v>559</v>
      </c>
      <c r="C7689" s="1420" t="s">
        <v>642</v>
      </c>
      <c r="D7689" s="1389">
        <v>710.65</v>
      </c>
      <c r="E7689" s="1383" t="s">
        <v>882</v>
      </c>
      <c r="F7689" s="1388" t="s">
        <v>641</v>
      </c>
      <c r="O7689" s="1383" t="s">
        <v>642</v>
      </c>
      <c r="Q7689" s="1383" t="s">
        <v>882</v>
      </c>
    </row>
    <row r="7690" spans="1:17" x14ac:dyDescent="0.3">
      <c r="A7690" s="1389">
        <v>2010</v>
      </c>
      <c r="B7690" s="1383" t="s">
        <v>559</v>
      </c>
      <c r="C7690" s="1420" t="s">
        <v>645</v>
      </c>
      <c r="D7690" s="1389">
        <v>723.77</v>
      </c>
      <c r="E7690" s="1383" t="s">
        <v>882</v>
      </c>
      <c r="F7690" s="1388" t="s">
        <v>644</v>
      </c>
      <c r="O7690" s="1383" t="s">
        <v>645</v>
      </c>
      <c r="Q7690" s="1383" t="s">
        <v>882</v>
      </c>
    </row>
    <row r="7691" spans="1:17" x14ac:dyDescent="0.3">
      <c r="A7691" s="1389">
        <v>2017</v>
      </c>
      <c r="B7691" s="1383" t="s">
        <v>521</v>
      </c>
      <c r="C7691" s="1420" t="s">
        <v>598</v>
      </c>
      <c r="D7691" s="1389">
        <v>1028.8399999999999</v>
      </c>
      <c r="E7691" s="1383" t="s">
        <v>882</v>
      </c>
      <c r="F7691" s="1388" t="s">
        <v>599</v>
      </c>
      <c r="O7691" s="1383" t="s">
        <v>598</v>
      </c>
      <c r="Q7691" s="1383" t="s">
        <v>882</v>
      </c>
    </row>
    <row r="7692" spans="1:17" x14ac:dyDescent="0.3">
      <c r="A7692" s="1389">
        <v>2017</v>
      </c>
      <c r="B7692" s="1383" t="s">
        <v>521</v>
      </c>
      <c r="C7692" s="1420" t="s">
        <v>604</v>
      </c>
      <c r="D7692" s="1389">
        <v>1009.59</v>
      </c>
      <c r="E7692" s="1383" t="s">
        <v>882</v>
      </c>
      <c r="F7692" s="1388" t="s">
        <v>603</v>
      </c>
      <c r="O7692" s="1383" t="s">
        <v>604</v>
      </c>
      <c r="Q7692" s="1383" t="s">
        <v>882</v>
      </c>
    </row>
    <row r="7693" spans="1:17" x14ac:dyDescent="0.3">
      <c r="A7693" s="1389">
        <v>2017</v>
      </c>
      <c r="B7693" s="1383" t="s">
        <v>521</v>
      </c>
      <c r="C7693" s="1420" t="s">
        <v>578</v>
      </c>
      <c r="D7693" s="1389">
        <v>929.88</v>
      </c>
      <c r="E7693" s="1383" t="s">
        <v>882</v>
      </c>
      <c r="F7693" s="1388" t="s">
        <v>579</v>
      </c>
      <c r="O7693" s="1383" t="s">
        <v>578</v>
      </c>
      <c r="Q7693" s="1383" t="s">
        <v>882</v>
      </c>
    </row>
    <row r="7694" spans="1:17" x14ac:dyDescent="0.3">
      <c r="A7694" s="1389">
        <v>2017</v>
      </c>
      <c r="B7694" s="1383" t="s">
        <v>521</v>
      </c>
      <c r="C7694" s="1420" t="s">
        <v>608</v>
      </c>
      <c r="D7694" s="1389">
        <v>882.59</v>
      </c>
      <c r="E7694" s="1383" t="s">
        <v>882</v>
      </c>
      <c r="F7694" s="1388" t="s">
        <v>607</v>
      </c>
      <c r="O7694" s="1383" t="s">
        <v>608</v>
      </c>
      <c r="Q7694" s="1383" t="s">
        <v>882</v>
      </c>
    </row>
    <row r="7695" spans="1:17" x14ac:dyDescent="0.3">
      <c r="A7695" s="1389">
        <v>2017</v>
      </c>
      <c r="B7695" s="1383" t="s">
        <v>521</v>
      </c>
      <c r="C7695" s="1420" t="s">
        <v>611</v>
      </c>
      <c r="D7695" s="1389">
        <v>904.07</v>
      </c>
      <c r="E7695" s="1383" t="s">
        <v>882</v>
      </c>
      <c r="F7695" s="1388" t="s">
        <v>610</v>
      </c>
      <c r="O7695" s="1383" t="s">
        <v>611</v>
      </c>
      <c r="Q7695" s="1383" t="s">
        <v>882</v>
      </c>
    </row>
    <row r="7696" spans="1:17" x14ac:dyDescent="0.3">
      <c r="A7696" s="1389">
        <v>2017</v>
      </c>
      <c r="B7696" s="1383" t="s">
        <v>521</v>
      </c>
      <c r="C7696" s="1420" t="s">
        <v>614</v>
      </c>
      <c r="D7696" s="1389">
        <v>1018.25</v>
      </c>
      <c r="E7696" s="1383" t="s">
        <v>882</v>
      </c>
      <c r="F7696" s="1388" t="s">
        <v>613</v>
      </c>
      <c r="O7696" s="1383" t="s">
        <v>614</v>
      </c>
      <c r="Q7696" s="1383" t="s">
        <v>882</v>
      </c>
    </row>
    <row r="7697" spans="1:17" x14ac:dyDescent="0.3">
      <c r="A7697" s="1389">
        <v>2017</v>
      </c>
      <c r="B7697" s="1383" t="s">
        <v>521</v>
      </c>
      <c r="C7697" s="1420" t="s">
        <v>617</v>
      </c>
      <c r="D7697" s="1389">
        <v>992.35</v>
      </c>
      <c r="E7697" s="1383" t="s">
        <v>882</v>
      </c>
      <c r="F7697" s="1388" t="s">
        <v>616</v>
      </c>
      <c r="O7697" s="1383" t="s">
        <v>617</v>
      </c>
      <c r="Q7697" s="1383" t="s">
        <v>882</v>
      </c>
    </row>
    <row r="7698" spans="1:17" x14ac:dyDescent="0.3">
      <c r="A7698" s="1389">
        <v>2017</v>
      </c>
      <c r="B7698" s="1383" t="s">
        <v>521</v>
      </c>
      <c r="C7698" s="1420" t="s">
        <v>620</v>
      </c>
      <c r="D7698" s="1389">
        <v>968.19</v>
      </c>
      <c r="E7698" s="1383" t="s">
        <v>882</v>
      </c>
      <c r="F7698" s="1388" t="s">
        <v>619</v>
      </c>
      <c r="O7698" s="1383" t="s">
        <v>620</v>
      </c>
      <c r="Q7698" s="1383" t="s">
        <v>882</v>
      </c>
    </row>
    <row r="7699" spans="1:17" x14ac:dyDescent="0.3">
      <c r="A7699" s="1389">
        <v>2017</v>
      </c>
      <c r="B7699" s="1383" t="s">
        <v>521</v>
      </c>
      <c r="C7699" s="1420" t="s">
        <v>623</v>
      </c>
      <c r="D7699" s="1389">
        <v>896.02</v>
      </c>
      <c r="E7699" s="1383" t="s">
        <v>882</v>
      </c>
      <c r="F7699" s="1388" t="s">
        <v>622</v>
      </c>
      <c r="O7699" s="1383" t="s">
        <v>623</v>
      </c>
      <c r="Q7699" s="1383" t="s">
        <v>882</v>
      </c>
    </row>
    <row r="7700" spans="1:17" x14ac:dyDescent="0.3">
      <c r="A7700" s="1389">
        <v>2017</v>
      </c>
      <c r="B7700" s="1383" t="s">
        <v>521</v>
      </c>
      <c r="C7700" s="1420" t="s">
        <v>626</v>
      </c>
      <c r="D7700" s="1389">
        <v>1005.47</v>
      </c>
      <c r="E7700" s="1383" t="s">
        <v>882</v>
      </c>
      <c r="F7700" s="1388" t="s">
        <v>625</v>
      </c>
      <c r="O7700" s="1383" t="s">
        <v>626</v>
      </c>
      <c r="Q7700" s="1383" t="s">
        <v>882</v>
      </c>
    </row>
    <row r="7701" spans="1:17" x14ac:dyDescent="0.3">
      <c r="A7701" s="1389">
        <v>2017</v>
      </c>
      <c r="B7701" s="1383" t="s">
        <v>521</v>
      </c>
      <c r="C7701" s="1420" t="s">
        <v>519</v>
      </c>
      <c r="D7701" s="1389">
        <v>1416.56</v>
      </c>
      <c r="E7701" s="1383" t="s">
        <v>882</v>
      </c>
      <c r="F7701" s="1388" t="s">
        <v>628</v>
      </c>
      <c r="O7701" s="1383" t="s">
        <v>519</v>
      </c>
      <c r="Q7701" s="1383" t="s">
        <v>882</v>
      </c>
    </row>
    <row r="7702" spans="1:17" x14ac:dyDescent="0.3">
      <c r="A7702" s="1389">
        <v>2017</v>
      </c>
      <c r="B7702" s="1383" t="s">
        <v>521</v>
      </c>
      <c r="C7702" s="1420" t="s">
        <v>631</v>
      </c>
      <c r="D7702" s="1389">
        <v>934.83</v>
      </c>
      <c r="E7702" s="1383" t="s">
        <v>882</v>
      </c>
      <c r="F7702" s="1388" t="s">
        <v>630</v>
      </c>
      <c r="O7702" s="1383" t="s">
        <v>631</v>
      </c>
      <c r="Q7702" s="1383" t="s">
        <v>882</v>
      </c>
    </row>
    <row r="7703" spans="1:17" x14ac:dyDescent="0.3">
      <c r="A7703" s="1389">
        <v>2017</v>
      </c>
      <c r="B7703" s="1383" t="s">
        <v>521</v>
      </c>
      <c r="C7703" s="1420" t="s">
        <v>594</v>
      </c>
      <c r="D7703" s="1389">
        <v>1082.4000000000001</v>
      </c>
      <c r="E7703" s="1383" t="s">
        <v>882</v>
      </c>
      <c r="F7703" s="1388" t="s">
        <v>595</v>
      </c>
      <c r="O7703" s="1383" t="s">
        <v>594</v>
      </c>
      <c r="Q7703" s="1383" t="s">
        <v>882</v>
      </c>
    </row>
    <row r="7704" spans="1:17" x14ac:dyDescent="0.3">
      <c r="A7704" s="1389">
        <v>2017</v>
      </c>
      <c r="B7704" s="1383" t="s">
        <v>521</v>
      </c>
      <c r="C7704" s="1420" t="s">
        <v>635</v>
      </c>
      <c r="D7704" s="1389">
        <v>990.46</v>
      </c>
      <c r="E7704" s="1383" t="s">
        <v>882</v>
      </c>
      <c r="F7704" s="1388" t="s">
        <v>634</v>
      </c>
      <c r="O7704" s="1383" t="s">
        <v>635</v>
      </c>
      <c r="Q7704" s="1383" t="s">
        <v>882</v>
      </c>
    </row>
    <row r="7705" spans="1:17" x14ac:dyDescent="0.3">
      <c r="A7705" s="1389">
        <v>2017</v>
      </c>
      <c r="B7705" s="1383" t="s">
        <v>521</v>
      </c>
      <c r="C7705" s="1420" t="s">
        <v>638</v>
      </c>
      <c r="D7705" s="1389">
        <v>1207.8800000000001</v>
      </c>
      <c r="E7705" s="1383" t="s">
        <v>882</v>
      </c>
      <c r="F7705" s="1388" t="s">
        <v>637</v>
      </c>
      <c r="O7705" s="1383" t="s">
        <v>638</v>
      </c>
      <c r="Q7705" s="1383" t="s">
        <v>882</v>
      </c>
    </row>
    <row r="7706" spans="1:17" x14ac:dyDescent="0.3">
      <c r="A7706" s="1389">
        <v>2017</v>
      </c>
      <c r="B7706" s="1383" t="s">
        <v>521</v>
      </c>
      <c r="C7706" s="1420" t="s">
        <v>561</v>
      </c>
      <c r="D7706" s="1389">
        <v>950.1</v>
      </c>
      <c r="E7706" s="1383" t="s">
        <v>882</v>
      </c>
      <c r="F7706" s="1388" t="s">
        <v>562</v>
      </c>
      <c r="O7706" s="1383" t="s">
        <v>561</v>
      </c>
      <c r="Q7706" s="1383" t="s">
        <v>882</v>
      </c>
    </row>
    <row r="7707" spans="1:17" x14ac:dyDescent="0.3">
      <c r="A7707" s="1389">
        <v>2017</v>
      </c>
      <c r="B7707" s="1383" t="s">
        <v>521</v>
      </c>
      <c r="C7707" s="1420" t="s">
        <v>642</v>
      </c>
      <c r="D7707" s="1389">
        <v>935.06</v>
      </c>
      <c r="E7707" s="1383" t="s">
        <v>882</v>
      </c>
      <c r="F7707" s="1388" t="s">
        <v>641</v>
      </c>
      <c r="O7707" s="1383" t="s">
        <v>642</v>
      </c>
      <c r="Q7707" s="1383" t="s">
        <v>882</v>
      </c>
    </row>
    <row r="7708" spans="1:17" x14ac:dyDescent="0.3">
      <c r="A7708" s="1389">
        <v>2017</v>
      </c>
      <c r="B7708" s="1383" t="s">
        <v>521</v>
      </c>
      <c r="C7708" s="1420" t="s">
        <v>645</v>
      </c>
      <c r="D7708" s="1389">
        <v>922.31</v>
      </c>
      <c r="E7708" s="1383" t="s">
        <v>882</v>
      </c>
      <c r="F7708" s="1388" t="s">
        <v>644</v>
      </c>
      <c r="O7708" s="1383" t="s">
        <v>645</v>
      </c>
      <c r="Q7708" s="1383" t="s">
        <v>882</v>
      </c>
    </row>
    <row r="7709" spans="1:17" x14ac:dyDescent="0.3">
      <c r="A7709" s="1389">
        <v>2016</v>
      </c>
      <c r="B7709" s="1383" t="s">
        <v>521</v>
      </c>
      <c r="C7709" s="1420" t="s">
        <v>598</v>
      </c>
      <c r="D7709" s="1389">
        <v>1001.02</v>
      </c>
      <c r="E7709" s="1383" t="s">
        <v>882</v>
      </c>
      <c r="F7709" s="1388" t="s">
        <v>599</v>
      </c>
      <c r="O7709" s="1383" t="s">
        <v>598</v>
      </c>
      <c r="Q7709" s="1383" t="s">
        <v>882</v>
      </c>
    </row>
    <row r="7710" spans="1:17" x14ac:dyDescent="0.3">
      <c r="A7710" s="1389">
        <v>2016</v>
      </c>
      <c r="B7710" s="1383" t="s">
        <v>521</v>
      </c>
      <c r="C7710" s="1420" t="s">
        <v>604</v>
      </c>
      <c r="D7710" s="1389">
        <v>981.92</v>
      </c>
      <c r="E7710" s="1383" t="s">
        <v>882</v>
      </c>
      <c r="F7710" s="1388" t="s">
        <v>603</v>
      </c>
      <c r="O7710" s="1383" t="s">
        <v>604</v>
      </c>
      <c r="Q7710" s="1383" t="s">
        <v>882</v>
      </c>
    </row>
    <row r="7711" spans="1:17" x14ac:dyDescent="0.3">
      <c r="A7711" s="1389">
        <v>2016</v>
      </c>
      <c r="B7711" s="1383" t="s">
        <v>521</v>
      </c>
      <c r="C7711" s="1420" t="s">
        <v>578</v>
      </c>
      <c r="D7711" s="1389">
        <v>895.72</v>
      </c>
      <c r="E7711" s="1383" t="s">
        <v>882</v>
      </c>
      <c r="F7711" s="1388" t="s">
        <v>579</v>
      </c>
      <c r="O7711" s="1383" t="s">
        <v>578</v>
      </c>
      <c r="Q7711" s="1383" t="s">
        <v>882</v>
      </c>
    </row>
    <row r="7712" spans="1:17" x14ac:dyDescent="0.3">
      <c r="A7712" s="1389">
        <v>2016</v>
      </c>
      <c r="B7712" s="1383" t="s">
        <v>521</v>
      </c>
      <c r="C7712" s="1420" t="s">
        <v>608</v>
      </c>
      <c r="D7712" s="1389">
        <v>858.81</v>
      </c>
      <c r="E7712" s="1383" t="s">
        <v>882</v>
      </c>
      <c r="F7712" s="1388" t="s">
        <v>607</v>
      </c>
      <c r="O7712" s="1383" t="s">
        <v>608</v>
      </c>
      <c r="Q7712" s="1383" t="s">
        <v>882</v>
      </c>
    </row>
    <row r="7713" spans="1:17" x14ac:dyDescent="0.3">
      <c r="A7713" s="1389">
        <v>2016</v>
      </c>
      <c r="B7713" s="1383" t="s">
        <v>521</v>
      </c>
      <c r="C7713" s="1420" t="s">
        <v>611</v>
      </c>
      <c r="D7713" s="1389">
        <v>875.03</v>
      </c>
      <c r="E7713" s="1383" t="s">
        <v>882</v>
      </c>
      <c r="F7713" s="1388" t="s">
        <v>610</v>
      </c>
      <c r="O7713" s="1383" t="s">
        <v>611</v>
      </c>
      <c r="Q7713" s="1383" t="s">
        <v>882</v>
      </c>
    </row>
    <row r="7714" spans="1:17" x14ac:dyDescent="0.3">
      <c r="A7714" s="1389">
        <v>2016</v>
      </c>
      <c r="B7714" s="1383" t="s">
        <v>521</v>
      </c>
      <c r="C7714" s="1420" t="s">
        <v>614</v>
      </c>
      <c r="D7714" s="1389">
        <v>990.53</v>
      </c>
      <c r="E7714" s="1383" t="s">
        <v>882</v>
      </c>
      <c r="F7714" s="1388" t="s">
        <v>613</v>
      </c>
      <c r="O7714" s="1383" t="s">
        <v>614</v>
      </c>
      <c r="Q7714" s="1383" t="s">
        <v>882</v>
      </c>
    </row>
    <row r="7715" spans="1:17" x14ac:dyDescent="0.3">
      <c r="A7715" s="1389">
        <v>2016</v>
      </c>
      <c r="B7715" s="1383" t="s">
        <v>521</v>
      </c>
      <c r="C7715" s="1420" t="s">
        <v>617</v>
      </c>
      <c r="D7715" s="1389">
        <v>967.64</v>
      </c>
      <c r="E7715" s="1383" t="s">
        <v>882</v>
      </c>
      <c r="F7715" s="1388" t="s">
        <v>616</v>
      </c>
      <c r="O7715" s="1383" t="s">
        <v>617</v>
      </c>
      <c r="Q7715" s="1383" t="s">
        <v>882</v>
      </c>
    </row>
    <row r="7716" spans="1:17" x14ac:dyDescent="0.3">
      <c r="A7716" s="1389">
        <v>2016</v>
      </c>
      <c r="B7716" s="1383" t="s">
        <v>521</v>
      </c>
      <c r="C7716" s="1420" t="s">
        <v>620</v>
      </c>
      <c r="D7716" s="1389">
        <v>942.73</v>
      </c>
      <c r="E7716" s="1383" t="s">
        <v>882</v>
      </c>
      <c r="F7716" s="1388" t="s">
        <v>619</v>
      </c>
      <c r="O7716" s="1383" t="s">
        <v>620</v>
      </c>
      <c r="Q7716" s="1383" t="s">
        <v>882</v>
      </c>
    </row>
    <row r="7717" spans="1:17" x14ac:dyDescent="0.3">
      <c r="A7717" s="1389">
        <v>2016</v>
      </c>
      <c r="B7717" s="1383" t="s">
        <v>521</v>
      </c>
      <c r="C7717" s="1420" t="s">
        <v>623</v>
      </c>
      <c r="D7717" s="1389">
        <v>857.61</v>
      </c>
      <c r="E7717" s="1383" t="s">
        <v>882</v>
      </c>
      <c r="F7717" s="1388" t="s">
        <v>622</v>
      </c>
      <c r="O7717" s="1383" t="s">
        <v>623</v>
      </c>
      <c r="Q7717" s="1383" t="s">
        <v>882</v>
      </c>
    </row>
    <row r="7718" spans="1:17" x14ac:dyDescent="0.3">
      <c r="A7718" s="1389">
        <v>2016</v>
      </c>
      <c r="B7718" s="1383" t="s">
        <v>521</v>
      </c>
      <c r="C7718" s="1420" t="s">
        <v>626</v>
      </c>
      <c r="D7718" s="1389">
        <v>975.87</v>
      </c>
      <c r="E7718" s="1383" t="s">
        <v>882</v>
      </c>
      <c r="F7718" s="1388" t="s">
        <v>625</v>
      </c>
      <c r="O7718" s="1383" t="s">
        <v>626</v>
      </c>
      <c r="Q7718" s="1383" t="s">
        <v>882</v>
      </c>
    </row>
    <row r="7719" spans="1:17" x14ac:dyDescent="0.3">
      <c r="A7719" s="1389">
        <v>2016</v>
      </c>
      <c r="B7719" s="1383" t="s">
        <v>521</v>
      </c>
      <c r="C7719" s="1420" t="s">
        <v>519</v>
      </c>
      <c r="D7719" s="1389">
        <v>1395.75</v>
      </c>
      <c r="E7719" s="1383" t="s">
        <v>882</v>
      </c>
      <c r="F7719" s="1388" t="s">
        <v>628</v>
      </c>
      <c r="O7719" s="1383" t="s">
        <v>519</v>
      </c>
      <c r="Q7719" s="1383" t="s">
        <v>882</v>
      </c>
    </row>
    <row r="7720" spans="1:17" x14ac:dyDescent="0.3">
      <c r="A7720" s="1389">
        <v>2016</v>
      </c>
      <c r="B7720" s="1383" t="s">
        <v>521</v>
      </c>
      <c r="C7720" s="1420" t="s">
        <v>631</v>
      </c>
      <c r="D7720" s="1389">
        <v>915.42</v>
      </c>
      <c r="E7720" s="1383" t="s">
        <v>882</v>
      </c>
      <c r="F7720" s="1388" t="s">
        <v>630</v>
      </c>
      <c r="O7720" s="1383" t="s">
        <v>631</v>
      </c>
      <c r="Q7720" s="1383" t="s">
        <v>882</v>
      </c>
    </row>
    <row r="7721" spans="1:17" x14ac:dyDescent="0.3">
      <c r="A7721" s="1389">
        <v>2016</v>
      </c>
      <c r="B7721" s="1383" t="s">
        <v>521</v>
      </c>
      <c r="C7721" s="1420" t="s">
        <v>594</v>
      </c>
      <c r="D7721" s="1389">
        <v>1058.57</v>
      </c>
      <c r="E7721" s="1383" t="s">
        <v>882</v>
      </c>
      <c r="F7721" s="1388" t="s">
        <v>595</v>
      </c>
      <c r="O7721" s="1383" t="s">
        <v>594</v>
      </c>
      <c r="Q7721" s="1383" t="s">
        <v>882</v>
      </c>
    </row>
    <row r="7722" spans="1:17" x14ac:dyDescent="0.3">
      <c r="A7722" s="1389">
        <v>2016</v>
      </c>
      <c r="B7722" s="1383" t="s">
        <v>521</v>
      </c>
      <c r="C7722" s="1420" t="s">
        <v>635</v>
      </c>
      <c r="D7722" s="1389">
        <v>962.52</v>
      </c>
      <c r="E7722" s="1383" t="s">
        <v>882</v>
      </c>
      <c r="F7722" s="1388" t="s">
        <v>634</v>
      </c>
      <c r="O7722" s="1383" t="s">
        <v>635</v>
      </c>
      <c r="Q7722" s="1383" t="s">
        <v>882</v>
      </c>
    </row>
    <row r="7723" spans="1:17" x14ac:dyDescent="0.3">
      <c r="A7723" s="1389">
        <v>2016</v>
      </c>
      <c r="B7723" s="1383" t="s">
        <v>521</v>
      </c>
      <c r="C7723" s="1420" t="s">
        <v>638</v>
      </c>
      <c r="D7723" s="1389">
        <v>1190.04</v>
      </c>
      <c r="E7723" s="1383" t="s">
        <v>882</v>
      </c>
      <c r="F7723" s="1388" t="s">
        <v>637</v>
      </c>
      <c r="O7723" s="1383" t="s">
        <v>638</v>
      </c>
      <c r="Q7723" s="1383" t="s">
        <v>882</v>
      </c>
    </row>
    <row r="7724" spans="1:17" x14ac:dyDescent="0.3">
      <c r="A7724" s="1389">
        <v>2016</v>
      </c>
      <c r="B7724" s="1383" t="s">
        <v>521</v>
      </c>
      <c r="C7724" s="1420" t="s">
        <v>561</v>
      </c>
      <c r="D7724" s="1389">
        <v>899.57</v>
      </c>
      <c r="E7724" s="1383" t="s">
        <v>882</v>
      </c>
      <c r="F7724" s="1388" t="s">
        <v>562</v>
      </c>
      <c r="O7724" s="1383" t="s">
        <v>561</v>
      </c>
      <c r="Q7724" s="1383" t="s">
        <v>882</v>
      </c>
    </row>
    <row r="7725" spans="1:17" x14ac:dyDescent="0.3">
      <c r="A7725" s="1389">
        <v>2016</v>
      </c>
      <c r="B7725" s="1383" t="s">
        <v>521</v>
      </c>
      <c r="C7725" s="1420" t="s">
        <v>642</v>
      </c>
      <c r="D7725" s="1389">
        <v>897.29</v>
      </c>
      <c r="E7725" s="1383" t="s">
        <v>882</v>
      </c>
      <c r="F7725" s="1388" t="s">
        <v>641</v>
      </c>
      <c r="O7725" s="1383" t="s">
        <v>642</v>
      </c>
      <c r="Q7725" s="1383" t="s">
        <v>882</v>
      </c>
    </row>
    <row r="7726" spans="1:17" x14ac:dyDescent="0.3">
      <c r="A7726" s="1389">
        <v>2016</v>
      </c>
      <c r="B7726" s="1383" t="s">
        <v>521</v>
      </c>
      <c r="C7726" s="1420" t="s">
        <v>645</v>
      </c>
      <c r="D7726" s="1389">
        <v>894.61</v>
      </c>
      <c r="E7726" s="1383" t="s">
        <v>882</v>
      </c>
      <c r="F7726" s="1388" t="s">
        <v>644</v>
      </c>
      <c r="O7726" s="1383" t="s">
        <v>645</v>
      </c>
      <c r="Q7726" s="1383" t="s">
        <v>882</v>
      </c>
    </row>
    <row r="7727" spans="1:17" x14ac:dyDescent="0.3">
      <c r="A7727" s="1389">
        <v>2015</v>
      </c>
      <c r="B7727" s="1383" t="s">
        <v>521</v>
      </c>
      <c r="C7727" s="1420" t="s">
        <v>598</v>
      </c>
      <c r="D7727" s="1389">
        <v>984.24</v>
      </c>
      <c r="E7727" s="1383" t="s">
        <v>882</v>
      </c>
      <c r="F7727" s="1388" t="s">
        <v>599</v>
      </c>
      <c r="O7727" s="1383" t="s">
        <v>598</v>
      </c>
      <c r="Q7727" s="1383" t="s">
        <v>882</v>
      </c>
    </row>
    <row r="7728" spans="1:17" x14ac:dyDescent="0.3">
      <c r="A7728" s="1389">
        <v>2015</v>
      </c>
      <c r="B7728" s="1383" t="s">
        <v>521</v>
      </c>
      <c r="C7728" s="1420" t="s">
        <v>604</v>
      </c>
      <c r="D7728" s="1389">
        <v>984.04</v>
      </c>
      <c r="E7728" s="1383" t="s">
        <v>882</v>
      </c>
      <c r="F7728" s="1388" t="s">
        <v>603</v>
      </c>
      <c r="O7728" s="1383" t="s">
        <v>604</v>
      </c>
      <c r="Q7728" s="1383" t="s">
        <v>882</v>
      </c>
    </row>
    <row r="7729" spans="1:17" x14ac:dyDescent="0.3">
      <c r="A7729" s="1389">
        <v>2015</v>
      </c>
      <c r="B7729" s="1383" t="s">
        <v>521</v>
      </c>
      <c r="C7729" s="1420" t="s">
        <v>578</v>
      </c>
      <c r="D7729" s="1389">
        <v>880.48</v>
      </c>
      <c r="E7729" s="1383" t="s">
        <v>882</v>
      </c>
      <c r="F7729" s="1388" t="s">
        <v>579</v>
      </c>
      <c r="O7729" s="1383" t="s">
        <v>578</v>
      </c>
      <c r="Q7729" s="1383" t="s">
        <v>882</v>
      </c>
    </row>
    <row r="7730" spans="1:17" x14ac:dyDescent="0.3">
      <c r="A7730" s="1389">
        <v>2015</v>
      </c>
      <c r="B7730" s="1383" t="s">
        <v>521</v>
      </c>
      <c r="C7730" s="1420" t="s">
        <v>608</v>
      </c>
      <c r="D7730" s="1389">
        <v>838.85</v>
      </c>
      <c r="E7730" s="1383" t="s">
        <v>882</v>
      </c>
      <c r="F7730" s="1388" t="s">
        <v>607</v>
      </c>
      <c r="O7730" s="1383" t="s">
        <v>608</v>
      </c>
      <c r="Q7730" s="1383" t="s">
        <v>882</v>
      </c>
    </row>
    <row r="7731" spans="1:17" x14ac:dyDescent="0.3">
      <c r="A7731" s="1389">
        <v>2015</v>
      </c>
      <c r="B7731" s="1383" t="s">
        <v>521</v>
      </c>
      <c r="C7731" s="1420" t="s">
        <v>611</v>
      </c>
      <c r="D7731" s="1389">
        <v>858.65</v>
      </c>
      <c r="E7731" s="1383" t="s">
        <v>882</v>
      </c>
      <c r="F7731" s="1388" t="s">
        <v>610</v>
      </c>
      <c r="O7731" s="1383" t="s">
        <v>611</v>
      </c>
      <c r="Q7731" s="1383" t="s">
        <v>882</v>
      </c>
    </row>
    <row r="7732" spans="1:17" x14ac:dyDescent="0.3">
      <c r="A7732" s="1389">
        <v>2015</v>
      </c>
      <c r="B7732" s="1383" t="s">
        <v>521</v>
      </c>
      <c r="C7732" s="1420" t="s">
        <v>614</v>
      </c>
      <c r="D7732" s="1389">
        <v>967</v>
      </c>
      <c r="E7732" s="1383" t="s">
        <v>882</v>
      </c>
      <c r="F7732" s="1388" t="s">
        <v>613</v>
      </c>
      <c r="O7732" s="1383" t="s">
        <v>614</v>
      </c>
      <c r="Q7732" s="1383" t="s">
        <v>882</v>
      </c>
    </row>
    <row r="7733" spans="1:17" x14ac:dyDescent="0.3">
      <c r="A7733" s="1389">
        <v>2015</v>
      </c>
      <c r="B7733" s="1383" t="s">
        <v>521</v>
      </c>
      <c r="C7733" s="1420" t="s">
        <v>617</v>
      </c>
      <c r="D7733" s="1389">
        <v>956.12</v>
      </c>
      <c r="E7733" s="1383" t="s">
        <v>882</v>
      </c>
      <c r="F7733" s="1388" t="s">
        <v>616</v>
      </c>
      <c r="O7733" s="1383" t="s">
        <v>617</v>
      </c>
      <c r="Q7733" s="1383" t="s">
        <v>882</v>
      </c>
    </row>
    <row r="7734" spans="1:17" x14ac:dyDescent="0.3">
      <c r="A7734" s="1389">
        <v>2015</v>
      </c>
      <c r="B7734" s="1383" t="s">
        <v>521</v>
      </c>
      <c r="C7734" s="1420" t="s">
        <v>620</v>
      </c>
      <c r="D7734" s="1389">
        <v>926.13</v>
      </c>
      <c r="E7734" s="1383" t="s">
        <v>882</v>
      </c>
      <c r="F7734" s="1388" t="s">
        <v>619</v>
      </c>
      <c r="O7734" s="1383" t="s">
        <v>620</v>
      </c>
      <c r="Q7734" s="1383" t="s">
        <v>882</v>
      </c>
    </row>
    <row r="7735" spans="1:17" x14ac:dyDescent="0.3">
      <c r="A7735" s="1389">
        <v>2015</v>
      </c>
      <c r="B7735" s="1383" t="s">
        <v>521</v>
      </c>
      <c r="C7735" s="1420" t="s">
        <v>623</v>
      </c>
      <c r="D7735" s="1389">
        <v>837.53</v>
      </c>
      <c r="E7735" s="1383" t="s">
        <v>882</v>
      </c>
      <c r="F7735" s="1388" t="s">
        <v>622</v>
      </c>
      <c r="O7735" s="1383" t="s">
        <v>623</v>
      </c>
      <c r="Q7735" s="1383" t="s">
        <v>882</v>
      </c>
    </row>
    <row r="7736" spans="1:17" x14ac:dyDescent="0.3">
      <c r="A7736" s="1389">
        <v>2015</v>
      </c>
      <c r="B7736" s="1383" t="s">
        <v>521</v>
      </c>
      <c r="C7736" s="1420" t="s">
        <v>626</v>
      </c>
      <c r="D7736" s="1389">
        <v>959.4</v>
      </c>
      <c r="E7736" s="1383" t="s">
        <v>882</v>
      </c>
      <c r="F7736" s="1388" t="s">
        <v>625</v>
      </c>
      <c r="O7736" s="1383" t="s">
        <v>626</v>
      </c>
      <c r="Q7736" s="1383" t="s">
        <v>882</v>
      </c>
    </row>
    <row r="7737" spans="1:17" x14ac:dyDescent="0.3">
      <c r="A7737" s="1389">
        <v>2015</v>
      </c>
      <c r="B7737" s="1383" t="s">
        <v>521</v>
      </c>
      <c r="C7737" s="1420" t="s">
        <v>519</v>
      </c>
      <c r="D7737" s="1389">
        <v>1391.17</v>
      </c>
      <c r="E7737" s="1383" t="s">
        <v>882</v>
      </c>
      <c r="F7737" s="1388" t="s">
        <v>628</v>
      </c>
      <c r="O7737" s="1383" t="s">
        <v>519</v>
      </c>
      <c r="Q7737" s="1383" t="s">
        <v>882</v>
      </c>
    </row>
    <row r="7738" spans="1:17" x14ac:dyDescent="0.3">
      <c r="A7738" s="1389">
        <v>2015</v>
      </c>
      <c r="B7738" s="1383" t="s">
        <v>521</v>
      </c>
      <c r="C7738" s="1420" t="s">
        <v>631</v>
      </c>
      <c r="D7738" s="1389">
        <v>901.87</v>
      </c>
      <c r="E7738" s="1383" t="s">
        <v>882</v>
      </c>
      <c r="F7738" s="1388" t="s">
        <v>630</v>
      </c>
      <c r="O7738" s="1383" t="s">
        <v>631</v>
      </c>
      <c r="Q7738" s="1383" t="s">
        <v>882</v>
      </c>
    </row>
    <row r="7739" spans="1:17" x14ac:dyDescent="0.3">
      <c r="A7739" s="1389">
        <v>2015</v>
      </c>
      <c r="B7739" s="1383" t="s">
        <v>521</v>
      </c>
      <c r="C7739" s="1420" t="s">
        <v>594</v>
      </c>
      <c r="D7739" s="1389">
        <v>1048.67</v>
      </c>
      <c r="E7739" s="1383" t="s">
        <v>882</v>
      </c>
      <c r="F7739" s="1388" t="s">
        <v>595</v>
      </c>
      <c r="O7739" s="1383" t="s">
        <v>594</v>
      </c>
      <c r="Q7739" s="1383" t="s">
        <v>882</v>
      </c>
    </row>
    <row r="7740" spans="1:17" x14ac:dyDescent="0.3">
      <c r="A7740" s="1389">
        <v>2015</v>
      </c>
      <c r="B7740" s="1383" t="s">
        <v>521</v>
      </c>
      <c r="C7740" s="1420" t="s">
        <v>635</v>
      </c>
      <c r="D7740" s="1389">
        <v>957.21</v>
      </c>
      <c r="E7740" s="1383" t="s">
        <v>882</v>
      </c>
      <c r="F7740" s="1388" t="s">
        <v>634</v>
      </c>
      <c r="O7740" s="1383" t="s">
        <v>635</v>
      </c>
      <c r="Q7740" s="1383" t="s">
        <v>882</v>
      </c>
    </row>
    <row r="7741" spans="1:17" x14ac:dyDescent="0.3">
      <c r="A7741" s="1389">
        <v>2015</v>
      </c>
      <c r="B7741" s="1383" t="s">
        <v>521</v>
      </c>
      <c r="C7741" s="1420" t="s">
        <v>638</v>
      </c>
      <c r="D7741" s="1389">
        <v>1162.18</v>
      </c>
      <c r="E7741" s="1383" t="s">
        <v>882</v>
      </c>
      <c r="F7741" s="1388" t="s">
        <v>637</v>
      </c>
      <c r="O7741" s="1383" t="s">
        <v>638</v>
      </c>
      <c r="Q7741" s="1383" t="s">
        <v>882</v>
      </c>
    </row>
    <row r="7742" spans="1:17" x14ac:dyDescent="0.3">
      <c r="A7742" s="1389">
        <v>2015</v>
      </c>
      <c r="B7742" s="1383" t="s">
        <v>521</v>
      </c>
      <c r="C7742" s="1420" t="s">
        <v>561</v>
      </c>
      <c r="D7742" s="1389">
        <v>895.53</v>
      </c>
      <c r="E7742" s="1383" t="s">
        <v>882</v>
      </c>
      <c r="F7742" s="1388" t="s">
        <v>562</v>
      </c>
      <c r="O7742" s="1383" t="s">
        <v>561</v>
      </c>
      <c r="Q7742" s="1383" t="s">
        <v>882</v>
      </c>
    </row>
    <row r="7743" spans="1:17" x14ac:dyDescent="0.3">
      <c r="A7743" s="1389">
        <v>2015</v>
      </c>
      <c r="B7743" s="1383" t="s">
        <v>521</v>
      </c>
      <c r="C7743" s="1420" t="s">
        <v>642</v>
      </c>
      <c r="D7743" s="1389">
        <v>893.71</v>
      </c>
      <c r="E7743" s="1383" t="s">
        <v>882</v>
      </c>
      <c r="F7743" s="1388" t="s">
        <v>641</v>
      </c>
      <c r="O7743" s="1383" t="s">
        <v>642</v>
      </c>
      <c r="Q7743" s="1383" t="s">
        <v>882</v>
      </c>
    </row>
    <row r="7744" spans="1:17" x14ac:dyDescent="0.3">
      <c r="A7744" s="1389">
        <v>2015</v>
      </c>
      <c r="B7744" s="1383" t="s">
        <v>521</v>
      </c>
      <c r="C7744" s="1420" t="s">
        <v>645</v>
      </c>
      <c r="D7744" s="1389">
        <v>887.05</v>
      </c>
      <c r="E7744" s="1383" t="s">
        <v>882</v>
      </c>
      <c r="F7744" s="1388" t="s">
        <v>644</v>
      </c>
      <c r="O7744" s="1383" t="s">
        <v>645</v>
      </c>
      <c r="Q7744" s="1383" t="s">
        <v>882</v>
      </c>
    </row>
    <row r="7745" spans="1:17" x14ac:dyDescent="0.3">
      <c r="A7745" s="1389">
        <v>2014</v>
      </c>
      <c r="B7745" s="1383" t="s">
        <v>521</v>
      </c>
      <c r="C7745" s="1420" t="s">
        <v>598</v>
      </c>
      <c r="D7745" s="1389">
        <v>971.91</v>
      </c>
      <c r="E7745" s="1383" t="s">
        <v>882</v>
      </c>
      <c r="F7745" s="1388" t="s">
        <v>599</v>
      </c>
      <c r="O7745" s="1383" t="s">
        <v>598</v>
      </c>
      <c r="Q7745" s="1383" t="s">
        <v>882</v>
      </c>
    </row>
    <row r="7746" spans="1:17" x14ac:dyDescent="0.3">
      <c r="A7746" s="1389">
        <v>2014</v>
      </c>
      <c r="B7746" s="1383" t="s">
        <v>521</v>
      </c>
      <c r="C7746" s="1420" t="s">
        <v>604</v>
      </c>
      <c r="D7746" s="1389">
        <v>983.84</v>
      </c>
      <c r="E7746" s="1383" t="s">
        <v>882</v>
      </c>
      <c r="F7746" s="1388" t="s">
        <v>603</v>
      </c>
      <c r="O7746" s="1383" t="s">
        <v>604</v>
      </c>
      <c r="Q7746" s="1383" t="s">
        <v>882</v>
      </c>
    </row>
    <row r="7747" spans="1:17" x14ac:dyDescent="0.3">
      <c r="A7747" s="1389">
        <v>2014</v>
      </c>
      <c r="B7747" s="1383" t="s">
        <v>521</v>
      </c>
      <c r="C7747" s="1420" t="s">
        <v>578</v>
      </c>
      <c r="D7747" s="1389">
        <v>876.17</v>
      </c>
      <c r="E7747" s="1383" t="s">
        <v>882</v>
      </c>
      <c r="F7747" s="1388" t="s">
        <v>579</v>
      </c>
      <c r="O7747" s="1383" t="s">
        <v>578</v>
      </c>
      <c r="Q7747" s="1383" t="s">
        <v>882</v>
      </c>
    </row>
    <row r="7748" spans="1:17" x14ac:dyDescent="0.3">
      <c r="A7748" s="1389">
        <v>2014</v>
      </c>
      <c r="B7748" s="1383" t="s">
        <v>521</v>
      </c>
      <c r="C7748" s="1420" t="s">
        <v>608</v>
      </c>
      <c r="D7748" s="1389">
        <v>838.71</v>
      </c>
      <c r="E7748" s="1383" t="s">
        <v>882</v>
      </c>
      <c r="F7748" s="1388" t="s">
        <v>607</v>
      </c>
      <c r="O7748" s="1383" t="s">
        <v>608</v>
      </c>
      <c r="Q7748" s="1383" t="s">
        <v>882</v>
      </c>
    </row>
    <row r="7749" spans="1:17" x14ac:dyDescent="0.3">
      <c r="A7749" s="1389">
        <v>2014</v>
      </c>
      <c r="B7749" s="1383" t="s">
        <v>521</v>
      </c>
      <c r="C7749" s="1420" t="s">
        <v>611</v>
      </c>
      <c r="D7749" s="1389">
        <v>853.23</v>
      </c>
      <c r="E7749" s="1383" t="s">
        <v>882</v>
      </c>
      <c r="F7749" s="1388" t="s">
        <v>610</v>
      </c>
      <c r="O7749" s="1383" t="s">
        <v>611</v>
      </c>
      <c r="Q7749" s="1383" t="s">
        <v>882</v>
      </c>
    </row>
    <row r="7750" spans="1:17" x14ac:dyDescent="0.3">
      <c r="A7750" s="1389">
        <v>2014</v>
      </c>
      <c r="B7750" s="1383" t="s">
        <v>521</v>
      </c>
      <c r="C7750" s="1420" t="s">
        <v>614</v>
      </c>
      <c r="D7750" s="1389">
        <v>966.21</v>
      </c>
      <c r="E7750" s="1383" t="s">
        <v>882</v>
      </c>
      <c r="F7750" s="1388" t="s">
        <v>613</v>
      </c>
      <c r="O7750" s="1383" t="s">
        <v>614</v>
      </c>
      <c r="Q7750" s="1383" t="s">
        <v>882</v>
      </c>
    </row>
    <row r="7751" spans="1:17" x14ac:dyDescent="0.3">
      <c r="A7751" s="1389">
        <v>2014</v>
      </c>
      <c r="B7751" s="1383" t="s">
        <v>521</v>
      </c>
      <c r="C7751" s="1420" t="s">
        <v>617</v>
      </c>
      <c r="D7751" s="1389">
        <v>955.65</v>
      </c>
      <c r="E7751" s="1383" t="s">
        <v>882</v>
      </c>
      <c r="F7751" s="1388" t="s">
        <v>616</v>
      </c>
      <c r="O7751" s="1383" t="s">
        <v>617</v>
      </c>
      <c r="Q7751" s="1383" t="s">
        <v>882</v>
      </c>
    </row>
    <row r="7752" spans="1:17" x14ac:dyDescent="0.3">
      <c r="A7752" s="1389">
        <v>2014</v>
      </c>
      <c r="B7752" s="1383" t="s">
        <v>521</v>
      </c>
      <c r="C7752" s="1420" t="s">
        <v>620</v>
      </c>
      <c r="D7752" s="1389">
        <v>927.58</v>
      </c>
      <c r="E7752" s="1383" t="s">
        <v>882</v>
      </c>
      <c r="F7752" s="1388" t="s">
        <v>619</v>
      </c>
      <c r="O7752" s="1383" t="s">
        <v>620</v>
      </c>
      <c r="Q7752" s="1383" t="s">
        <v>882</v>
      </c>
    </row>
    <row r="7753" spans="1:17" x14ac:dyDescent="0.3">
      <c r="A7753" s="1389">
        <v>2014</v>
      </c>
      <c r="B7753" s="1383" t="s">
        <v>521</v>
      </c>
      <c r="C7753" s="1420" t="s">
        <v>623</v>
      </c>
      <c r="D7753" s="1389">
        <v>830.16</v>
      </c>
      <c r="E7753" s="1383" t="s">
        <v>882</v>
      </c>
      <c r="F7753" s="1388" t="s">
        <v>622</v>
      </c>
      <c r="O7753" s="1383" t="s">
        <v>623</v>
      </c>
      <c r="Q7753" s="1383" t="s">
        <v>882</v>
      </c>
    </row>
    <row r="7754" spans="1:17" x14ac:dyDescent="0.3">
      <c r="A7754" s="1389">
        <v>2014</v>
      </c>
      <c r="B7754" s="1383" t="s">
        <v>521</v>
      </c>
      <c r="C7754" s="1420" t="s">
        <v>626</v>
      </c>
      <c r="D7754" s="1389">
        <v>953.78</v>
      </c>
      <c r="E7754" s="1383" t="s">
        <v>882</v>
      </c>
      <c r="F7754" s="1388" t="s">
        <v>625</v>
      </c>
      <c r="O7754" s="1383" t="s">
        <v>626</v>
      </c>
      <c r="Q7754" s="1383" t="s">
        <v>882</v>
      </c>
    </row>
    <row r="7755" spans="1:17" x14ac:dyDescent="0.3">
      <c r="A7755" s="1389">
        <v>2014</v>
      </c>
      <c r="B7755" s="1383" t="s">
        <v>521</v>
      </c>
      <c r="C7755" s="1420" t="s">
        <v>519</v>
      </c>
      <c r="D7755" s="1389">
        <v>1392.42</v>
      </c>
      <c r="E7755" s="1383" t="s">
        <v>882</v>
      </c>
      <c r="F7755" s="1388" t="s">
        <v>628</v>
      </c>
      <c r="O7755" s="1383" t="s">
        <v>519</v>
      </c>
      <c r="Q7755" s="1383" t="s">
        <v>882</v>
      </c>
    </row>
    <row r="7756" spans="1:17" x14ac:dyDescent="0.3">
      <c r="A7756" s="1389">
        <v>2014</v>
      </c>
      <c r="B7756" s="1383" t="s">
        <v>521</v>
      </c>
      <c r="C7756" s="1420" t="s">
        <v>631</v>
      </c>
      <c r="D7756" s="1389">
        <v>897.83</v>
      </c>
      <c r="E7756" s="1383" t="s">
        <v>882</v>
      </c>
      <c r="F7756" s="1388" t="s">
        <v>630</v>
      </c>
      <c r="O7756" s="1383" t="s">
        <v>631</v>
      </c>
      <c r="Q7756" s="1383" t="s">
        <v>882</v>
      </c>
    </row>
    <row r="7757" spans="1:17" x14ac:dyDescent="0.3">
      <c r="A7757" s="1389">
        <v>2014</v>
      </c>
      <c r="B7757" s="1383" t="s">
        <v>521</v>
      </c>
      <c r="C7757" s="1420" t="s">
        <v>594</v>
      </c>
      <c r="D7757" s="1389">
        <v>1041.1099999999999</v>
      </c>
      <c r="E7757" s="1383" t="s">
        <v>882</v>
      </c>
      <c r="F7757" s="1388" t="s">
        <v>595</v>
      </c>
      <c r="O7757" s="1383" t="s">
        <v>594</v>
      </c>
      <c r="Q7757" s="1383" t="s">
        <v>882</v>
      </c>
    </row>
    <row r="7758" spans="1:17" x14ac:dyDescent="0.3">
      <c r="A7758" s="1389">
        <v>2014</v>
      </c>
      <c r="B7758" s="1383" t="s">
        <v>521</v>
      </c>
      <c r="C7758" s="1420" t="s">
        <v>635</v>
      </c>
      <c r="D7758" s="1389">
        <v>948.38</v>
      </c>
      <c r="E7758" s="1383" t="s">
        <v>882</v>
      </c>
      <c r="F7758" s="1388" t="s">
        <v>634</v>
      </c>
      <c r="O7758" s="1383" t="s">
        <v>635</v>
      </c>
      <c r="Q7758" s="1383" t="s">
        <v>882</v>
      </c>
    </row>
    <row r="7759" spans="1:17" x14ac:dyDescent="0.3">
      <c r="A7759" s="1389">
        <v>2014</v>
      </c>
      <c r="B7759" s="1383" t="s">
        <v>521</v>
      </c>
      <c r="C7759" s="1420" t="s">
        <v>638</v>
      </c>
      <c r="D7759" s="1389">
        <v>1148.6600000000001</v>
      </c>
      <c r="E7759" s="1383" t="s">
        <v>882</v>
      </c>
      <c r="F7759" s="1388" t="s">
        <v>637</v>
      </c>
      <c r="O7759" s="1383" t="s">
        <v>638</v>
      </c>
      <c r="Q7759" s="1383" t="s">
        <v>882</v>
      </c>
    </row>
    <row r="7760" spans="1:17" x14ac:dyDescent="0.3">
      <c r="A7760" s="1389">
        <v>2014</v>
      </c>
      <c r="B7760" s="1383" t="s">
        <v>521</v>
      </c>
      <c r="C7760" s="1420" t="s">
        <v>561</v>
      </c>
      <c r="D7760" s="1389">
        <v>881.13</v>
      </c>
      <c r="E7760" s="1383" t="s">
        <v>882</v>
      </c>
      <c r="F7760" s="1388" t="s">
        <v>562</v>
      </c>
      <c r="O7760" s="1383" t="s">
        <v>561</v>
      </c>
      <c r="Q7760" s="1383" t="s">
        <v>882</v>
      </c>
    </row>
    <row r="7761" spans="1:17" x14ac:dyDescent="0.3">
      <c r="A7761" s="1389">
        <v>2014</v>
      </c>
      <c r="B7761" s="1383" t="s">
        <v>521</v>
      </c>
      <c r="C7761" s="1420" t="s">
        <v>642</v>
      </c>
      <c r="D7761" s="1389">
        <v>880.9</v>
      </c>
      <c r="E7761" s="1383" t="s">
        <v>882</v>
      </c>
      <c r="F7761" s="1388" t="s">
        <v>641</v>
      </c>
      <c r="O7761" s="1383" t="s">
        <v>642</v>
      </c>
      <c r="Q7761" s="1383" t="s">
        <v>882</v>
      </c>
    </row>
    <row r="7762" spans="1:17" x14ac:dyDescent="0.3">
      <c r="A7762" s="1389">
        <v>2014</v>
      </c>
      <c r="B7762" s="1383" t="s">
        <v>521</v>
      </c>
      <c r="C7762" s="1420" t="s">
        <v>645</v>
      </c>
      <c r="D7762" s="1389">
        <v>884.4</v>
      </c>
      <c r="E7762" s="1383" t="s">
        <v>882</v>
      </c>
      <c r="F7762" s="1388" t="s">
        <v>644</v>
      </c>
      <c r="O7762" s="1383" t="s">
        <v>645</v>
      </c>
      <c r="Q7762" s="1383" t="s">
        <v>882</v>
      </c>
    </row>
    <row r="7763" spans="1:17" x14ac:dyDescent="0.3">
      <c r="A7763" s="1389">
        <v>2013</v>
      </c>
      <c r="B7763" s="1383" t="s">
        <v>521</v>
      </c>
      <c r="C7763" s="1420" t="s">
        <v>598</v>
      </c>
      <c r="D7763" s="1389">
        <v>961.84</v>
      </c>
      <c r="E7763" s="1383" t="s">
        <v>882</v>
      </c>
      <c r="F7763" s="1388" t="s">
        <v>599</v>
      </c>
      <c r="O7763" s="1383" t="s">
        <v>598</v>
      </c>
      <c r="Q7763" s="1383" t="s">
        <v>882</v>
      </c>
    </row>
    <row r="7764" spans="1:17" x14ac:dyDescent="0.3">
      <c r="A7764" s="1389">
        <v>2013</v>
      </c>
      <c r="B7764" s="1383" t="s">
        <v>521</v>
      </c>
      <c r="C7764" s="1420" t="s">
        <v>604</v>
      </c>
      <c r="D7764" s="1389">
        <v>991.36</v>
      </c>
      <c r="E7764" s="1383" t="s">
        <v>882</v>
      </c>
      <c r="F7764" s="1388" t="s">
        <v>603</v>
      </c>
      <c r="O7764" s="1383" t="s">
        <v>604</v>
      </c>
      <c r="Q7764" s="1383" t="s">
        <v>882</v>
      </c>
    </row>
    <row r="7765" spans="1:17" x14ac:dyDescent="0.3">
      <c r="A7765" s="1389">
        <v>2013</v>
      </c>
      <c r="B7765" s="1383" t="s">
        <v>521</v>
      </c>
      <c r="C7765" s="1420" t="s">
        <v>578</v>
      </c>
      <c r="D7765" s="1389">
        <v>868.5</v>
      </c>
      <c r="E7765" s="1383" t="s">
        <v>882</v>
      </c>
      <c r="F7765" s="1388" t="s">
        <v>579</v>
      </c>
      <c r="O7765" s="1383" t="s">
        <v>578</v>
      </c>
      <c r="Q7765" s="1383" t="s">
        <v>882</v>
      </c>
    </row>
    <row r="7766" spans="1:17" x14ac:dyDescent="0.3">
      <c r="A7766" s="1389">
        <v>2013</v>
      </c>
      <c r="B7766" s="1383" t="s">
        <v>521</v>
      </c>
      <c r="C7766" s="1420" t="s">
        <v>608</v>
      </c>
      <c r="D7766" s="1389">
        <v>851.39</v>
      </c>
      <c r="E7766" s="1383" t="s">
        <v>882</v>
      </c>
      <c r="F7766" s="1388" t="s">
        <v>607</v>
      </c>
      <c r="O7766" s="1383" t="s">
        <v>608</v>
      </c>
      <c r="Q7766" s="1383" t="s">
        <v>882</v>
      </c>
    </row>
    <row r="7767" spans="1:17" x14ac:dyDescent="0.3">
      <c r="A7767" s="1389">
        <v>2013</v>
      </c>
      <c r="B7767" s="1383" t="s">
        <v>521</v>
      </c>
      <c r="C7767" s="1420" t="s">
        <v>611</v>
      </c>
      <c r="D7767" s="1389">
        <v>841.84</v>
      </c>
      <c r="E7767" s="1383" t="s">
        <v>882</v>
      </c>
      <c r="F7767" s="1388" t="s">
        <v>610</v>
      </c>
      <c r="O7767" s="1383" t="s">
        <v>611</v>
      </c>
      <c r="Q7767" s="1383" t="s">
        <v>882</v>
      </c>
    </row>
    <row r="7768" spans="1:17" x14ac:dyDescent="0.3">
      <c r="A7768" s="1389">
        <v>2013</v>
      </c>
      <c r="B7768" s="1383" t="s">
        <v>521</v>
      </c>
      <c r="C7768" s="1420" t="s">
        <v>614</v>
      </c>
      <c r="D7768" s="1389">
        <v>978.02</v>
      </c>
      <c r="E7768" s="1383" t="s">
        <v>882</v>
      </c>
      <c r="F7768" s="1388" t="s">
        <v>613</v>
      </c>
      <c r="O7768" s="1383" t="s">
        <v>614</v>
      </c>
      <c r="Q7768" s="1383" t="s">
        <v>882</v>
      </c>
    </row>
    <row r="7769" spans="1:17" x14ac:dyDescent="0.3">
      <c r="A7769" s="1389">
        <v>2013</v>
      </c>
      <c r="B7769" s="1383" t="s">
        <v>521</v>
      </c>
      <c r="C7769" s="1420" t="s">
        <v>617</v>
      </c>
      <c r="D7769" s="1389">
        <v>955.21</v>
      </c>
      <c r="E7769" s="1383" t="s">
        <v>882</v>
      </c>
      <c r="F7769" s="1388" t="s">
        <v>616</v>
      </c>
      <c r="O7769" s="1383" t="s">
        <v>617</v>
      </c>
      <c r="Q7769" s="1383" t="s">
        <v>882</v>
      </c>
    </row>
    <row r="7770" spans="1:17" x14ac:dyDescent="0.3">
      <c r="A7770" s="1389">
        <v>2013</v>
      </c>
      <c r="B7770" s="1383" t="s">
        <v>521</v>
      </c>
      <c r="C7770" s="1420" t="s">
        <v>620</v>
      </c>
      <c r="D7770" s="1389">
        <v>930.97</v>
      </c>
      <c r="E7770" s="1383" t="s">
        <v>882</v>
      </c>
      <c r="F7770" s="1388" t="s">
        <v>619</v>
      </c>
      <c r="O7770" s="1383" t="s">
        <v>620</v>
      </c>
      <c r="Q7770" s="1383" t="s">
        <v>882</v>
      </c>
    </row>
    <row r="7771" spans="1:17" x14ac:dyDescent="0.3">
      <c r="A7771" s="1389">
        <v>2013</v>
      </c>
      <c r="B7771" s="1383" t="s">
        <v>521</v>
      </c>
      <c r="C7771" s="1420" t="s">
        <v>623</v>
      </c>
      <c r="D7771" s="1389">
        <v>814.63</v>
      </c>
      <c r="E7771" s="1383" t="s">
        <v>882</v>
      </c>
      <c r="F7771" s="1388" t="s">
        <v>622</v>
      </c>
      <c r="O7771" s="1383" t="s">
        <v>623</v>
      </c>
      <c r="Q7771" s="1383" t="s">
        <v>882</v>
      </c>
    </row>
    <row r="7772" spans="1:17" x14ac:dyDescent="0.3">
      <c r="A7772" s="1389">
        <v>2013</v>
      </c>
      <c r="B7772" s="1383" t="s">
        <v>521</v>
      </c>
      <c r="C7772" s="1420" t="s">
        <v>626</v>
      </c>
      <c r="D7772" s="1389">
        <v>945.12</v>
      </c>
      <c r="E7772" s="1383" t="s">
        <v>882</v>
      </c>
      <c r="F7772" s="1388" t="s">
        <v>625</v>
      </c>
      <c r="O7772" s="1383" t="s">
        <v>626</v>
      </c>
      <c r="Q7772" s="1383" t="s">
        <v>882</v>
      </c>
    </row>
    <row r="7773" spans="1:17" x14ac:dyDescent="0.3">
      <c r="A7773" s="1389">
        <v>2013</v>
      </c>
      <c r="B7773" s="1383" t="s">
        <v>521</v>
      </c>
      <c r="C7773" s="1420" t="s">
        <v>519</v>
      </c>
      <c r="D7773" s="1389">
        <v>1399.09</v>
      </c>
      <c r="E7773" s="1383" t="s">
        <v>882</v>
      </c>
      <c r="F7773" s="1388" t="s">
        <v>628</v>
      </c>
      <c r="O7773" s="1383" t="s">
        <v>519</v>
      </c>
      <c r="Q7773" s="1383" t="s">
        <v>882</v>
      </c>
    </row>
    <row r="7774" spans="1:17" x14ac:dyDescent="0.3">
      <c r="A7774" s="1389">
        <v>2013</v>
      </c>
      <c r="B7774" s="1383" t="s">
        <v>521</v>
      </c>
      <c r="C7774" s="1420" t="s">
        <v>631</v>
      </c>
      <c r="D7774" s="1389">
        <v>894.32</v>
      </c>
      <c r="E7774" s="1383" t="s">
        <v>882</v>
      </c>
      <c r="F7774" s="1388" t="s">
        <v>630</v>
      </c>
      <c r="O7774" s="1383" t="s">
        <v>631</v>
      </c>
      <c r="Q7774" s="1383" t="s">
        <v>882</v>
      </c>
    </row>
    <row r="7775" spans="1:17" x14ac:dyDescent="0.3">
      <c r="A7775" s="1389">
        <v>2013</v>
      </c>
      <c r="B7775" s="1383" t="s">
        <v>521</v>
      </c>
      <c r="C7775" s="1420" t="s">
        <v>594</v>
      </c>
      <c r="D7775" s="1389">
        <v>1040.1300000000001</v>
      </c>
      <c r="E7775" s="1383" t="s">
        <v>882</v>
      </c>
      <c r="F7775" s="1388" t="s">
        <v>595</v>
      </c>
      <c r="O7775" s="1383" t="s">
        <v>594</v>
      </c>
      <c r="Q7775" s="1383" t="s">
        <v>882</v>
      </c>
    </row>
    <row r="7776" spans="1:17" x14ac:dyDescent="0.3">
      <c r="A7776" s="1389">
        <v>2013</v>
      </c>
      <c r="B7776" s="1383" t="s">
        <v>521</v>
      </c>
      <c r="C7776" s="1420" t="s">
        <v>635</v>
      </c>
      <c r="D7776" s="1389">
        <v>945.7</v>
      </c>
      <c r="E7776" s="1383" t="s">
        <v>882</v>
      </c>
      <c r="F7776" s="1388" t="s">
        <v>634</v>
      </c>
      <c r="O7776" s="1383" t="s">
        <v>635</v>
      </c>
      <c r="Q7776" s="1383" t="s">
        <v>882</v>
      </c>
    </row>
    <row r="7777" spans="1:17" x14ac:dyDescent="0.3">
      <c r="A7777" s="1389">
        <v>2013</v>
      </c>
      <c r="B7777" s="1383" t="s">
        <v>521</v>
      </c>
      <c r="C7777" s="1420" t="s">
        <v>638</v>
      </c>
      <c r="D7777" s="1389">
        <v>1153.1500000000001</v>
      </c>
      <c r="E7777" s="1383" t="s">
        <v>882</v>
      </c>
      <c r="F7777" s="1388" t="s">
        <v>637</v>
      </c>
      <c r="O7777" s="1383" t="s">
        <v>638</v>
      </c>
      <c r="Q7777" s="1383" t="s">
        <v>882</v>
      </c>
    </row>
    <row r="7778" spans="1:17" x14ac:dyDescent="0.3">
      <c r="A7778" s="1389">
        <v>2013</v>
      </c>
      <c r="B7778" s="1383" t="s">
        <v>521</v>
      </c>
      <c r="C7778" s="1420" t="s">
        <v>561</v>
      </c>
      <c r="D7778" s="1389">
        <v>878.85</v>
      </c>
      <c r="E7778" s="1383" t="s">
        <v>882</v>
      </c>
      <c r="F7778" s="1388" t="s">
        <v>562</v>
      </c>
      <c r="O7778" s="1383" t="s">
        <v>561</v>
      </c>
      <c r="Q7778" s="1383" t="s">
        <v>882</v>
      </c>
    </row>
    <row r="7779" spans="1:17" x14ac:dyDescent="0.3">
      <c r="A7779" s="1389">
        <v>2013</v>
      </c>
      <c r="B7779" s="1383" t="s">
        <v>521</v>
      </c>
      <c r="C7779" s="1420" t="s">
        <v>642</v>
      </c>
      <c r="D7779" s="1389">
        <v>868.76</v>
      </c>
      <c r="E7779" s="1383" t="s">
        <v>882</v>
      </c>
      <c r="F7779" s="1388" t="s">
        <v>641</v>
      </c>
      <c r="O7779" s="1383" t="s">
        <v>642</v>
      </c>
      <c r="Q7779" s="1383" t="s">
        <v>882</v>
      </c>
    </row>
    <row r="7780" spans="1:17" x14ac:dyDescent="0.3">
      <c r="A7780" s="1389">
        <v>2013</v>
      </c>
      <c r="B7780" s="1383" t="s">
        <v>521</v>
      </c>
      <c r="C7780" s="1420" t="s">
        <v>645</v>
      </c>
      <c r="D7780" s="1389">
        <v>878.77</v>
      </c>
      <c r="E7780" s="1383" t="s">
        <v>882</v>
      </c>
      <c r="F7780" s="1388" t="s">
        <v>644</v>
      </c>
      <c r="O7780" s="1383" t="s">
        <v>645</v>
      </c>
      <c r="Q7780" s="1383" t="s">
        <v>882</v>
      </c>
    </row>
    <row r="7781" spans="1:17" x14ac:dyDescent="0.3">
      <c r="A7781" s="1389">
        <v>2012</v>
      </c>
      <c r="B7781" s="1383" t="s">
        <v>521</v>
      </c>
      <c r="C7781" s="1420" t="s">
        <v>598</v>
      </c>
      <c r="D7781" s="1389">
        <v>959.35</v>
      </c>
      <c r="E7781" s="1383" t="s">
        <v>882</v>
      </c>
      <c r="F7781" s="1388" t="s">
        <v>599</v>
      </c>
      <c r="O7781" s="1383" t="s">
        <v>598</v>
      </c>
      <c r="Q7781" s="1383" t="s">
        <v>882</v>
      </c>
    </row>
    <row r="7782" spans="1:17" x14ac:dyDescent="0.3">
      <c r="A7782" s="1389">
        <v>2012</v>
      </c>
      <c r="B7782" s="1383" t="s">
        <v>521</v>
      </c>
      <c r="C7782" s="1420" t="s">
        <v>604</v>
      </c>
      <c r="D7782" s="1389">
        <v>982.98</v>
      </c>
      <c r="E7782" s="1383" t="s">
        <v>882</v>
      </c>
      <c r="F7782" s="1388" t="s">
        <v>603</v>
      </c>
      <c r="O7782" s="1383" t="s">
        <v>604</v>
      </c>
      <c r="Q7782" s="1383" t="s">
        <v>882</v>
      </c>
    </row>
    <row r="7783" spans="1:17" x14ac:dyDescent="0.3">
      <c r="A7783" s="1389">
        <v>2012</v>
      </c>
      <c r="B7783" s="1383" t="s">
        <v>521</v>
      </c>
      <c r="C7783" s="1420" t="s">
        <v>578</v>
      </c>
      <c r="D7783" s="1389">
        <v>867.2</v>
      </c>
      <c r="E7783" s="1383" t="s">
        <v>882</v>
      </c>
      <c r="F7783" s="1388" t="s">
        <v>579</v>
      </c>
      <c r="O7783" s="1383" t="s">
        <v>578</v>
      </c>
      <c r="Q7783" s="1383" t="s">
        <v>882</v>
      </c>
    </row>
    <row r="7784" spans="1:17" x14ac:dyDescent="0.3">
      <c r="A7784" s="1389">
        <v>2012</v>
      </c>
      <c r="B7784" s="1383" t="s">
        <v>521</v>
      </c>
      <c r="C7784" s="1420" t="s">
        <v>608</v>
      </c>
      <c r="D7784" s="1389">
        <v>840.73</v>
      </c>
      <c r="E7784" s="1383" t="s">
        <v>882</v>
      </c>
      <c r="F7784" s="1388" t="s">
        <v>607</v>
      </c>
      <c r="O7784" s="1383" t="s">
        <v>608</v>
      </c>
      <c r="Q7784" s="1383" t="s">
        <v>882</v>
      </c>
    </row>
    <row r="7785" spans="1:17" x14ac:dyDescent="0.3">
      <c r="A7785" s="1389">
        <v>2012</v>
      </c>
      <c r="B7785" s="1383" t="s">
        <v>521</v>
      </c>
      <c r="C7785" s="1420" t="s">
        <v>611</v>
      </c>
      <c r="D7785" s="1389">
        <v>841.44</v>
      </c>
      <c r="E7785" s="1383" t="s">
        <v>882</v>
      </c>
      <c r="F7785" s="1388" t="s">
        <v>610</v>
      </c>
      <c r="O7785" s="1383" t="s">
        <v>611</v>
      </c>
      <c r="Q7785" s="1383" t="s">
        <v>882</v>
      </c>
    </row>
    <row r="7786" spans="1:17" x14ac:dyDescent="0.3">
      <c r="A7786" s="1389">
        <v>2012</v>
      </c>
      <c r="B7786" s="1383" t="s">
        <v>521</v>
      </c>
      <c r="C7786" s="1420" t="s">
        <v>614</v>
      </c>
      <c r="D7786" s="1389">
        <v>977.09</v>
      </c>
      <c r="E7786" s="1383" t="s">
        <v>882</v>
      </c>
      <c r="F7786" s="1388" t="s">
        <v>613</v>
      </c>
      <c r="O7786" s="1383" t="s">
        <v>614</v>
      </c>
      <c r="Q7786" s="1383" t="s">
        <v>882</v>
      </c>
    </row>
    <row r="7787" spans="1:17" x14ac:dyDescent="0.3">
      <c r="A7787" s="1389">
        <v>2012</v>
      </c>
      <c r="B7787" s="1383" t="s">
        <v>521</v>
      </c>
      <c r="C7787" s="1420" t="s">
        <v>617</v>
      </c>
      <c r="D7787" s="1389">
        <v>940.53</v>
      </c>
      <c r="E7787" s="1383" t="s">
        <v>882</v>
      </c>
      <c r="F7787" s="1388" t="s">
        <v>616</v>
      </c>
      <c r="O7787" s="1383" t="s">
        <v>617</v>
      </c>
      <c r="Q7787" s="1383" t="s">
        <v>882</v>
      </c>
    </row>
    <row r="7788" spans="1:17" x14ac:dyDescent="0.3">
      <c r="A7788" s="1389">
        <v>2012</v>
      </c>
      <c r="B7788" s="1383" t="s">
        <v>521</v>
      </c>
      <c r="C7788" s="1420" t="s">
        <v>620</v>
      </c>
      <c r="D7788" s="1389">
        <v>943.89</v>
      </c>
      <c r="E7788" s="1383" t="s">
        <v>882</v>
      </c>
      <c r="F7788" s="1388" t="s">
        <v>619</v>
      </c>
      <c r="O7788" s="1383" t="s">
        <v>620</v>
      </c>
      <c r="Q7788" s="1383" t="s">
        <v>882</v>
      </c>
    </row>
    <row r="7789" spans="1:17" x14ac:dyDescent="0.3">
      <c r="A7789" s="1389">
        <v>2012</v>
      </c>
      <c r="B7789" s="1383" t="s">
        <v>521</v>
      </c>
      <c r="C7789" s="1420" t="s">
        <v>623</v>
      </c>
      <c r="D7789" s="1389">
        <v>819.17</v>
      </c>
      <c r="E7789" s="1383" t="s">
        <v>882</v>
      </c>
      <c r="F7789" s="1388" t="s">
        <v>622</v>
      </c>
      <c r="O7789" s="1383" t="s">
        <v>623</v>
      </c>
      <c r="Q7789" s="1383" t="s">
        <v>882</v>
      </c>
    </row>
    <row r="7790" spans="1:17" x14ac:dyDescent="0.3">
      <c r="A7790" s="1389">
        <v>2012</v>
      </c>
      <c r="B7790" s="1383" t="s">
        <v>521</v>
      </c>
      <c r="C7790" s="1420" t="s">
        <v>626</v>
      </c>
      <c r="D7790" s="1389">
        <v>951.87</v>
      </c>
      <c r="E7790" s="1383" t="s">
        <v>882</v>
      </c>
      <c r="F7790" s="1388" t="s">
        <v>625</v>
      </c>
      <c r="O7790" s="1383" t="s">
        <v>626</v>
      </c>
      <c r="Q7790" s="1383" t="s">
        <v>882</v>
      </c>
    </row>
    <row r="7791" spans="1:17" x14ac:dyDescent="0.3">
      <c r="A7791" s="1389">
        <v>2012</v>
      </c>
      <c r="B7791" s="1383" t="s">
        <v>521</v>
      </c>
      <c r="C7791" s="1420" t="s">
        <v>519</v>
      </c>
      <c r="D7791" s="1389">
        <v>1405.94</v>
      </c>
      <c r="E7791" s="1383" t="s">
        <v>882</v>
      </c>
      <c r="F7791" s="1388" t="s">
        <v>628</v>
      </c>
      <c r="O7791" s="1383" t="s">
        <v>519</v>
      </c>
      <c r="Q7791" s="1383" t="s">
        <v>882</v>
      </c>
    </row>
    <row r="7792" spans="1:17" x14ac:dyDescent="0.3">
      <c r="A7792" s="1389">
        <v>2012</v>
      </c>
      <c r="B7792" s="1383" t="s">
        <v>521</v>
      </c>
      <c r="C7792" s="1420" t="s">
        <v>631</v>
      </c>
      <c r="D7792" s="1389">
        <v>900.6</v>
      </c>
      <c r="E7792" s="1383" t="s">
        <v>882</v>
      </c>
      <c r="F7792" s="1388" t="s">
        <v>630</v>
      </c>
      <c r="O7792" s="1383" t="s">
        <v>631</v>
      </c>
      <c r="Q7792" s="1383" t="s">
        <v>882</v>
      </c>
    </row>
    <row r="7793" spans="1:17" x14ac:dyDescent="0.3">
      <c r="A7793" s="1389">
        <v>2012</v>
      </c>
      <c r="B7793" s="1383" t="s">
        <v>521</v>
      </c>
      <c r="C7793" s="1420" t="s">
        <v>594</v>
      </c>
      <c r="D7793" s="1389">
        <v>1032.68</v>
      </c>
      <c r="E7793" s="1383" t="s">
        <v>882</v>
      </c>
      <c r="F7793" s="1388" t="s">
        <v>595</v>
      </c>
      <c r="O7793" s="1383" t="s">
        <v>594</v>
      </c>
      <c r="Q7793" s="1383" t="s">
        <v>882</v>
      </c>
    </row>
    <row r="7794" spans="1:17" x14ac:dyDescent="0.3">
      <c r="A7794" s="1389">
        <v>2012</v>
      </c>
      <c r="B7794" s="1383" t="s">
        <v>521</v>
      </c>
      <c r="C7794" s="1420" t="s">
        <v>635</v>
      </c>
      <c r="D7794" s="1389">
        <v>945.17</v>
      </c>
      <c r="E7794" s="1383" t="s">
        <v>882</v>
      </c>
      <c r="F7794" s="1388" t="s">
        <v>634</v>
      </c>
      <c r="O7794" s="1383" t="s">
        <v>635</v>
      </c>
      <c r="Q7794" s="1383" t="s">
        <v>882</v>
      </c>
    </row>
    <row r="7795" spans="1:17" x14ac:dyDescent="0.3">
      <c r="A7795" s="1389">
        <v>2012</v>
      </c>
      <c r="B7795" s="1383" t="s">
        <v>521</v>
      </c>
      <c r="C7795" s="1420" t="s">
        <v>638</v>
      </c>
      <c r="D7795" s="1389">
        <v>1162.42</v>
      </c>
      <c r="E7795" s="1383" t="s">
        <v>882</v>
      </c>
      <c r="F7795" s="1388" t="s">
        <v>637</v>
      </c>
      <c r="O7795" s="1383" t="s">
        <v>638</v>
      </c>
      <c r="Q7795" s="1383" t="s">
        <v>882</v>
      </c>
    </row>
    <row r="7796" spans="1:17" x14ac:dyDescent="0.3">
      <c r="A7796" s="1389">
        <v>2012</v>
      </c>
      <c r="B7796" s="1383" t="s">
        <v>521</v>
      </c>
      <c r="C7796" s="1420" t="s">
        <v>561</v>
      </c>
      <c r="D7796" s="1389">
        <v>864.75</v>
      </c>
      <c r="E7796" s="1383" t="s">
        <v>882</v>
      </c>
      <c r="F7796" s="1388" t="s">
        <v>562</v>
      </c>
      <c r="O7796" s="1383" t="s">
        <v>561</v>
      </c>
      <c r="Q7796" s="1383" t="s">
        <v>882</v>
      </c>
    </row>
    <row r="7797" spans="1:17" x14ac:dyDescent="0.3">
      <c r="A7797" s="1389">
        <v>2012</v>
      </c>
      <c r="B7797" s="1383" t="s">
        <v>521</v>
      </c>
      <c r="C7797" s="1420" t="s">
        <v>642</v>
      </c>
      <c r="D7797" s="1389">
        <v>864.02</v>
      </c>
      <c r="E7797" s="1383" t="s">
        <v>882</v>
      </c>
      <c r="F7797" s="1388" t="s">
        <v>641</v>
      </c>
      <c r="O7797" s="1383" t="s">
        <v>642</v>
      </c>
      <c r="Q7797" s="1383" t="s">
        <v>882</v>
      </c>
    </row>
    <row r="7798" spans="1:17" x14ac:dyDescent="0.3">
      <c r="A7798" s="1389">
        <v>2012</v>
      </c>
      <c r="B7798" s="1383" t="s">
        <v>521</v>
      </c>
      <c r="C7798" s="1420" t="s">
        <v>645</v>
      </c>
      <c r="D7798" s="1389">
        <v>884.5</v>
      </c>
      <c r="E7798" s="1383" t="s">
        <v>882</v>
      </c>
      <c r="F7798" s="1388" t="s">
        <v>644</v>
      </c>
      <c r="O7798" s="1383" t="s">
        <v>645</v>
      </c>
      <c r="Q7798" s="1383" t="s">
        <v>882</v>
      </c>
    </row>
    <row r="7799" spans="1:17" x14ac:dyDescent="0.3">
      <c r="A7799" s="1389">
        <v>2011</v>
      </c>
      <c r="B7799" s="1383" t="s">
        <v>521</v>
      </c>
      <c r="C7799" s="1420" t="s">
        <v>598</v>
      </c>
      <c r="D7799" s="1389">
        <v>947.06</v>
      </c>
      <c r="E7799" s="1383" t="s">
        <v>882</v>
      </c>
      <c r="F7799" s="1388" t="s">
        <v>599</v>
      </c>
      <c r="O7799" s="1383" t="s">
        <v>598</v>
      </c>
      <c r="Q7799" s="1383" t="s">
        <v>882</v>
      </c>
    </row>
    <row r="7800" spans="1:17" x14ac:dyDescent="0.3">
      <c r="A7800" s="1389">
        <v>2011</v>
      </c>
      <c r="B7800" s="1383" t="s">
        <v>521</v>
      </c>
      <c r="C7800" s="1420" t="s">
        <v>604</v>
      </c>
      <c r="D7800" s="1389">
        <v>970.68</v>
      </c>
      <c r="E7800" s="1383" t="s">
        <v>882</v>
      </c>
      <c r="F7800" s="1388" t="s">
        <v>603</v>
      </c>
      <c r="O7800" s="1383" t="s">
        <v>604</v>
      </c>
      <c r="Q7800" s="1383" t="s">
        <v>882</v>
      </c>
    </row>
    <row r="7801" spans="1:17" x14ac:dyDescent="0.3">
      <c r="A7801" s="1389">
        <v>2011</v>
      </c>
      <c r="B7801" s="1383" t="s">
        <v>521</v>
      </c>
      <c r="C7801" s="1420" t="s">
        <v>578</v>
      </c>
      <c r="D7801" s="1389">
        <v>852.56</v>
      </c>
      <c r="E7801" s="1383" t="s">
        <v>882</v>
      </c>
      <c r="F7801" s="1388" t="s">
        <v>579</v>
      </c>
      <c r="O7801" s="1383" t="s">
        <v>578</v>
      </c>
      <c r="Q7801" s="1383" t="s">
        <v>882</v>
      </c>
    </row>
    <row r="7802" spans="1:17" x14ac:dyDescent="0.3">
      <c r="A7802" s="1389">
        <v>2011</v>
      </c>
      <c r="B7802" s="1383" t="s">
        <v>521</v>
      </c>
      <c r="C7802" s="1420" t="s">
        <v>608</v>
      </c>
      <c r="D7802" s="1389">
        <v>857.12</v>
      </c>
      <c r="E7802" s="1383" t="s">
        <v>882</v>
      </c>
      <c r="F7802" s="1388" t="s">
        <v>607</v>
      </c>
      <c r="O7802" s="1383" t="s">
        <v>608</v>
      </c>
      <c r="Q7802" s="1383" t="s">
        <v>882</v>
      </c>
    </row>
    <row r="7803" spans="1:17" x14ac:dyDescent="0.3">
      <c r="A7803" s="1389">
        <v>2011</v>
      </c>
      <c r="B7803" s="1383" t="s">
        <v>521</v>
      </c>
      <c r="C7803" s="1420" t="s">
        <v>611</v>
      </c>
      <c r="D7803" s="1389">
        <v>837.98</v>
      </c>
      <c r="E7803" s="1383" t="s">
        <v>882</v>
      </c>
      <c r="F7803" s="1388" t="s">
        <v>610</v>
      </c>
      <c r="O7803" s="1383" t="s">
        <v>611</v>
      </c>
      <c r="Q7803" s="1383" t="s">
        <v>882</v>
      </c>
    </row>
    <row r="7804" spans="1:17" x14ac:dyDescent="0.3">
      <c r="A7804" s="1389">
        <v>2011</v>
      </c>
      <c r="B7804" s="1383" t="s">
        <v>521</v>
      </c>
      <c r="C7804" s="1420" t="s">
        <v>614</v>
      </c>
      <c r="D7804" s="1389">
        <v>968.78</v>
      </c>
      <c r="E7804" s="1383" t="s">
        <v>882</v>
      </c>
      <c r="F7804" s="1388" t="s">
        <v>613</v>
      </c>
      <c r="O7804" s="1383" t="s">
        <v>614</v>
      </c>
      <c r="Q7804" s="1383" t="s">
        <v>882</v>
      </c>
    </row>
    <row r="7805" spans="1:17" x14ac:dyDescent="0.3">
      <c r="A7805" s="1389">
        <v>2011</v>
      </c>
      <c r="B7805" s="1383" t="s">
        <v>521</v>
      </c>
      <c r="C7805" s="1420" t="s">
        <v>617</v>
      </c>
      <c r="D7805" s="1389">
        <v>936.99</v>
      </c>
      <c r="E7805" s="1383" t="s">
        <v>882</v>
      </c>
      <c r="F7805" s="1388" t="s">
        <v>616</v>
      </c>
      <c r="O7805" s="1383" t="s">
        <v>617</v>
      </c>
      <c r="Q7805" s="1383" t="s">
        <v>882</v>
      </c>
    </row>
    <row r="7806" spans="1:17" x14ac:dyDescent="0.3">
      <c r="A7806" s="1389">
        <v>2011</v>
      </c>
      <c r="B7806" s="1383" t="s">
        <v>521</v>
      </c>
      <c r="C7806" s="1420" t="s">
        <v>620</v>
      </c>
      <c r="D7806" s="1389">
        <v>942.45</v>
      </c>
      <c r="E7806" s="1383" t="s">
        <v>882</v>
      </c>
      <c r="F7806" s="1388" t="s">
        <v>619</v>
      </c>
      <c r="O7806" s="1383" t="s">
        <v>620</v>
      </c>
      <c r="Q7806" s="1383" t="s">
        <v>882</v>
      </c>
    </row>
    <row r="7807" spans="1:17" x14ac:dyDescent="0.3">
      <c r="A7807" s="1389">
        <v>2011</v>
      </c>
      <c r="B7807" s="1383" t="s">
        <v>521</v>
      </c>
      <c r="C7807" s="1420" t="s">
        <v>623</v>
      </c>
      <c r="D7807" s="1389">
        <v>808.44</v>
      </c>
      <c r="E7807" s="1383" t="s">
        <v>882</v>
      </c>
      <c r="F7807" s="1388" t="s">
        <v>622</v>
      </c>
      <c r="O7807" s="1383" t="s">
        <v>623</v>
      </c>
      <c r="Q7807" s="1383" t="s">
        <v>882</v>
      </c>
    </row>
    <row r="7808" spans="1:17" x14ac:dyDescent="0.3">
      <c r="A7808" s="1389">
        <v>2011</v>
      </c>
      <c r="B7808" s="1383" t="s">
        <v>521</v>
      </c>
      <c r="C7808" s="1420" t="s">
        <v>626</v>
      </c>
      <c r="D7808" s="1389">
        <v>940.61</v>
      </c>
      <c r="E7808" s="1383" t="s">
        <v>882</v>
      </c>
      <c r="F7808" s="1388" t="s">
        <v>625</v>
      </c>
      <c r="O7808" s="1383" t="s">
        <v>626</v>
      </c>
      <c r="Q7808" s="1383" t="s">
        <v>882</v>
      </c>
    </row>
    <row r="7809" spans="1:17" x14ac:dyDescent="0.3">
      <c r="A7809" s="1389">
        <v>2011</v>
      </c>
      <c r="B7809" s="1383" t="s">
        <v>521</v>
      </c>
      <c r="C7809" s="1420" t="s">
        <v>519</v>
      </c>
      <c r="D7809" s="1389">
        <v>1389.71</v>
      </c>
      <c r="E7809" s="1383" t="s">
        <v>882</v>
      </c>
      <c r="F7809" s="1388" t="s">
        <v>628</v>
      </c>
      <c r="O7809" s="1383" t="s">
        <v>519</v>
      </c>
      <c r="Q7809" s="1383" t="s">
        <v>882</v>
      </c>
    </row>
    <row r="7810" spans="1:17" x14ac:dyDescent="0.3">
      <c r="A7810" s="1389">
        <v>2011</v>
      </c>
      <c r="B7810" s="1383" t="s">
        <v>521</v>
      </c>
      <c r="C7810" s="1420" t="s">
        <v>631</v>
      </c>
      <c r="D7810" s="1389">
        <v>881.21</v>
      </c>
      <c r="E7810" s="1383" t="s">
        <v>882</v>
      </c>
      <c r="F7810" s="1388" t="s">
        <v>630</v>
      </c>
      <c r="O7810" s="1383" t="s">
        <v>631</v>
      </c>
      <c r="Q7810" s="1383" t="s">
        <v>882</v>
      </c>
    </row>
    <row r="7811" spans="1:17" x14ac:dyDescent="0.3">
      <c r="A7811" s="1389">
        <v>2011</v>
      </c>
      <c r="B7811" s="1383" t="s">
        <v>521</v>
      </c>
      <c r="C7811" s="1420" t="s">
        <v>594</v>
      </c>
      <c r="D7811" s="1389">
        <v>1024.08</v>
      </c>
      <c r="E7811" s="1383" t="s">
        <v>882</v>
      </c>
      <c r="F7811" s="1388" t="s">
        <v>595</v>
      </c>
      <c r="O7811" s="1383" t="s">
        <v>594</v>
      </c>
      <c r="Q7811" s="1383" t="s">
        <v>882</v>
      </c>
    </row>
    <row r="7812" spans="1:17" x14ac:dyDescent="0.3">
      <c r="A7812" s="1389">
        <v>2011</v>
      </c>
      <c r="B7812" s="1383" t="s">
        <v>521</v>
      </c>
      <c r="C7812" s="1420" t="s">
        <v>635</v>
      </c>
      <c r="D7812" s="1389">
        <v>940.26</v>
      </c>
      <c r="E7812" s="1383" t="s">
        <v>882</v>
      </c>
      <c r="F7812" s="1388" t="s">
        <v>634</v>
      </c>
      <c r="O7812" s="1383" t="s">
        <v>635</v>
      </c>
      <c r="Q7812" s="1383" t="s">
        <v>882</v>
      </c>
    </row>
    <row r="7813" spans="1:17" x14ac:dyDescent="0.3">
      <c r="A7813" s="1389">
        <v>2011</v>
      </c>
      <c r="B7813" s="1383" t="s">
        <v>521</v>
      </c>
      <c r="C7813" s="1420" t="s">
        <v>638</v>
      </c>
      <c r="D7813" s="1389">
        <v>1145.44</v>
      </c>
      <c r="E7813" s="1383" t="s">
        <v>882</v>
      </c>
      <c r="F7813" s="1388" t="s">
        <v>637</v>
      </c>
      <c r="O7813" s="1383" t="s">
        <v>638</v>
      </c>
      <c r="Q7813" s="1383" t="s">
        <v>882</v>
      </c>
    </row>
    <row r="7814" spans="1:17" x14ac:dyDescent="0.3">
      <c r="A7814" s="1389">
        <v>2011</v>
      </c>
      <c r="B7814" s="1383" t="s">
        <v>521</v>
      </c>
      <c r="C7814" s="1420" t="s">
        <v>561</v>
      </c>
      <c r="D7814" s="1389">
        <v>860.79</v>
      </c>
      <c r="E7814" s="1383" t="s">
        <v>882</v>
      </c>
      <c r="F7814" s="1388" t="s">
        <v>562</v>
      </c>
      <c r="O7814" s="1383" t="s">
        <v>561</v>
      </c>
      <c r="Q7814" s="1383" t="s">
        <v>882</v>
      </c>
    </row>
    <row r="7815" spans="1:17" x14ac:dyDescent="0.3">
      <c r="A7815" s="1389">
        <v>2011</v>
      </c>
      <c r="B7815" s="1383" t="s">
        <v>521</v>
      </c>
      <c r="C7815" s="1420" t="s">
        <v>642</v>
      </c>
      <c r="D7815" s="1389">
        <v>848.78</v>
      </c>
      <c r="E7815" s="1383" t="s">
        <v>882</v>
      </c>
      <c r="F7815" s="1388" t="s">
        <v>641</v>
      </c>
      <c r="O7815" s="1383" t="s">
        <v>642</v>
      </c>
      <c r="Q7815" s="1383" t="s">
        <v>882</v>
      </c>
    </row>
    <row r="7816" spans="1:17" x14ac:dyDescent="0.3">
      <c r="A7816" s="1389">
        <v>2011</v>
      </c>
      <c r="B7816" s="1383" t="s">
        <v>521</v>
      </c>
      <c r="C7816" s="1420" t="s">
        <v>645</v>
      </c>
      <c r="D7816" s="1389">
        <v>872.69</v>
      </c>
      <c r="E7816" s="1383" t="s">
        <v>882</v>
      </c>
      <c r="F7816" s="1388" t="s">
        <v>644</v>
      </c>
      <c r="O7816" s="1383" t="s">
        <v>645</v>
      </c>
      <c r="Q7816" s="1383" t="s">
        <v>882</v>
      </c>
    </row>
    <row r="7817" spans="1:17" x14ac:dyDescent="0.3">
      <c r="A7817" s="1389">
        <v>2010</v>
      </c>
      <c r="B7817" s="1383" t="s">
        <v>521</v>
      </c>
      <c r="C7817" s="1420" t="s">
        <v>598</v>
      </c>
      <c r="D7817" s="1389">
        <v>936.35</v>
      </c>
      <c r="E7817" s="1383" t="s">
        <v>882</v>
      </c>
      <c r="F7817" s="1388" t="s">
        <v>599</v>
      </c>
      <c r="O7817" s="1383" t="s">
        <v>598</v>
      </c>
      <c r="Q7817" s="1383" t="s">
        <v>882</v>
      </c>
    </row>
    <row r="7818" spans="1:17" x14ac:dyDescent="0.3">
      <c r="A7818" s="1389">
        <v>2010</v>
      </c>
      <c r="B7818" s="1383" t="s">
        <v>521</v>
      </c>
      <c r="C7818" s="1420" t="s">
        <v>604</v>
      </c>
      <c r="D7818" s="1389">
        <v>963.37</v>
      </c>
      <c r="E7818" s="1383" t="s">
        <v>882</v>
      </c>
      <c r="F7818" s="1388" t="s">
        <v>603</v>
      </c>
      <c r="O7818" s="1383" t="s">
        <v>604</v>
      </c>
      <c r="Q7818" s="1383" t="s">
        <v>882</v>
      </c>
    </row>
    <row r="7819" spans="1:17" x14ac:dyDescent="0.3">
      <c r="A7819" s="1389">
        <v>2010</v>
      </c>
      <c r="B7819" s="1383" t="s">
        <v>521</v>
      </c>
      <c r="C7819" s="1420" t="s">
        <v>578</v>
      </c>
      <c r="D7819" s="1389">
        <v>845.51</v>
      </c>
      <c r="E7819" s="1383" t="s">
        <v>882</v>
      </c>
      <c r="F7819" s="1388" t="s">
        <v>579</v>
      </c>
      <c r="O7819" s="1383" t="s">
        <v>578</v>
      </c>
      <c r="Q7819" s="1383" t="s">
        <v>882</v>
      </c>
    </row>
    <row r="7820" spans="1:17" x14ac:dyDescent="0.3">
      <c r="A7820" s="1389">
        <v>2010</v>
      </c>
      <c r="B7820" s="1383" t="s">
        <v>521</v>
      </c>
      <c r="C7820" s="1420" t="s">
        <v>608</v>
      </c>
      <c r="D7820" s="1389">
        <v>828.84</v>
      </c>
      <c r="E7820" s="1383" t="s">
        <v>882</v>
      </c>
      <c r="F7820" s="1388" t="s">
        <v>607</v>
      </c>
      <c r="O7820" s="1383" t="s">
        <v>608</v>
      </c>
      <c r="Q7820" s="1383" t="s">
        <v>882</v>
      </c>
    </row>
    <row r="7821" spans="1:17" x14ac:dyDescent="0.3">
      <c r="A7821" s="1389">
        <v>2010</v>
      </c>
      <c r="B7821" s="1383" t="s">
        <v>521</v>
      </c>
      <c r="C7821" s="1420" t="s">
        <v>611</v>
      </c>
      <c r="D7821" s="1389">
        <v>827.76</v>
      </c>
      <c r="E7821" s="1383" t="s">
        <v>882</v>
      </c>
      <c r="F7821" s="1388" t="s">
        <v>610</v>
      </c>
      <c r="O7821" s="1383" t="s">
        <v>611</v>
      </c>
      <c r="Q7821" s="1383" t="s">
        <v>882</v>
      </c>
    </row>
    <row r="7822" spans="1:17" x14ac:dyDescent="0.3">
      <c r="A7822" s="1389">
        <v>2010</v>
      </c>
      <c r="B7822" s="1383" t="s">
        <v>521</v>
      </c>
      <c r="C7822" s="1420" t="s">
        <v>614</v>
      </c>
      <c r="D7822" s="1389">
        <v>968.73</v>
      </c>
      <c r="E7822" s="1383" t="s">
        <v>882</v>
      </c>
      <c r="F7822" s="1388" t="s">
        <v>613</v>
      </c>
      <c r="O7822" s="1383" t="s">
        <v>614</v>
      </c>
      <c r="Q7822" s="1383" t="s">
        <v>882</v>
      </c>
    </row>
    <row r="7823" spans="1:17" x14ac:dyDescent="0.3">
      <c r="A7823" s="1389">
        <v>2010</v>
      </c>
      <c r="B7823" s="1383" t="s">
        <v>521</v>
      </c>
      <c r="C7823" s="1420" t="s">
        <v>617</v>
      </c>
      <c r="D7823" s="1389">
        <v>916.58</v>
      </c>
      <c r="E7823" s="1383" t="s">
        <v>882</v>
      </c>
      <c r="F7823" s="1388" t="s">
        <v>616</v>
      </c>
      <c r="O7823" s="1383" t="s">
        <v>617</v>
      </c>
      <c r="Q7823" s="1383" t="s">
        <v>882</v>
      </c>
    </row>
    <row r="7824" spans="1:17" x14ac:dyDescent="0.3">
      <c r="A7824" s="1389">
        <v>2010</v>
      </c>
      <c r="B7824" s="1383" t="s">
        <v>521</v>
      </c>
      <c r="C7824" s="1420" t="s">
        <v>620</v>
      </c>
      <c r="D7824" s="1389">
        <v>938.41</v>
      </c>
      <c r="E7824" s="1383" t="s">
        <v>882</v>
      </c>
      <c r="F7824" s="1388" t="s">
        <v>619</v>
      </c>
      <c r="O7824" s="1383" t="s">
        <v>620</v>
      </c>
      <c r="Q7824" s="1383" t="s">
        <v>882</v>
      </c>
    </row>
    <row r="7825" spans="1:17" x14ac:dyDescent="0.3">
      <c r="A7825" s="1389">
        <v>2010</v>
      </c>
      <c r="B7825" s="1383" t="s">
        <v>521</v>
      </c>
      <c r="C7825" s="1420" t="s">
        <v>623</v>
      </c>
      <c r="D7825" s="1389">
        <v>815.81</v>
      </c>
      <c r="E7825" s="1383" t="s">
        <v>882</v>
      </c>
      <c r="F7825" s="1388" t="s">
        <v>622</v>
      </c>
      <c r="O7825" s="1383" t="s">
        <v>623</v>
      </c>
      <c r="Q7825" s="1383" t="s">
        <v>882</v>
      </c>
    </row>
    <row r="7826" spans="1:17" x14ac:dyDescent="0.3">
      <c r="A7826" s="1389">
        <v>2010</v>
      </c>
      <c r="B7826" s="1383" t="s">
        <v>521</v>
      </c>
      <c r="C7826" s="1420" t="s">
        <v>626</v>
      </c>
      <c r="D7826" s="1389">
        <v>929.8</v>
      </c>
      <c r="E7826" s="1383" t="s">
        <v>882</v>
      </c>
      <c r="F7826" s="1388" t="s">
        <v>625</v>
      </c>
      <c r="O7826" s="1383" t="s">
        <v>626</v>
      </c>
      <c r="Q7826" s="1383" t="s">
        <v>882</v>
      </c>
    </row>
    <row r="7827" spans="1:17" x14ac:dyDescent="0.3">
      <c r="A7827" s="1389">
        <v>2010</v>
      </c>
      <c r="B7827" s="1383" t="s">
        <v>521</v>
      </c>
      <c r="C7827" s="1420" t="s">
        <v>519</v>
      </c>
      <c r="D7827" s="1389">
        <v>1382.08</v>
      </c>
      <c r="E7827" s="1383" t="s">
        <v>882</v>
      </c>
      <c r="F7827" s="1388" t="s">
        <v>628</v>
      </c>
      <c r="O7827" s="1383" t="s">
        <v>519</v>
      </c>
      <c r="Q7827" s="1383" t="s">
        <v>882</v>
      </c>
    </row>
    <row r="7828" spans="1:17" x14ac:dyDescent="0.3">
      <c r="A7828" s="1389">
        <v>2010</v>
      </c>
      <c r="B7828" s="1383" t="s">
        <v>521</v>
      </c>
      <c r="C7828" s="1420" t="s">
        <v>631</v>
      </c>
      <c r="D7828" s="1389">
        <v>883.03</v>
      </c>
      <c r="E7828" s="1383" t="s">
        <v>882</v>
      </c>
      <c r="F7828" s="1388" t="s">
        <v>630</v>
      </c>
      <c r="O7828" s="1383" t="s">
        <v>631</v>
      </c>
      <c r="Q7828" s="1383" t="s">
        <v>882</v>
      </c>
    </row>
    <row r="7829" spans="1:17" x14ac:dyDescent="0.3">
      <c r="A7829" s="1389">
        <v>2010</v>
      </c>
      <c r="B7829" s="1383" t="s">
        <v>521</v>
      </c>
      <c r="C7829" s="1420" t="s">
        <v>594</v>
      </c>
      <c r="D7829" s="1389">
        <v>1018.24</v>
      </c>
      <c r="E7829" s="1383" t="s">
        <v>882</v>
      </c>
      <c r="F7829" s="1388" t="s">
        <v>595</v>
      </c>
      <c r="O7829" s="1383" t="s">
        <v>594</v>
      </c>
      <c r="Q7829" s="1383" t="s">
        <v>882</v>
      </c>
    </row>
    <row r="7830" spans="1:17" x14ac:dyDescent="0.3">
      <c r="A7830" s="1389">
        <v>2010</v>
      </c>
      <c r="B7830" s="1383" t="s">
        <v>521</v>
      </c>
      <c r="C7830" s="1420" t="s">
        <v>635</v>
      </c>
      <c r="D7830" s="1389">
        <v>931.6</v>
      </c>
      <c r="E7830" s="1383" t="s">
        <v>882</v>
      </c>
      <c r="F7830" s="1388" t="s">
        <v>634</v>
      </c>
      <c r="O7830" s="1383" t="s">
        <v>635</v>
      </c>
      <c r="Q7830" s="1383" t="s">
        <v>882</v>
      </c>
    </row>
    <row r="7831" spans="1:17" x14ac:dyDescent="0.3">
      <c r="A7831" s="1389">
        <v>2010</v>
      </c>
      <c r="B7831" s="1383" t="s">
        <v>521</v>
      </c>
      <c r="C7831" s="1420" t="s">
        <v>638</v>
      </c>
      <c r="D7831" s="1389">
        <v>1124.69</v>
      </c>
      <c r="E7831" s="1383" t="s">
        <v>882</v>
      </c>
      <c r="F7831" s="1388" t="s">
        <v>637</v>
      </c>
      <c r="O7831" s="1383" t="s">
        <v>638</v>
      </c>
      <c r="Q7831" s="1383" t="s">
        <v>882</v>
      </c>
    </row>
    <row r="7832" spans="1:17" x14ac:dyDescent="0.3">
      <c r="A7832" s="1389">
        <v>2010</v>
      </c>
      <c r="B7832" s="1383" t="s">
        <v>521</v>
      </c>
      <c r="C7832" s="1420" t="s">
        <v>561</v>
      </c>
      <c r="D7832" s="1389">
        <v>855.46</v>
      </c>
      <c r="E7832" s="1383" t="s">
        <v>882</v>
      </c>
      <c r="F7832" s="1388" t="s">
        <v>562</v>
      </c>
      <c r="O7832" s="1383" t="s">
        <v>561</v>
      </c>
      <c r="Q7832" s="1383" t="s">
        <v>882</v>
      </c>
    </row>
    <row r="7833" spans="1:17" x14ac:dyDescent="0.3">
      <c r="A7833" s="1389">
        <v>2010</v>
      </c>
      <c r="B7833" s="1383" t="s">
        <v>521</v>
      </c>
      <c r="C7833" s="1420" t="s">
        <v>642</v>
      </c>
      <c r="D7833" s="1389">
        <v>843.45</v>
      </c>
      <c r="E7833" s="1383" t="s">
        <v>882</v>
      </c>
      <c r="F7833" s="1388" t="s">
        <v>641</v>
      </c>
      <c r="O7833" s="1383" t="s">
        <v>642</v>
      </c>
      <c r="Q7833" s="1383" t="s">
        <v>882</v>
      </c>
    </row>
    <row r="7834" spans="1:17" x14ac:dyDescent="0.3">
      <c r="A7834" s="1389">
        <v>2010</v>
      </c>
      <c r="B7834" s="1383" t="s">
        <v>521</v>
      </c>
      <c r="C7834" s="1420" t="s">
        <v>645</v>
      </c>
      <c r="D7834" s="1389">
        <v>862.72</v>
      </c>
      <c r="E7834" s="1383" t="s">
        <v>882</v>
      </c>
      <c r="F7834" s="1388" t="s">
        <v>644</v>
      </c>
      <c r="O7834" s="1383" t="s">
        <v>645</v>
      </c>
      <c r="Q7834" s="1383" t="s">
        <v>882</v>
      </c>
    </row>
    <row r="7835" spans="1:17" x14ac:dyDescent="0.3">
      <c r="A7835" s="1389">
        <v>2017</v>
      </c>
      <c r="B7835" s="1383" t="s">
        <v>864</v>
      </c>
      <c r="C7835" s="1420" t="s">
        <v>598</v>
      </c>
      <c r="D7835" s="1389">
        <v>167387</v>
      </c>
      <c r="E7835" s="1383" t="s">
        <v>882</v>
      </c>
      <c r="F7835" s="1388" t="s">
        <v>599</v>
      </c>
      <c r="O7835" s="1383" t="s">
        <v>598</v>
      </c>
      <c r="Q7835" s="1383" t="s">
        <v>882</v>
      </c>
    </row>
    <row r="7836" spans="1:17" x14ac:dyDescent="0.3">
      <c r="A7836" s="1389">
        <v>2017</v>
      </c>
      <c r="B7836" s="1383" t="s">
        <v>864</v>
      </c>
      <c r="C7836" s="1420" t="s">
        <v>604</v>
      </c>
      <c r="D7836" s="1389">
        <v>25742</v>
      </c>
      <c r="E7836" s="1383" t="s">
        <v>882</v>
      </c>
      <c r="F7836" s="1388" t="s">
        <v>603</v>
      </c>
      <c r="O7836" s="1383" t="s">
        <v>604</v>
      </c>
      <c r="Q7836" s="1383" t="s">
        <v>882</v>
      </c>
    </row>
    <row r="7837" spans="1:17" x14ac:dyDescent="0.3">
      <c r="A7837" s="1389">
        <v>2017</v>
      </c>
      <c r="B7837" s="1383" t="s">
        <v>864</v>
      </c>
      <c r="C7837" s="1420" t="s">
        <v>578</v>
      </c>
      <c r="D7837" s="1389">
        <v>202740</v>
      </c>
      <c r="E7837" s="1383" t="s">
        <v>882</v>
      </c>
      <c r="F7837" s="1388" t="s">
        <v>579</v>
      </c>
      <c r="O7837" s="1383" t="s">
        <v>578</v>
      </c>
      <c r="Q7837" s="1383" t="s">
        <v>882</v>
      </c>
    </row>
    <row r="7838" spans="1:17" x14ac:dyDescent="0.3">
      <c r="A7838" s="1389">
        <v>2017</v>
      </c>
      <c r="B7838" s="1383" t="s">
        <v>864</v>
      </c>
      <c r="C7838" s="1420" t="s">
        <v>608</v>
      </c>
      <c r="D7838" s="1389">
        <v>15760</v>
      </c>
      <c r="E7838" s="1383" t="s">
        <v>882</v>
      </c>
      <c r="F7838" s="1388" t="s">
        <v>607</v>
      </c>
      <c r="O7838" s="1383" t="s">
        <v>608</v>
      </c>
      <c r="Q7838" s="1383" t="s">
        <v>882</v>
      </c>
    </row>
    <row r="7839" spans="1:17" x14ac:dyDescent="0.3">
      <c r="A7839" s="1389">
        <v>2017</v>
      </c>
      <c r="B7839" s="1383" t="s">
        <v>864</v>
      </c>
      <c r="C7839" s="1420" t="s">
        <v>611</v>
      </c>
      <c r="D7839" s="1389">
        <v>29718</v>
      </c>
      <c r="E7839" s="1383" t="s">
        <v>882</v>
      </c>
      <c r="F7839" s="1388" t="s">
        <v>610</v>
      </c>
      <c r="O7839" s="1383" t="s">
        <v>611</v>
      </c>
      <c r="Q7839" s="1383" t="s">
        <v>882</v>
      </c>
    </row>
    <row r="7840" spans="1:17" x14ac:dyDescent="0.3">
      <c r="A7840" s="1389">
        <v>2017</v>
      </c>
      <c r="B7840" s="1383" t="s">
        <v>864</v>
      </c>
      <c r="C7840" s="1420" t="s">
        <v>614</v>
      </c>
      <c r="D7840" s="1389">
        <v>73225</v>
      </c>
      <c r="E7840" s="1383" t="s">
        <v>882</v>
      </c>
      <c r="F7840" s="1388" t="s">
        <v>613</v>
      </c>
      <c r="O7840" s="1383" t="s">
        <v>614</v>
      </c>
      <c r="Q7840" s="1383" t="s">
        <v>882</v>
      </c>
    </row>
    <row r="7841" spans="1:17" x14ac:dyDescent="0.3">
      <c r="A7841" s="1389">
        <v>2017</v>
      </c>
      <c r="B7841" s="1383" t="s">
        <v>864</v>
      </c>
      <c r="C7841" s="1420" t="s">
        <v>617</v>
      </c>
      <c r="D7841" s="1389">
        <v>28158</v>
      </c>
      <c r="E7841" s="1383" t="s">
        <v>882</v>
      </c>
      <c r="F7841" s="1388" t="s">
        <v>616</v>
      </c>
      <c r="O7841" s="1383" t="s">
        <v>617</v>
      </c>
      <c r="Q7841" s="1383" t="s">
        <v>882</v>
      </c>
    </row>
    <row r="7842" spans="1:17" x14ac:dyDescent="0.3">
      <c r="A7842" s="1389">
        <v>2017</v>
      </c>
      <c r="B7842" s="1383" t="s">
        <v>864</v>
      </c>
      <c r="C7842" s="1420" t="s">
        <v>620</v>
      </c>
      <c r="D7842" s="1389">
        <v>105673</v>
      </c>
      <c r="E7842" s="1383" t="s">
        <v>882</v>
      </c>
      <c r="F7842" s="1388" t="s">
        <v>619</v>
      </c>
      <c r="O7842" s="1383" t="s">
        <v>620</v>
      </c>
      <c r="Q7842" s="1383" t="s">
        <v>882</v>
      </c>
    </row>
    <row r="7843" spans="1:17" x14ac:dyDescent="0.3">
      <c r="A7843" s="1389">
        <v>2017</v>
      </c>
      <c r="B7843" s="1383" t="s">
        <v>864</v>
      </c>
      <c r="C7843" s="1420" t="s">
        <v>623</v>
      </c>
      <c r="D7843" s="1389">
        <v>22840</v>
      </c>
      <c r="E7843" s="1383" t="s">
        <v>882</v>
      </c>
      <c r="F7843" s="1388" t="s">
        <v>622</v>
      </c>
      <c r="O7843" s="1383" t="s">
        <v>623</v>
      </c>
      <c r="Q7843" s="1383" t="s">
        <v>882</v>
      </c>
    </row>
    <row r="7844" spans="1:17" x14ac:dyDescent="0.3">
      <c r="A7844" s="1389">
        <v>2017</v>
      </c>
      <c r="B7844" s="1383" t="s">
        <v>864</v>
      </c>
      <c r="C7844" s="1420" t="s">
        <v>626</v>
      </c>
      <c r="D7844" s="1389">
        <v>105148</v>
      </c>
      <c r="E7844" s="1383" t="s">
        <v>882</v>
      </c>
      <c r="F7844" s="1388" t="s">
        <v>625</v>
      </c>
      <c r="O7844" s="1383" t="s">
        <v>626</v>
      </c>
      <c r="Q7844" s="1383" t="s">
        <v>882</v>
      </c>
    </row>
    <row r="7845" spans="1:17" x14ac:dyDescent="0.3">
      <c r="A7845" s="1389">
        <v>2017</v>
      </c>
      <c r="B7845" s="1383" t="s">
        <v>864</v>
      </c>
      <c r="C7845" s="1420" t="s">
        <v>519</v>
      </c>
      <c r="D7845" s="1389">
        <v>612681</v>
      </c>
      <c r="E7845" s="1383" t="s">
        <v>882</v>
      </c>
      <c r="F7845" s="1388" t="s">
        <v>628</v>
      </c>
      <c r="O7845" s="1383" t="s">
        <v>519</v>
      </c>
      <c r="Q7845" s="1383" t="s">
        <v>882</v>
      </c>
    </row>
    <row r="7846" spans="1:17" x14ac:dyDescent="0.3">
      <c r="A7846" s="1389">
        <v>2017</v>
      </c>
      <c r="B7846" s="1383" t="s">
        <v>864</v>
      </c>
      <c r="C7846" s="1420" t="s">
        <v>631</v>
      </c>
      <c r="D7846" s="1389">
        <v>16604</v>
      </c>
      <c r="E7846" s="1383" t="s">
        <v>882</v>
      </c>
      <c r="F7846" s="1388" t="s">
        <v>630</v>
      </c>
      <c r="O7846" s="1383" t="s">
        <v>631</v>
      </c>
      <c r="Q7846" s="1383" t="s">
        <v>882</v>
      </c>
    </row>
    <row r="7847" spans="1:17" x14ac:dyDescent="0.3">
      <c r="A7847" s="1389">
        <v>2017</v>
      </c>
      <c r="B7847" s="1383" t="s">
        <v>864</v>
      </c>
      <c r="C7847" s="1420" t="s">
        <v>594</v>
      </c>
      <c r="D7847" s="1389">
        <v>408235</v>
      </c>
      <c r="E7847" s="1383" t="s">
        <v>882</v>
      </c>
      <c r="F7847" s="1388" t="s">
        <v>595</v>
      </c>
      <c r="O7847" s="1383" t="s">
        <v>594</v>
      </c>
      <c r="Q7847" s="1383" t="s">
        <v>882</v>
      </c>
    </row>
    <row r="7848" spans="1:17" x14ac:dyDescent="0.3">
      <c r="A7848" s="1389">
        <v>2017</v>
      </c>
      <c r="B7848" s="1383" t="s">
        <v>864</v>
      </c>
      <c r="C7848" s="1420" t="s">
        <v>635</v>
      </c>
      <c r="D7848" s="1389">
        <v>75494</v>
      </c>
      <c r="E7848" s="1383" t="s">
        <v>882</v>
      </c>
      <c r="F7848" s="1388" t="s">
        <v>634</v>
      </c>
      <c r="O7848" s="1383" t="s">
        <v>635</v>
      </c>
      <c r="Q7848" s="1383" t="s">
        <v>882</v>
      </c>
    </row>
    <row r="7849" spans="1:17" x14ac:dyDescent="0.3">
      <c r="A7849" s="1389">
        <v>2017</v>
      </c>
      <c r="B7849" s="1383" t="s">
        <v>864</v>
      </c>
      <c r="C7849" s="1420" t="s">
        <v>638</v>
      </c>
      <c r="D7849" s="1389">
        <v>113563</v>
      </c>
      <c r="E7849" s="1383" t="s">
        <v>882</v>
      </c>
      <c r="F7849" s="1388" t="s">
        <v>637</v>
      </c>
      <c r="O7849" s="1383" t="s">
        <v>638</v>
      </c>
      <c r="Q7849" s="1383" t="s">
        <v>882</v>
      </c>
    </row>
    <row r="7850" spans="1:17" x14ac:dyDescent="0.3">
      <c r="A7850" s="1389">
        <v>2017</v>
      </c>
      <c r="B7850" s="1383" t="s">
        <v>864</v>
      </c>
      <c r="C7850" s="1420" t="s">
        <v>561</v>
      </c>
      <c r="D7850" s="1389">
        <v>42998</v>
      </c>
      <c r="E7850" s="1383" t="s">
        <v>882</v>
      </c>
      <c r="F7850" s="1388" t="s">
        <v>562</v>
      </c>
      <c r="O7850" s="1383" t="s">
        <v>561</v>
      </c>
      <c r="Q7850" s="1383" t="s">
        <v>882</v>
      </c>
    </row>
    <row r="7851" spans="1:17" x14ac:dyDescent="0.3">
      <c r="A7851" s="1389">
        <v>2017</v>
      </c>
      <c r="B7851" s="1383" t="s">
        <v>864</v>
      </c>
      <c r="C7851" s="1420" t="s">
        <v>642</v>
      </c>
      <c r="D7851" s="1389">
        <v>25385</v>
      </c>
      <c r="E7851" s="1383" t="s">
        <v>882</v>
      </c>
      <c r="F7851" s="1388" t="s">
        <v>641</v>
      </c>
      <c r="O7851" s="1383" t="s">
        <v>642</v>
      </c>
      <c r="Q7851" s="1383" t="s">
        <v>882</v>
      </c>
    </row>
    <row r="7852" spans="1:17" x14ac:dyDescent="0.3">
      <c r="A7852" s="1389">
        <v>2017</v>
      </c>
      <c r="B7852" s="1383" t="s">
        <v>864</v>
      </c>
      <c r="C7852" s="1420" t="s">
        <v>645</v>
      </c>
      <c r="D7852" s="1389">
        <v>60592</v>
      </c>
      <c r="E7852" s="1383" t="s">
        <v>882</v>
      </c>
      <c r="F7852" s="1388" t="s">
        <v>644</v>
      </c>
      <c r="O7852" s="1383" t="s">
        <v>645</v>
      </c>
      <c r="Q7852" s="1383" t="s">
        <v>882</v>
      </c>
    </row>
    <row r="7853" spans="1:17" x14ac:dyDescent="0.3">
      <c r="A7853" s="1389">
        <v>2016</v>
      </c>
      <c r="B7853" s="1383" t="s">
        <v>864</v>
      </c>
      <c r="C7853" s="1420" t="s">
        <v>598</v>
      </c>
      <c r="D7853" s="1389">
        <v>161438</v>
      </c>
      <c r="E7853" s="1383" t="s">
        <v>882</v>
      </c>
      <c r="F7853" s="1388" t="s">
        <v>599</v>
      </c>
      <c r="O7853" s="1383" t="s">
        <v>598</v>
      </c>
      <c r="Q7853" s="1383" t="s">
        <v>882</v>
      </c>
    </row>
    <row r="7854" spans="1:17" x14ac:dyDescent="0.3">
      <c r="A7854" s="1389">
        <v>2016</v>
      </c>
      <c r="B7854" s="1383" t="s">
        <v>864</v>
      </c>
      <c r="C7854" s="1420" t="s">
        <v>604</v>
      </c>
      <c r="D7854" s="1389">
        <v>24777</v>
      </c>
      <c r="E7854" s="1383" t="s">
        <v>882</v>
      </c>
      <c r="F7854" s="1388" t="s">
        <v>603</v>
      </c>
      <c r="O7854" s="1383" t="s">
        <v>604</v>
      </c>
      <c r="Q7854" s="1383" t="s">
        <v>882</v>
      </c>
    </row>
    <row r="7855" spans="1:17" x14ac:dyDescent="0.3">
      <c r="A7855" s="1389">
        <v>2016</v>
      </c>
      <c r="B7855" s="1383" t="s">
        <v>864</v>
      </c>
      <c r="C7855" s="1420" t="s">
        <v>578</v>
      </c>
      <c r="D7855" s="1389">
        <v>196392</v>
      </c>
      <c r="E7855" s="1383" t="s">
        <v>882</v>
      </c>
      <c r="F7855" s="1388" t="s">
        <v>579</v>
      </c>
      <c r="O7855" s="1383" t="s">
        <v>578</v>
      </c>
      <c r="Q7855" s="1383" t="s">
        <v>882</v>
      </c>
    </row>
    <row r="7856" spans="1:17" x14ac:dyDescent="0.3">
      <c r="A7856" s="1389">
        <v>2016</v>
      </c>
      <c r="B7856" s="1383" t="s">
        <v>864</v>
      </c>
      <c r="C7856" s="1420" t="s">
        <v>608</v>
      </c>
      <c r="D7856" s="1389">
        <v>15638</v>
      </c>
      <c r="E7856" s="1383" t="s">
        <v>882</v>
      </c>
      <c r="F7856" s="1388" t="s">
        <v>607</v>
      </c>
      <c r="O7856" s="1383" t="s">
        <v>608</v>
      </c>
      <c r="Q7856" s="1383" t="s">
        <v>882</v>
      </c>
    </row>
    <row r="7857" spans="1:17" x14ac:dyDescent="0.3">
      <c r="A7857" s="1389">
        <v>2016</v>
      </c>
      <c r="B7857" s="1383" t="s">
        <v>864</v>
      </c>
      <c r="C7857" s="1420" t="s">
        <v>611</v>
      </c>
      <c r="D7857" s="1389">
        <v>29436</v>
      </c>
      <c r="E7857" s="1383" t="s">
        <v>882</v>
      </c>
      <c r="F7857" s="1388" t="s">
        <v>610</v>
      </c>
      <c r="O7857" s="1383" t="s">
        <v>611</v>
      </c>
      <c r="Q7857" s="1383" t="s">
        <v>882</v>
      </c>
    </row>
    <row r="7858" spans="1:17" x14ac:dyDescent="0.3">
      <c r="A7858" s="1389">
        <v>2016</v>
      </c>
      <c r="B7858" s="1383" t="s">
        <v>864</v>
      </c>
      <c r="C7858" s="1420" t="s">
        <v>614</v>
      </c>
      <c r="D7858" s="1389">
        <v>71332</v>
      </c>
      <c r="E7858" s="1383" t="s">
        <v>882</v>
      </c>
      <c r="F7858" s="1388" t="s">
        <v>613</v>
      </c>
      <c r="O7858" s="1383" t="s">
        <v>614</v>
      </c>
      <c r="Q7858" s="1383" t="s">
        <v>882</v>
      </c>
    </row>
    <row r="7859" spans="1:17" x14ac:dyDescent="0.3">
      <c r="A7859" s="1389">
        <v>2016</v>
      </c>
      <c r="B7859" s="1383" t="s">
        <v>864</v>
      </c>
      <c r="C7859" s="1420" t="s">
        <v>617</v>
      </c>
      <c r="D7859" s="1389">
        <v>27566</v>
      </c>
      <c r="E7859" s="1383" t="s">
        <v>882</v>
      </c>
      <c r="F7859" s="1388" t="s">
        <v>616</v>
      </c>
      <c r="O7859" s="1383" t="s">
        <v>617</v>
      </c>
      <c r="Q7859" s="1383" t="s">
        <v>882</v>
      </c>
    </row>
    <row r="7860" spans="1:17" x14ac:dyDescent="0.3">
      <c r="A7860" s="1389">
        <v>2016</v>
      </c>
      <c r="B7860" s="1383" t="s">
        <v>864</v>
      </c>
      <c r="C7860" s="1420" t="s">
        <v>620</v>
      </c>
      <c r="D7860" s="1389">
        <v>99474</v>
      </c>
      <c r="E7860" s="1383" t="s">
        <v>882</v>
      </c>
      <c r="F7860" s="1388" t="s">
        <v>619</v>
      </c>
      <c r="O7860" s="1383" t="s">
        <v>620</v>
      </c>
      <c r="Q7860" s="1383" t="s">
        <v>882</v>
      </c>
    </row>
    <row r="7861" spans="1:17" x14ac:dyDescent="0.3">
      <c r="A7861" s="1389">
        <v>2016</v>
      </c>
      <c r="B7861" s="1383" t="s">
        <v>864</v>
      </c>
      <c r="C7861" s="1420" t="s">
        <v>623</v>
      </c>
      <c r="D7861" s="1389">
        <v>22292</v>
      </c>
      <c r="E7861" s="1383" t="s">
        <v>882</v>
      </c>
      <c r="F7861" s="1388" t="s">
        <v>622</v>
      </c>
      <c r="O7861" s="1383" t="s">
        <v>623</v>
      </c>
      <c r="Q7861" s="1383" t="s">
        <v>882</v>
      </c>
    </row>
    <row r="7862" spans="1:17" x14ac:dyDescent="0.3">
      <c r="A7862" s="1389">
        <v>2016</v>
      </c>
      <c r="B7862" s="1383" t="s">
        <v>864</v>
      </c>
      <c r="C7862" s="1420" t="s">
        <v>626</v>
      </c>
      <c r="D7862" s="1389">
        <v>100866</v>
      </c>
      <c r="E7862" s="1383" t="s">
        <v>882</v>
      </c>
      <c r="F7862" s="1388" t="s">
        <v>625</v>
      </c>
      <c r="O7862" s="1383" t="s">
        <v>626</v>
      </c>
      <c r="Q7862" s="1383" t="s">
        <v>882</v>
      </c>
    </row>
    <row r="7863" spans="1:17" x14ac:dyDescent="0.3">
      <c r="A7863" s="1389">
        <v>2016</v>
      </c>
      <c r="B7863" s="1383" t="s">
        <v>864</v>
      </c>
      <c r="C7863" s="1420" t="s">
        <v>519</v>
      </c>
      <c r="D7863" s="1389">
        <v>592629</v>
      </c>
      <c r="E7863" s="1383" t="s">
        <v>882</v>
      </c>
      <c r="F7863" s="1388" t="s">
        <v>628</v>
      </c>
      <c r="O7863" s="1383" t="s">
        <v>519</v>
      </c>
      <c r="Q7863" s="1383" t="s">
        <v>882</v>
      </c>
    </row>
    <row r="7864" spans="1:17" x14ac:dyDescent="0.3">
      <c r="A7864" s="1389">
        <v>2016</v>
      </c>
      <c r="B7864" s="1383" t="s">
        <v>864</v>
      </c>
      <c r="C7864" s="1420" t="s">
        <v>631</v>
      </c>
      <c r="D7864" s="1389">
        <v>16226</v>
      </c>
      <c r="E7864" s="1383" t="s">
        <v>882</v>
      </c>
      <c r="F7864" s="1388" t="s">
        <v>630</v>
      </c>
      <c r="O7864" s="1383" t="s">
        <v>631</v>
      </c>
      <c r="Q7864" s="1383" t="s">
        <v>882</v>
      </c>
    </row>
    <row r="7865" spans="1:17" x14ac:dyDescent="0.3">
      <c r="A7865" s="1389">
        <v>2016</v>
      </c>
      <c r="B7865" s="1383" t="s">
        <v>864</v>
      </c>
      <c r="C7865" s="1420" t="s">
        <v>594</v>
      </c>
      <c r="D7865" s="1389">
        <v>391967</v>
      </c>
      <c r="E7865" s="1383" t="s">
        <v>882</v>
      </c>
      <c r="F7865" s="1388" t="s">
        <v>595</v>
      </c>
      <c r="O7865" s="1383" t="s">
        <v>594</v>
      </c>
      <c r="Q7865" s="1383" t="s">
        <v>882</v>
      </c>
    </row>
    <row r="7866" spans="1:17" x14ac:dyDescent="0.3">
      <c r="A7866" s="1389">
        <v>2016</v>
      </c>
      <c r="B7866" s="1383" t="s">
        <v>864</v>
      </c>
      <c r="C7866" s="1420" t="s">
        <v>635</v>
      </c>
      <c r="D7866" s="1389">
        <v>73549</v>
      </c>
      <c r="E7866" s="1383" t="s">
        <v>882</v>
      </c>
      <c r="F7866" s="1388" t="s">
        <v>634</v>
      </c>
      <c r="O7866" s="1383" t="s">
        <v>635</v>
      </c>
      <c r="Q7866" s="1383" t="s">
        <v>882</v>
      </c>
    </row>
    <row r="7867" spans="1:17" x14ac:dyDescent="0.3">
      <c r="A7867" s="1389">
        <v>2016</v>
      </c>
      <c r="B7867" s="1383" t="s">
        <v>864</v>
      </c>
      <c r="C7867" s="1420" t="s">
        <v>638</v>
      </c>
      <c r="D7867" s="1389">
        <v>108013</v>
      </c>
      <c r="E7867" s="1383" t="s">
        <v>882</v>
      </c>
      <c r="F7867" s="1388" t="s">
        <v>637</v>
      </c>
      <c r="O7867" s="1383" t="s">
        <v>638</v>
      </c>
      <c r="Q7867" s="1383" t="s">
        <v>882</v>
      </c>
    </row>
    <row r="7868" spans="1:17" x14ac:dyDescent="0.3">
      <c r="A7868" s="1389">
        <v>2016</v>
      </c>
      <c r="B7868" s="1383" t="s">
        <v>864</v>
      </c>
      <c r="C7868" s="1420" t="s">
        <v>561</v>
      </c>
      <c r="D7868" s="1389">
        <v>40860</v>
      </c>
      <c r="E7868" s="1383" t="s">
        <v>882</v>
      </c>
      <c r="F7868" s="1388" t="s">
        <v>562</v>
      </c>
      <c r="O7868" s="1383" t="s">
        <v>561</v>
      </c>
      <c r="Q7868" s="1383" t="s">
        <v>882</v>
      </c>
    </row>
    <row r="7869" spans="1:17" x14ac:dyDescent="0.3">
      <c r="A7869" s="1389">
        <v>2016</v>
      </c>
      <c r="B7869" s="1383" t="s">
        <v>864</v>
      </c>
      <c r="C7869" s="1420" t="s">
        <v>642</v>
      </c>
      <c r="D7869" s="1389">
        <v>24009</v>
      </c>
      <c r="E7869" s="1383" t="s">
        <v>882</v>
      </c>
      <c r="F7869" s="1388" t="s">
        <v>641</v>
      </c>
      <c r="O7869" s="1383" t="s">
        <v>642</v>
      </c>
      <c r="Q7869" s="1383" t="s">
        <v>882</v>
      </c>
    </row>
    <row r="7870" spans="1:17" x14ac:dyDescent="0.3">
      <c r="A7870" s="1389">
        <v>2016</v>
      </c>
      <c r="B7870" s="1383" t="s">
        <v>864</v>
      </c>
      <c r="C7870" s="1420" t="s">
        <v>645</v>
      </c>
      <c r="D7870" s="1389">
        <v>58447</v>
      </c>
      <c r="E7870" s="1383" t="s">
        <v>882</v>
      </c>
      <c r="F7870" s="1388" t="s">
        <v>644</v>
      </c>
      <c r="O7870" s="1383" t="s">
        <v>645</v>
      </c>
      <c r="Q7870" s="1383" t="s">
        <v>882</v>
      </c>
    </row>
    <row r="7871" spans="1:17" x14ac:dyDescent="0.3">
      <c r="A7871" s="1389">
        <v>2015</v>
      </c>
      <c r="B7871" s="1383" t="s">
        <v>864</v>
      </c>
      <c r="C7871" s="1420" t="s">
        <v>598</v>
      </c>
      <c r="D7871" s="1389">
        <v>155729</v>
      </c>
      <c r="E7871" s="1383" t="s">
        <v>882</v>
      </c>
      <c r="F7871" s="1388" t="s">
        <v>599</v>
      </c>
      <c r="O7871" s="1383" t="s">
        <v>598</v>
      </c>
      <c r="Q7871" s="1383" t="s">
        <v>882</v>
      </c>
    </row>
    <row r="7872" spans="1:17" x14ac:dyDescent="0.3">
      <c r="A7872" s="1389">
        <v>2015</v>
      </c>
      <c r="B7872" s="1383" t="s">
        <v>864</v>
      </c>
      <c r="C7872" s="1420" t="s">
        <v>604</v>
      </c>
      <c r="D7872" s="1389">
        <v>23957</v>
      </c>
      <c r="E7872" s="1383" t="s">
        <v>882</v>
      </c>
      <c r="F7872" s="1388" t="s">
        <v>603</v>
      </c>
      <c r="O7872" s="1383" t="s">
        <v>604</v>
      </c>
      <c r="Q7872" s="1383" t="s">
        <v>882</v>
      </c>
    </row>
    <row r="7873" spans="1:17" x14ac:dyDescent="0.3">
      <c r="A7873" s="1389">
        <v>2015</v>
      </c>
      <c r="B7873" s="1383" t="s">
        <v>864</v>
      </c>
      <c r="C7873" s="1420" t="s">
        <v>578</v>
      </c>
      <c r="D7873" s="1389">
        <v>187898</v>
      </c>
      <c r="E7873" s="1383" t="s">
        <v>882</v>
      </c>
      <c r="F7873" s="1388" t="s">
        <v>579</v>
      </c>
      <c r="O7873" s="1383" t="s">
        <v>578</v>
      </c>
      <c r="Q7873" s="1383" t="s">
        <v>882</v>
      </c>
    </row>
    <row r="7874" spans="1:17" x14ac:dyDescent="0.3">
      <c r="A7874" s="1389">
        <v>2015</v>
      </c>
      <c r="B7874" s="1383" t="s">
        <v>864</v>
      </c>
      <c r="C7874" s="1420" t="s">
        <v>608</v>
      </c>
      <c r="D7874" s="1389">
        <v>15344</v>
      </c>
      <c r="E7874" s="1383" t="s">
        <v>882</v>
      </c>
      <c r="F7874" s="1388" t="s">
        <v>607</v>
      </c>
      <c r="O7874" s="1383" t="s">
        <v>608</v>
      </c>
      <c r="Q7874" s="1383" t="s">
        <v>882</v>
      </c>
    </row>
    <row r="7875" spans="1:17" x14ac:dyDescent="0.3">
      <c r="A7875" s="1389">
        <v>2015</v>
      </c>
      <c r="B7875" s="1383" t="s">
        <v>864</v>
      </c>
      <c r="C7875" s="1420" t="s">
        <v>611</v>
      </c>
      <c r="D7875" s="1389">
        <v>29237</v>
      </c>
      <c r="E7875" s="1383" t="s">
        <v>882</v>
      </c>
      <c r="F7875" s="1388" t="s">
        <v>610</v>
      </c>
      <c r="O7875" s="1383" t="s">
        <v>611</v>
      </c>
      <c r="Q7875" s="1383" t="s">
        <v>882</v>
      </c>
    </row>
    <row r="7876" spans="1:17" x14ac:dyDescent="0.3">
      <c r="A7876" s="1389">
        <v>2015</v>
      </c>
      <c r="B7876" s="1383" t="s">
        <v>864</v>
      </c>
      <c r="C7876" s="1420" t="s">
        <v>614</v>
      </c>
      <c r="D7876" s="1389">
        <v>69824</v>
      </c>
      <c r="E7876" s="1383" t="s">
        <v>882</v>
      </c>
      <c r="F7876" s="1388" t="s">
        <v>613</v>
      </c>
      <c r="O7876" s="1383" t="s">
        <v>614</v>
      </c>
      <c r="Q7876" s="1383" t="s">
        <v>882</v>
      </c>
    </row>
    <row r="7877" spans="1:17" x14ac:dyDescent="0.3">
      <c r="A7877" s="1389">
        <v>2015</v>
      </c>
      <c r="B7877" s="1383" t="s">
        <v>864</v>
      </c>
      <c r="C7877" s="1420" t="s">
        <v>617</v>
      </c>
      <c r="D7877" s="1389">
        <v>27210</v>
      </c>
      <c r="E7877" s="1383" t="s">
        <v>882</v>
      </c>
      <c r="F7877" s="1388" t="s">
        <v>616</v>
      </c>
      <c r="O7877" s="1383" t="s">
        <v>617</v>
      </c>
      <c r="Q7877" s="1383" t="s">
        <v>882</v>
      </c>
    </row>
    <row r="7878" spans="1:17" x14ac:dyDescent="0.3">
      <c r="A7878" s="1389">
        <v>2015</v>
      </c>
      <c r="B7878" s="1383" t="s">
        <v>864</v>
      </c>
      <c r="C7878" s="1420" t="s">
        <v>620</v>
      </c>
      <c r="D7878" s="1389">
        <v>92811</v>
      </c>
      <c r="E7878" s="1383" t="s">
        <v>882</v>
      </c>
      <c r="F7878" s="1388" t="s">
        <v>619</v>
      </c>
      <c r="O7878" s="1383" t="s">
        <v>620</v>
      </c>
      <c r="Q7878" s="1383" t="s">
        <v>882</v>
      </c>
    </row>
    <row r="7879" spans="1:17" x14ac:dyDescent="0.3">
      <c r="A7879" s="1389">
        <v>2015</v>
      </c>
      <c r="B7879" s="1383" t="s">
        <v>864</v>
      </c>
      <c r="C7879" s="1420" t="s">
        <v>623</v>
      </c>
      <c r="D7879" s="1389">
        <v>21857</v>
      </c>
      <c r="E7879" s="1383" t="s">
        <v>882</v>
      </c>
      <c r="F7879" s="1388" t="s">
        <v>622</v>
      </c>
      <c r="O7879" s="1383" t="s">
        <v>623</v>
      </c>
      <c r="Q7879" s="1383" t="s">
        <v>882</v>
      </c>
    </row>
    <row r="7880" spans="1:17" x14ac:dyDescent="0.3">
      <c r="A7880" s="1389">
        <v>2015</v>
      </c>
      <c r="B7880" s="1383" t="s">
        <v>864</v>
      </c>
      <c r="C7880" s="1420" t="s">
        <v>626</v>
      </c>
      <c r="D7880" s="1389">
        <v>98345</v>
      </c>
      <c r="E7880" s="1383" t="s">
        <v>882</v>
      </c>
      <c r="F7880" s="1388" t="s">
        <v>625</v>
      </c>
      <c r="O7880" s="1383" t="s">
        <v>626</v>
      </c>
      <c r="Q7880" s="1383" t="s">
        <v>882</v>
      </c>
    </row>
    <row r="7881" spans="1:17" x14ac:dyDescent="0.3">
      <c r="A7881" s="1389">
        <v>2015</v>
      </c>
      <c r="B7881" s="1383" t="s">
        <v>864</v>
      </c>
      <c r="C7881" s="1420" t="s">
        <v>519</v>
      </c>
      <c r="D7881" s="1389">
        <v>573392</v>
      </c>
      <c r="E7881" s="1383" t="s">
        <v>882</v>
      </c>
      <c r="F7881" s="1388" t="s">
        <v>628</v>
      </c>
      <c r="O7881" s="1383" t="s">
        <v>519</v>
      </c>
      <c r="Q7881" s="1383" t="s">
        <v>882</v>
      </c>
    </row>
    <row r="7882" spans="1:17" x14ac:dyDescent="0.3">
      <c r="A7882" s="1389">
        <v>2015</v>
      </c>
      <c r="B7882" s="1383" t="s">
        <v>864</v>
      </c>
      <c r="C7882" s="1420" t="s">
        <v>631</v>
      </c>
      <c r="D7882" s="1389">
        <v>15690</v>
      </c>
      <c r="E7882" s="1383" t="s">
        <v>882</v>
      </c>
      <c r="F7882" s="1388" t="s">
        <v>630</v>
      </c>
      <c r="O7882" s="1383" t="s">
        <v>631</v>
      </c>
      <c r="Q7882" s="1383" t="s">
        <v>882</v>
      </c>
    </row>
    <row r="7883" spans="1:17" x14ac:dyDescent="0.3">
      <c r="A7883" s="1389">
        <v>2015</v>
      </c>
      <c r="B7883" s="1383" t="s">
        <v>864</v>
      </c>
      <c r="C7883" s="1420" t="s">
        <v>594</v>
      </c>
      <c r="D7883" s="1389">
        <v>380871</v>
      </c>
      <c r="E7883" s="1383" t="s">
        <v>882</v>
      </c>
      <c r="F7883" s="1388" t="s">
        <v>595</v>
      </c>
      <c r="O7883" s="1383" t="s">
        <v>594</v>
      </c>
      <c r="Q7883" s="1383" t="s">
        <v>882</v>
      </c>
    </row>
    <row r="7884" spans="1:17" x14ac:dyDescent="0.3">
      <c r="A7884" s="1389">
        <v>2015</v>
      </c>
      <c r="B7884" s="1383" t="s">
        <v>864</v>
      </c>
      <c r="C7884" s="1420" t="s">
        <v>635</v>
      </c>
      <c r="D7884" s="1389">
        <v>72450</v>
      </c>
      <c r="E7884" s="1383" t="s">
        <v>882</v>
      </c>
      <c r="F7884" s="1388" t="s">
        <v>634</v>
      </c>
      <c r="O7884" s="1383" t="s">
        <v>635</v>
      </c>
      <c r="Q7884" s="1383" t="s">
        <v>882</v>
      </c>
    </row>
    <row r="7885" spans="1:17" x14ac:dyDescent="0.3">
      <c r="A7885" s="1389">
        <v>2015</v>
      </c>
      <c r="B7885" s="1383" t="s">
        <v>864</v>
      </c>
      <c r="C7885" s="1420" t="s">
        <v>638</v>
      </c>
      <c r="D7885" s="1389">
        <v>105954</v>
      </c>
      <c r="E7885" s="1383" t="s">
        <v>882</v>
      </c>
      <c r="F7885" s="1388" t="s">
        <v>637</v>
      </c>
      <c r="O7885" s="1383" t="s">
        <v>638</v>
      </c>
      <c r="Q7885" s="1383" t="s">
        <v>882</v>
      </c>
    </row>
    <row r="7886" spans="1:17" x14ac:dyDescent="0.3">
      <c r="A7886" s="1389">
        <v>2015</v>
      </c>
      <c r="B7886" s="1383" t="s">
        <v>864</v>
      </c>
      <c r="C7886" s="1420" t="s">
        <v>561</v>
      </c>
      <c r="D7886" s="1389">
        <v>39944</v>
      </c>
      <c r="E7886" s="1383" t="s">
        <v>882</v>
      </c>
      <c r="F7886" s="1388" t="s">
        <v>562</v>
      </c>
      <c r="O7886" s="1383" t="s">
        <v>561</v>
      </c>
      <c r="Q7886" s="1383" t="s">
        <v>882</v>
      </c>
    </row>
    <row r="7887" spans="1:17" x14ac:dyDescent="0.3">
      <c r="A7887" s="1389">
        <v>2015</v>
      </c>
      <c r="B7887" s="1383" t="s">
        <v>864</v>
      </c>
      <c r="C7887" s="1420" t="s">
        <v>642</v>
      </c>
      <c r="D7887" s="1389">
        <v>23808</v>
      </c>
      <c r="E7887" s="1383" t="s">
        <v>882</v>
      </c>
      <c r="F7887" s="1388" t="s">
        <v>641</v>
      </c>
      <c r="O7887" s="1383" t="s">
        <v>642</v>
      </c>
      <c r="Q7887" s="1383" t="s">
        <v>882</v>
      </c>
    </row>
    <row r="7888" spans="1:17" x14ac:dyDescent="0.3">
      <c r="A7888" s="1389">
        <v>2015</v>
      </c>
      <c r="B7888" s="1383" t="s">
        <v>864</v>
      </c>
      <c r="C7888" s="1420" t="s">
        <v>645</v>
      </c>
      <c r="D7888" s="1389">
        <v>56810</v>
      </c>
      <c r="E7888" s="1383" t="s">
        <v>882</v>
      </c>
      <c r="F7888" s="1388" t="s">
        <v>644</v>
      </c>
      <c r="O7888" s="1383" t="s">
        <v>645</v>
      </c>
      <c r="Q7888" s="1383" t="s">
        <v>882</v>
      </c>
    </row>
    <row r="7889" spans="1:17" x14ac:dyDescent="0.3">
      <c r="A7889" s="1389">
        <v>2014</v>
      </c>
      <c r="B7889" s="1383" t="s">
        <v>864</v>
      </c>
      <c r="C7889" s="1420" t="s">
        <v>598</v>
      </c>
      <c r="D7889" s="1389">
        <v>151615</v>
      </c>
      <c r="E7889" s="1383" t="s">
        <v>882</v>
      </c>
      <c r="F7889" s="1388" t="s">
        <v>599</v>
      </c>
      <c r="O7889" s="1383" t="s">
        <v>598</v>
      </c>
      <c r="Q7889" s="1383" t="s">
        <v>882</v>
      </c>
    </row>
    <row r="7890" spans="1:17" x14ac:dyDescent="0.3">
      <c r="A7890" s="1389">
        <v>2014</v>
      </c>
      <c r="B7890" s="1383" t="s">
        <v>864</v>
      </c>
      <c r="C7890" s="1420" t="s">
        <v>604</v>
      </c>
      <c r="D7890" s="1389">
        <v>22756</v>
      </c>
      <c r="E7890" s="1383" t="s">
        <v>882</v>
      </c>
      <c r="F7890" s="1388" t="s">
        <v>603</v>
      </c>
      <c r="O7890" s="1383" t="s">
        <v>604</v>
      </c>
      <c r="Q7890" s="1383" t="s">
        <v>882</v>
      </c>
    </row>
    <row r="7891" spans="1:17" x14ac:dyDescent="0.3">
      <c r="A7891" s="1389">
        <v>2014</v>
      </c>
      <c r="B7891" s="1383" t="s">
        <v>864</v>
      </c>
      <c r="C7891" s="1420" t="s">
        <v>578</v>
      </c>
      <c r="D7891" s="1389">
        <v>180952</v>
      </c>
      <c r="E7891" s="1383" t="s">
        <v>882</v>
      </c>
      <c r="F7891" s="1388" t="s">
        <v>579</v>
      </c>
      <c r="O7891" s="1383" t="s">
        <v>578</v>
      </c>
      <c r="Q7891" s="1383" t="s">
        <v>882</v>
      </c>
    </row>
    <row r="7892" spans="1:17" x14ac:dyDescent="0.3">
      <c r="A7892" s="1389">
        <v>2014</v>
      </c>
      <c r="B7892" s="1383" t="s">
        <v>864</v>
      </c>
      <c r="C7892" s="1420" t="s">
        <v>608</v>
      </c>
      <c r="D7892" s="1389">
        <v>15073</v>
      </c>
      <c r="E7892" s="1383" t="s">
        <v>882</v>
      </c>
      <c r="F7892" s="1388" t="s">
        <v>607</v>
      </c>
      <c r="O7892" s="1383" t="s">
        <v>608</v>
      </c>
      <c r="Q7892" s="1383" t="s">
        <v>882</v>
      </c>
    </row>
    <row r="7893" spans="1:17" x14ac:dyDescent="0.3">
      <c r="A7893" s="1389">
        <v>2014</v>
      </c>
      <c r="B7893" s="1383" t="s">
        <v>864</v>
      </c>
      <c r="C7893" s="1420" t="s">
        <v>611</v>
      </c>
      <c r="D7893" s="1389">
        <v>29360</v>
      </c>
      <c r="E7893" s="1383" t="s">
        <v>882</v>
      </c>
      <c r="F7893" s="1388" t="s">
        <v>610</v>
      </c>
      <c r="O7893" s="1383" t="s">
        <v>611</v>
      </c>
      <c r="Q7893" s="1383" t="s">
        <v>882</v>
      </c>
    </row>
    <row r="7894" spans="1:17" x14ac:dyDescent="0.3">
      <c r="A7894" s="1389">
        <v>2014</v>
      </c>
      <c r="B7894" s="1383" t="s">
        <v>864</v>
      </c>
      <c r="C7894" s="1420" t="s">
        <v>614</v>
      </c>
      <c r="D7894" s="1389">
        <v>67631</v>
      </c>
      <c r="E7894" s="1383" t="s">
        <v>882</v>
      </c>
      <c r="F7894" s="1388" t="s">
        <v>613</v>
      </c>
      <c r="O7894" s="1383" t="s">
        <v>614</v>
      </c>
      <c r="Q7894" s="1383" t="s">
        <v>882</v>
      </c>
    </row>
    <row r="7895" spans="1:17" x14ac:dyDescent="0.3">
      <c r="A7895" s="1389">
        <v>2014</v>
      </c>
      <c r="B7895" s="1383" t="s">
        <v>864</v>
      </c>
      <c r="C7895" s="1420" t="s">
        <v>617</v>
      </c>
      <c r="D7895" s="1389">
        <v>25827</v>
      </c>
      <c r="E7895" s="1383" t="s">
        <v>882</v>
      </c>
      <c r="F7895" s="1388" t="s">
        <v>616</v>
      </c>
      <c r="O7895" s="1383" t="s">
        <v>617</v>
      </c>
      <c r="Q7895" s="1383" t="s">
        <v>882</v>
      </c>
    </row>
    <row r="7896" spans="1:17" x14ac:dyDescent="0.3">
      <c r="A7896" s="1389">
        <v>2014</v>
      </c>
      <c r="B7896" s="1383" t="s">
        <v>864</v>
      </c>
      <c r="C7896" s="1420" t="s">
        <v>620</v>
      </c>
      <c r="D7896" s="1389">
        <v>86874</v>
      </c>
      <c r="E7896" s="1383" t="s">
        <v>882</v>
      </c>
      <c r="F7896" s="1388" t="s">
        <v>619</v>
      </c>
      <c r="O7896" s="1383" t="s">
        <v>620</v>
      </c>
      <c r="Q7896" s="1383" t="s">
        <v>882</v>
      </c>
    </row>
    <row r="7897" spans="1:17" x14ac:dyDescent="0.3">
      <c r="A7897" s="1389">
        <v>2014</v>
      </c>
      <c r="B7897" s="1383" t="s">
        <v>864</v>
      </c>
      <c r="C7897" s="1420" t="s">
        <v>623</v>
      </c>
      <c r="D7897" s="1389">
        <v>21566</v>
      </c>
      <c r="E7897" s="1383" t="s">
        <v>882</v>
      </c>
      <c r="F7897" s="1388" t="s">
        <v>622</v>
      </c>
      <c r="O7897" s="1383" t="s">
        <v>623</v>
      </c>
      <c r="Q7897" s="1383" t="s">
        <v>882</v>
      </c>
    </row>
    <row r="7898" spans="1:17" x14ac:dyDescent="0.3">
      <c r="A7898" s="1389">
        <v>2014</v>
      </c>
      <c r="B7898" s="1383" t="s">
        <v>864</v>
      </c>
      <c r="C7898" s="1420" t="s">
        <v>626</v>
      </c>
      <c r="D7898" s="1389">
        <v>95361</v>
      </c>
      <c r="E7898" s="1383" t="s">
        <v>882</v>
      </c>
      <c r="F7898" s="1388" t="s">
        <v>625</v>
      </c>
      <c r="O7898" s="1383" t="s">
        <v>626</v>
      </c>
      <c r="Q7898" s="1383" t="s">
        <v>882</v>
      </c>
    </row>
    <row r="7899" spans="1:17" x14ac:dyDescent="0.3">
      <c r="A7899" s="1389">
        <v>2014</v>
      </c>
      <c r="B7899" s="1383" t="s">
        <v>864</v>
      </c>
      <c r="C7899" s="1420" t="s">
        <v>519</v>
      </c>
      <c r="D7899" s="1389">
        <v>559805</v>
      </c>
      <c r="E7899" s="1383" t="s">
        <v>882</v>
      </c>
      <c r="F7899" s="1388" t="s">
        <v>628</v>
      </c>
      <c r="O7899" s="1383" t="s">
        <v>519</v>
      </c>
      <c r="Q7899" s="1383" t="s">
        <v>882</v>
      </c>
    </row>
    <row r="7900" spans="1:17" x14ac:dyDescent="0.3">
      <c r="A7900" s="1389">
        <v>2014</v>
      </c>
      <c r="B7900" s="1383" t="s">
        <v>864</v>
      </c>
      <c r="C7900" s="1420" t="s">
        <v>631</v>
      </c>
      <c r="D7900" s="1389">
        <v>15368</v>
      </c>
      <c r="E7900" s="1383" t="s">
        <v>882</v>
      </c>
      <c r="F7900" s="1388" t="s">
        <v>630</v>
      </c>
      <c r="O7900" s="1383" t="s">
        <v>631</v>
      </c>
      <c r="Q7900" s="1383" t="s">
        <v>882</v>
      </c>
    </row>
    <row r="7901" spans="1:17" x14ac:dyDescent="0.3">
      <c r="A7901" s="1389">
        <v>2014</v>
      </c>
      <c r="B7901" s="1383" t="s">
        <v>864</v>
      </c>
      <c r="C7901" s="1420" t="s">
        <v>594</v>
      </c>
      <c r="D7901" s="1389">
        <v>365510</v>
      </c>
      <c r="E7901" s="1383" t="s">
        <v>882</v>
      </c>
      <c r="F7901" s="1388" t="s">
        <v>595</v>
      </c>
      <c r="O7901" s="1383" t="s">
        <v>594</v>
      </c>
      <c r="Q7901" s="1383" t="s">
        <v>882</v>
      </c>
    </row>
    <row r="7902" spans="1:17" x14ac:dyDescent="0.3">
      <c r="A7902" s="1389">
        <v>2014</v>
      </c>
      <c r="B7902" s="1383" t="s">
        <v>864</v>
      </c>
      <c r="C7902" s="1420" t="s">
        <v>635</v>
      </c>
      <c r="D7902" s="1389">
        <v>71282</v>
      </c>
      <c r="E7902" s="1383" t="s">
        <v>882</v>
      </c>
      <c r="F7902" s="1388" t="s">
        <v>634</v>
      </c>
      <c r="O7902" s="1383" t="s">
        <v>635</v>
      </c>
      <c r="Q7902" s="1383" t="s">
        <v>882</v>
      </c>
    </row>
    <row r="7903" spans="1:17" x14ac:dyDescent="0.3">
      <c r="A7903" s="1389">
        <v>2014</v>
      </c>
      <c r="B7903" s="1383" t="s">
        <v>864</v>
      </c>
      <c r="C7903" s="1420" t="s">
        <v>638</v>
      </c>
      <c r="D7903" s="1389">
        <v>103708</v>
      </c>
      <c r="E7903" s="1383" t="s">
        <v>882</v>
      </c>
      <c r="F7903" s="1388" t="s">
        <v>637</v>
      </c>
      <c r="O7903" s="1383" t="s">
        <v>638</v>
      </c>
      <c r="Q7903" s="1383" t="s">
        <v>882</v>
      </c>
    </row>
    <row r="7904" spans="1:17" x14ac:dyDescent="0.3">
      <c r="A7904" s="1389">
        <v>2014</v>
      </c>
      <c r="B7904" s="1383" t="s">
        <v>864</v>
      </c>
      <c r="C7904" s="1420" t="s">
        <v>561</v>
      </c>
      <c r="D7904" s="1389">
        <v>38109</v>
      </c>
      <c r="E7904" s="1383" t="s">
        <v>882</v>
      </c>
      <c r="F7904" s="1388" t="s">
        <v>562</v>
      </c>
      <c r="O7904" s="1383" t="s">
        <v>561</v>
      </c>
      <c r="Q7904" s="1383" t="s">
        <v>882</v>
      </c>
    </row>
    <row r="7905" spans="1:17" x14ac:dyDescent="0.3">
      <c r="A7905" s="1389">
        <v>2014</v>
      </c>
      <c r="B7905" s="1383" t="s">
        <v>864</v>
      </c>
      <c r="C7905" s="1420" t="s">
        <v>642</v>
      </c>
      <c r="D7905" s="1389">
        <v>22692</v>
      </c>
      <c r="E7905" s="1383" t="s">
        <v>882</v>
      </c>
      <c r="F7905" s="1388" t="s">
        <v>641</v>
      </c>
      <c r="O7905" s="1383" t="s">
        <v>642</v>
      </c>
      <c r="Q7905" s="1383" t="s">
        <v>882</v>
      </c>
    </row>
    <row r="7906" spans="1:17" x14ac:dyDescent="0.3">
      <c r="A7906" s="1389">
        <v>2014</v>
      </c>
      <c r="B7906" s="1383" t="s">
        <v>864</v>
      </c>
      <c r="C7906" s="1420" t="s">
        <v>645</v>
      </c>
      <c r="D7906" s="1389">
        <v>54818</v>
      </c>
      <c r="E7906" s="1383" t="s">
        <v>882</v>
      </c>
      <c r="F7906" s="1388" t="s">
        <v>644</v>
      </c>
      <c r="O7906" s="1383" t="s">
        <v>645</v>
      </c>
      <c r="Q7906" s="1383" t="s">
        <v>882</v>
      </c>
    </row>
    <row r="7907" spans="1:17" x14ac:dyDescent="0.3">
      <c r="A7907" s="1389">
        <v>2013</v>
      </c>
      <c r="B7907" s="1383" t="s">
        <v>864</v>
      </c>
      <c r="C7907" s="1420" t="s">
        <v>598</v>
      </c>
      <c r="D7907" s="1389">
        <v>148213</v>
      </c>
      <c r="E7907" s="1383" t="s">
        <v>882</v>
      </c>
      <c r="F7907" s="1388" t="s">
        <v>599</v>
      </c>
      <c r="O7907" s="1383" t="s">
        <v>598</v>
      </c>
      <c r="Q7907" s="1383" t="s">
        <v>882</v>
      </c>
    </row>
    <row r="7908" spans="1:17" x14ac:dyDescent="0.3">
      <c r="A7908" s="1389">
        <v>2013</v>
      </c>
      <c r="B7908" s="1383" t="s">
        <v>864</v>
      </c>
      <c r="C7908" s="1420" t="s">
        <v>604</v>
      </c>
      <c r="D7908" s="1389">
        <v>22239</v>
      </c>
      <c r="E7908" s="1383" t="s">
        <v>882</v>
      </c>
      <c r="F7908" s="1388" t="s">
        <v>603</v>
      </c>
      <c r="O7908" s="1383" t="s">
        <v>604</v>
      </c>
      <c r="Q7908" s="1383" t="s">
        <v>882</v>
      </c>
    </row>
    <row r="7909" spans="1:17" x14ac:dyDescent="0.3">
      <c r="A7909" s="1389">
        <v>2013</v>
      </c>
      <c r="B7909" s="1383" t="s">
        <v>864</v>
      </c>
      <c r="C7909" s="1420" t="s">
        <v>578</v>
      </c>
      <c r="D7909" s="1389">
        <v>174738</v>
      </c>
      <c r="E7909" s="1383" t="s">
        <v>882</v>
      </c>
      <c r="F7909" s="1388" t="s">
        <v>579</v>
      </c>
      <c r="O7909" s="1383" t="s">
        <v>578</v>
      </c>
      <c r="Q7909" s="1383" t="s">
        <v>882</v>
      </c>
    </row>
    <row r="7910" spans="1:17" x14ac:dyDescent="0.3">
      <c r="A7910" s="1389">
        <v>2013</v>
      </c>
      <c r="B7910" s="1383" t="s">
        <v>864</v>
      </c>
      <c r="C7910" s="1420" t="s">
        <v>608</v>
      </c>
      <c r="D7910" s="1389">
        <v>14840</v>
      </c>
      <c r="E7910" s="1383" t="s">
        <v>882</v>
      </c>
      <c r="F7910" s="1388" t="s">
        <v>607</v>
      </c>
      <c r="O7910" s="1383" t="s">
        <v>608</v>
      </c>
      <c r="Q7910" s="1383" t="s">
        <v>882</v>
      </c>
    </row>
    <row r="7911" spans="1:17" x14ac:dyDescent="0.3">
      <c r="A7911" s="1389">
        <v>2013</v>
      </c>
      <c r="B7911" s="1383" t="s">
        <v>864</v>
      </c>
      <c r="C7911" s="1420" t="s">
        <v>611</v>
      </c>
      <c r="D7911" s="1389">
        <v>28244</v>
      </c>
      <c r="E7911" s="1383" t="s">
        <v>882</v>
      </c>
      <c r="F7911" s="1388" t="s">
        <v>610</v>
      </c>
      <c r="O7911" s="1383" t="s">
        <v>611</v>
      </c>
      <c r="Q7911" s="1383" t="s">
        <v>882</v>
      </c>
    </row>
    <row r="7912" spans="1:17" x14ac:dyDescent="0.3">
      <c r="A7912" s="1389">
        <v>2013</v>
      </c>
      <c r="B7912" s="1383" t="s">
        <v>864</v>
      </c>
      <c r="C7912" s="1420" t="s">
        <v>614</v>
      </c>
      <c r="D7912" s="1389">
        <v>69231</v>
      </c>
      <c r="E7912" s="1383" t="s">
        <v>882</v>
      </c>
      <c r="F7912" s="1388" t="s">
        <v>613</v>
      </c>
      <c r="O7912" s="1383" t="s">
        <v>614</v>
      </c>
      <c r="Q7912" s="1383" t="s">
        <v>882</v>
      </c>
    </row>
    <row r="7913" spans="1:17" x14ac:dyDescent="0.3">
      <c r="A7913" s="1389">
        <v>2013</v>
      </c>
      <c r="B7913" s="1383" t="s">
        <v>864</v>
      </c>
      <c r="C7913" s="1420" t="s">
        <v>617</v>
      </c>
      <c r="D7913" s="1389">
        <v>25813</v>
      </c>
      <c r="E7913" s="1383" t="s">
        <v>882</v>
      </c>
      <c r="F7913" s="1388" t="s">
        <v>616</v>
      </c>
      <c r="O7913" s="1383" t="s">
        <v>617</v>
      </c>
      <c r="Q7913" s="1383" t="s">
        <v>882</v>
      </c>
    </row>
    <row r="7914" spans="1:17" x14ac:dyDescent="0.3">
      <c r="A7914" s="1389">
        <v>2013</v>
      </c>
      <c r="B7914" s="1383" t="s">
        <v>864</v>
      </c>
      <c r="C7914" s="1420" t="s">
        <v>620</v>
      </c>
      <c r="D7914" s="1389">
        <v>83832</v>
      </c>
      <c r="E7914" s="1383" t="s">
        <v>882</v>
      </c>
      <c r="F7914" s="1388" t="s">
        <v>619</v>
      </c>
      <c r="O7914" s="1383" t="s">
        <v>620</v>
      </c>
      <c r="Q7914" s="1383" t="s">
        <v>882</v>
      </c>
    </row>
    <row r="7915" spans="1:17" x14ac:dyDescent="0.3">
      <c r="A7915" s="1389">
        <v>2013</v>
      </c>
      <c r="B7915" s="1383" t="s">
        <v>864</v>
      </c>
      <c r="C7915" s="1420" t="s">
        <v>623</v>
      </c>
      <c r="D7915" s="1389">
        <v>21347</v>
      </c>
      <c r="E7915" s="1383" t="s">
        <v>882</v>
      </c>
      <c r="F7915" s="1388" t="s">
        <v>622</v>
      </c>
      <c r="O7915" s="1383" t="s">
        <v>623</v>
      </c>
      <c r="Q7915" s="1383" t="s">
        <v>882</v>
      </c>
    </row>
    <row r="7916" spans="1:17" x14ac:dyDescent="0.3">
      <c r="A7916" s="1389">
        <v>2013</v>
      </c>
      <c r="B7916" s="1383" t="s">
        <v>864</v>
      </c>
      <c r="C7916" s="1420" t="s">
        <v>626</v>
      </c>
      <c r="D7916" s="1389">
        <v>92575</v>
      </c>
      <c r="E7916" s="1383" t="s">
        <v>882</v>
      </c>
      <c r="F7916" s="1388" t="s">
        <v>625</v>
      </c>
      <c r="O7916" s="1383" t="s">
        <v>626</v>
      </c>
      <c r="Q7916" s="1383" t="s">
        <v>882</v>
      </c>
    </row>
    <row r="7917" spans="1:17" x14ac:dyDescent="0.3">
      <c r="A7917" s="1389">
        <v>2013</v>
      </c>
      <c r="B7917" s="1383" t="s">
        <v>864</v>
      </c>
      <c r="C7917" s="1420" t="s">
        <v>519</v>
      </c>
      <c r="D7917" s="1389">
        <v>550034</v>
      </c>
      <c r="E7917" s="1383" t="s">
        <v>882</v>
      </c>
      <c r="F7917" s="1388" t="s">
        <v>628</v>
      </c>
      <c r="O7917" s="1383" t="s">
        <v>519</v>
      </c>
      <c r="Q7917" s="1383" t="s">
        <v>882</v>
      </c>
    </row>
    <row r="7918" spans="1:17" x14ac:dyDescent="0.3">
      <c r="A7918" s="1389">
        <v>2013</v>
      </c>
      <c r="B7918" s="1383" t="s">
        <v>864</v>
      </c>
      <c r="C7918" s="1420" t="s">
        <v>631</v>
      </c>
      <c r="D7918" s="1389">
        <v>15283</v>
      </c>
      <c r="E7918" s="1383" t="s">
        <v>882</v>
      </c>
      <c r="F7918" s="1388" t="s">
        <v>630</v>
      </c>
      <c r="O7918" s="1383" t="s">
        <v>631</v>
      </c>
      <c r="Q7918" s="1383" t="s">
        <v>882</v>
      </c>
    </row>
    <row r="7919" spans="1:17" x14ac:dyDescent="0.3">
      <c r="A7919" s="1389">
        <v>2013</v>
      </c>
      <c r="B7919" s="1383" t="s">
        <v>864</v>
      </c>
      <c r="C7919" s="1420" t="s">
        <v>594</v>
      </c>
      <c r="D7919" s="1389">
        <v>356093</v>
      </c>
      <c r="E7919" s="1383" t="s">
        <v>882</v>
      </c>
      <c r="F7919" s="1388" t="s">
        <v>595</v>
      </c>
      <c r="O7919" s="1383" t="s">
        <v>594</v>
      </c>
      <c r="Q7919" s="1383" t="s">
        <v>882</v>
      </c>
    </row>
    <row r="7920" spans="1:17" x14ac:dyDescent="0.3">
      <c r="A7920" s="1389">
        <v>2013</v>
      </c>
      <c r="B7920" s="1383" t="s">
        <v>864</v>
      </c>
      <c r="C7920" s="1420" t="s">
        <v>635</v>
      </c>
      <c r="D7920" s="1389">
        <v>70417</v>
      </c>
      <c r="E7920" s="1383" t="s">
        <v>882</v>
      </c>
      <c r="F7920" s="1388" t="s">
        <v>634</v>
      </c>
      <c r="O7920" s="1383" t="s">
        <v>635</v>
      </c>
      <c r="Q7920" s="1383" t="s">
        <v>882</v>
      </c>
    </row>
    <row r="7921" spans="1:17" x14ac:dyDescent="0.3">
      <c r="A7921" s="1389">
        <v>2013</v>
      </c>
      <c r="B7921" s="1383" t="s">
        <v>864</v>
      </c>
      <c r="C7921" s="1420" t="s">
        <v>638</v>
      </c>
      <c r="D7921" s="1389">
        <v>104243</v>
      </c>
      <c r="E7921" s="1383" t="s">
        <v>882</v>
      </c>
      <c r="F7921" s="1388" t="s">
        <v>637</v>
      </c>
      <c r="O7921" s="1383" t="s">
        <v>638</v>
      </c>
      <c r="Q7921" s="1383" t="s">
        <v>882</v>
      </c>
    </row>
    <row r="7922" spans="1:17" x14ac:dyDescent="0.3">
      <c r="A7922" s="1389">
        <v>2013</v>
      </c>
      <c r="B7922" s="1383" t="s">
        <v>864</v>
      </c>
      <c r="C7922" s="1420" t="s">
        <v>561</v>
      </c>
      <c r="D7922" s="1389">
        <v>36765</v>
      </c>
      <c r="E7922" s="1383" t="s">
        <v>882</v>
      </c>
      <c r="F7922" s="1388" t="s">
        <v>562</v>
      </c>
      <c r="O7922" s="1383" t="s">
        <v>561</v>
      </c>
      <c r="Q7922" s="1383" t="s">
        <v>882</v>
      </c>
    </row>
    <row r="7923" spans="1:17" x14ac:dyDescent="0.3">
      <c r="A7923" s="1389">
        <v>2013</v>
      </c>
      <c r="B7923" s="1383" t="s">
        <v>864</v>
      </c>
      <c r="C7923" s="1420" t="s">
        <v>642</v>
      </c>
      <c r="D7923" s="1389">
        <v>22297</v>
      </c>
      <c r="E7923" s="1383" t="s">
        <v>882</v>
      </c>
      <c r="F7923" s="1388" t="s">
        <v>641</v>
      </c>
      <c r="O7923" s="1383" t="s">
        <v>642</v>
      </c>
      <c r="Q7923" s="1383" t="s">
        <v>882</v>
      </c>
    </row>
    <row r="7924" spans="1:17" x14ac:dyDescent="0.3">
      <c r="A7924" s="1389">
        <v>2013</v>
      </c>
      <c r="B7924" s="1383" t="s">
        <v>864</v>
      </c>
      <c r="C7924" s="1420" t="s">
        <v>645</v>
      </c>
      <c r="D7924" s="1389">
        <v>54307</v>
      </c>
      <c r="E7924" s="1383" t="s">
        <v>882</v>
      </c>
      <c r="F7924" s="1388" t="s">
        <v>644</v>
      </c>
      <c r="O7924" s="1383" t="s">
        <v>645</v>
      </c>
      <c r="Q7924" s="1383" t="s">
        <v>882</v>
      </c>
    </row>
    <row r="7925" spans="1:17" x14ac:dyDescent="0.3">
      <c r="A7925" s="1389">
        <v>2012</v>
      </c>
      <c r="B7925" s="1383" t="s">
        <v>864</v>
      </c>
      <c r="C7925" s="1420" t="s">
        <v>598</v>
      </c>
      <c r="D7925" s="1389">
        <v>148715</v>
      </c>
      <c r="E7925" s="1383" t="s">
        <v>882</v>
      </c>
      <c r="F7925" s="1388" t="s">
        <v>599</v>
      </c>
      <c r="O7925" s="1383" t="s">
        <v>598</v>
      </c>
      <c r="Q7925" s="1383" t="s">
        <v>882</v>
      </c>
    </row>
    <row r="7926" spans="1:17" x14ac:dyDescent="0.3">
      <c r="A7926" s="1389">
        <v>2012</v>
      </c>
      <c r="B7926" s="1383" t="s">
        <v>864</v>
      </c>
      <c r="C7926" s="1420" t="s">
        <v>604</v>
      </c>
      <c r="D7926" s="1389">
        <v>22127</v>
      </c>
      <c r="E7926" s="1383" t="s">
        <v>882</v>
      </c>
      <c r="F7926" s="1388" t="s">
        <v>603</v>
      </c>
      <c r="O7926" s="1383" t="s">
        <v>604</v>
      </c>
      <c r="Q7926" s="1383" t="s">
        <v>882</v>
      </c>
    </row>
    <row r="7927" spans="1:17" x14ac:dyDescent="0.3">
      <c r="A7927" s="1389">
        <v>2012</v>
      </c>
      <c r="B7927" s="1383" t="s">
        <v>864</v>
      </c>
      <c r="C7927" s="1420" t="s">
        <v>578</v>
      </c>
      <c r="D7927" s="1389">
        <v>173558</v>
      </c>
      <c r="E7927" s="1383" t="s">
        <v>882</v>
      </c>
      <c r="F7927" s="1388" t="s">
        <v>579</v>
      </c>
      <c r="O7927" s="1383" t="s">
        <v>578</v>
      </c>
      <c r="Q7927" s="1383" t="s">
        <v>882</v>
      </c>
    </row>
    <row r="7928" spans="1:17" x14ac:dyDescent="0.3">
      <c r="A7928" s="1389">
        <v>2012</v>
      </c>
      <c r="B7928" s="1383" t="s">
        <v>864</v>
      </c>
      <c r="C7928" s="1420" t="s">
        <v>608</v>
      </c>
      <c r="D7928" s="1389">
        <v>15182</v>
      </c>
      <c r="E7928" s="1383" t="s">
        <v>882</v>
      </c>
      <c r="F7928" s="1388" t="s">
        <v>607</v>
      </c>
      <c r="O7928" s="1383" t="s">
        <v>608</v>
      </c>
      <c r="Q7928" s="1383" t="s">
        <v>882</v>
      </c>
    </row>
    <row r="7929" spans="1:17" x14ac:dyDescent="0.3">
      <c r="A7929" s="1389">
        <v>2012</v>
      </c>
      <c r="B7929" s="1383" t="s">
        <v>864</v>
      </c>
      <c r="C7929" s="1420" t="s">
        <v>611</v>
      </c>
      <c r="D7929" s="1389">
        <v>29183</v>
      </c>
      <c r="E7929" s="1383" t="s">
        <v>882</v>
      </c>
      <c r="F7929" s="1388" t="s">
        <v>610</v>
      </c>
      <c r="O7929" s="1383" t="s">
        <v>611</v>
      </c>
      <c r="Q7929" s="1383" t="s">
        <v>882</v>
      </c>
    </row>
    <row r="7930" spans="1:17" x14ac:dyDescent="0.3">
      <c r="A7930" s="1389">
        <v>2012</v>
      </c>
      <c r="B7930" s="1383" t="s">
        <v>864</v>
      </c>
      <c r="C7930" s="1420" t="s">
        <v>614</v>
      </c>
      <c r="D7930" s="1389">
        <v>71148</v>
      </c>
      <c r="E7930" s="1383" t="s">
        <v>882</v>
      </c>
      <c r="F7930" s="1388" t="s">
        <v>613</v>
      </c>
      <c r="O7930" s="1383" t="s">
        <v>614</v>
      </c>
      <c r="Q7930" s="1383" t="s">
        <v>882</v>
      </c>
    </row>
    <row r="7931" spans="1:17" x14ac:dyDescent="0.3">
      <c r="A7931" s="1389">
        <v>2012</v>
      </c>
      <c r="B7931" s="1383" t="s">
        <v>864</v>
      </c>
      <c r="C7931" s="1420" t="s">
        <v>617</v>
      </c>
      <c r="D7931" s="1389">
        <v>26140</v>
      </c>
      <c r="E7931" s="1383" t="s">
        <v>882</v>
      </c>
      <c r="F7931" s="1388" t="s">
        <v>616</v>
      </c>
      <c r="O7931" s="1383" t="s">
        <v>617</v>
      </c>
      <c r="Q7931" s="1383" t="s">
        <v>882</v>
      </c>
    </row>
    <row r="7932" spans="1:17" x14ac:dyDescent="0.3">
      <c r="A7932" s="1389">
        <v>2012</v>
      </c>
      <c r="B7932" s="1383" t="s">
        <v>864</v>
      </c>
      <c r="C7932" s="1420" t="s">
        <v>620</v>
      </c>
      <c r="D7932" s="1389">
        <v>84960</v>
      </c>
      <c r="E7932" s="1383" t="s">
        <v>882</v>
      </c>
      <c r="F7932" s="1388" t="s">
        <v>619</v>
      </c>
      <c r="O7932" s="1383" t="s">
        <v>620</v>
      </c>
      <c r="Q7932" s="1383" t="s">
        <v>882</v>
      </c>
    </row>
    <row r="7933" spans="1:17" x14ac:dyDescent="0.3">
      <c r="A7933" s="1389">
        <v>2012</v>
      </c>
      <c r="B7933" s="1383" t="s">
        <v>864</v>
      </c>
      <c r="C7933" s="1420" t="s">
        <v>623</v>
      </c>
      <c r="D7933" s="1389">
        <v>21996</v>
      </c>
      <c r="E7933" s="1383" t="s">
        <v>882</v>
      </c>
      <c r="F7933" s="1388" t="s">
        <v>622</v>
      </c>
      <c r="O7933" s="1383" t="s">
        <v>623</v>
      </c>
      <c r="Q7933" s="1383" t="s">
        <v>882</v>
      </c>
    </row>
    <row r="7934" spans="1:17" x14ac:dyDescent="0.3">
      <c r="A7934" s="1389">
        <v>2012</v>
      </c>
      <c r="B7934" s="1383" t="s">
        <v>864</v>
      </c>
      <c r="C7934" s="1420" t="s">
        <v>626</v>
      </c>
      <c r="D7934" s="1389">
        <v>92225</v>
      </c>
      <c r="E7934" s="1383" t="s">
        <v>882</v>
      </c>
      <c r="F7934" s="1388" t="s">
        <v>625</v>
      </c>
      <c r="O7934" s="1383" t="s">
        <v>626</v>
      </c>
      <c r="Q7934" s="1383" t="s">
        <v>882</v>
      </c>
    </row>
    <row r="7935" spans="1:17" x14ac:dyDescent="0.3">
      <c r="A7935" s="1389">
        <v>2012</v>
      </c>
      <c r="B7935" s="1383" t="s">
        <v>864</v>
      </c>
      <c r="C7935" s="1420" t="s">
        <v>519</v>
      </c>
      <c r="D7935" s="1389">
        <v>557297</v>
      </c>
      <c r="E7935" s="1383" t="s">
        <v>882</v>
      </c>
      <c r="F7935" s="1388" t="s">
        <v>628</v>
      </c>
      <c r="O7935" s="1383" t="s">
        <v>519</v>
      </c>
      <c r="Q7935" s="1383" t="s">
        <v>882</v>
      </c>
    </row>
    <row r="7936" spans="1:17" x14ac:dyDescent="0.3">
      <c r="A7936" s="1389">
        <v>2012</v>
      </c>
      <c r="B7936" s="1383" t="s">
        <v>864</v>
      </c>
      <c r="C7936" s="1420" t="s">
        <v>631</v>
      </c>
      <c r="D7936" s="1389">
        <v>15519</v>
      </c>
      <c r="E7936" s="1383" t="s">
        <v>882</v>
      </c>
      <c r="F7936" s="1388" t="s">
        <v>630</v>
      </c>
      <c r="O7936" s="1383" t="s">
        <v>631</v>
      </c>
      <c r="Q7936" s="1383" t="s">
        <v>882</v>
      </c>
    </row>
    <row r="7937" spans="1:17" x14ac:dyDescent="0.3">
      <c r="A7937" s="1389">
        <v>2012</v>
      </c>
      <c r="B7937" s="1383" t="s">
        <v>864</v>
      </c>
      <c r="C7937" s="1420" t="s">
        <v>594</v>
      </c>
      <c r="D7937" s="1389">
        <v>360727</v>
      </c>
      <c r="E7937" s="1383" t="s">
        <v>882</v>
      </c>
      <c r="F7937" s="1388" t="s">
        <v>595</v>
      </c>
      <c r="O7937" s="1383" t="s">
        <v>594</v>
      </c>
      <c r="Q7937" s="1383" t="s">
        <v>882</v>
      </c>
    </row>
    <row r="7938" spans="1:17" x14ac:dyDescent="0.3">
      <c r="A7938" s="1389">
        <v>2012</v>
      </c>
      <c r="B7938" s="1383" t="s">
        <v>864</v>
      </c>
      <c r="C7938" s="1420" t="s">
        <v>635</v>
      </c>
      <c r="D7938" s="1389">
        <v>72001</v>
      </c>
      <c r="E7938" s="1383" t="s">
        <v>882</v>
      </c>
      <c r="F7938" s="1388" t="s">
        <v>634</v>
      </c>
      <c r="O7938" s="1383" t="s">
        <v>635</v>
      </c>
      <c r="Q7938" s="1383" t="s">
        <v>882</v>
      </c>
    </row>
    <row r="7939" spans="1:17" x14ac:dyDescent="0.3">
      <c r="A7939" s="1389">
        <v>2012</v>
      </c>
      <c r="B7939" s="1383" t="s">
        <v>864</v>
      </c>
      <c r="C7939" s="1420" t="s">
        <v>638</v>
      </c>
      <c r="D7939" s="1389">
        <v>106626</v>
      </c>
      <c r="E7939" s="1383" t="s">
        <v>882</v>
      </c>
      <c r="F7939" s="1388" t="s">
        <v>637</v>
      </c>
      <c r="O7939" s="1383" t="s">
        <v>638</v>
      </c>
      <c r="Q7939" s="1383" t="s">
        <v>882</v>
      </c>
    </row>
    <row r="7940" spans="1:17" x14ac:dyDescent="0.3">
      <c r="A7940" s="1389">
        <v>2012</v>
      </c>
      <c r="B7940" s="1383" t="s">
        <v>864</v>
      </c>
      <c r="C7940" s="1420" t="s">
        <v>561</v>
      </c>
      <c r="D7940" s="1389">
        <v>36293</v>
      </c>
      <c r="E7940" s="1383" t="s">
        <v>882</v>
      </c>
      <c r="F7940" s="1388" t="s">
        <v>562</v>
      </c>
      <c r="O7940" s="1383" t="s">
        <v>561</v>
      </c>
      <c r="Q7940" s="1383" t="s">
        <v>882</v>
      </c>
    </row>
    <row r="7941" spans="1:17" x14ac:dyDescent="0.3">
      <c r="A7941" s="1389">
        <v>2012</v>
      </c>
      <c r="B7941" s="1383" t="s">
        <v>864</v>
      </c>
      <c r="C7941" s="1420" t="s">
        <v>642</v>
      </c>
      <c r="D7941" s="1389">
        <v>22857</v>
      </c>
      <c r="E7941" s="1383" t="s">
        <v>882</v>
      </c>
      <c r="F7941" s="1388" t="s">
        <v>641</v>
      </c>
      <c r="O7941" s="1383" t="s">
        <v>642</v>
      </c>
      <c r="Q7941" s="1383" t="s">
        <v>882</v>
      </c>
    </row>
    <row r="7942" spans="1:17" x14ac:dyDescent="0.3">
      <c r="A7942" s="1389">
        <v>2012</v>
      </c>
      <c r="B7942" s="1383" t="s">
        <v>864</v>
      </c>
      <c r="C7942" s="1420" t="s">
        <v>645</v>
      </c>
      <c r="D7942" s="1389">
        <v>54403</v>
      </c>
      <c r="E7942" s="1383" t="s">
        <v>882</v>
      </c>
      <c r="F7942" s="1388" t="s">
        <v>644</v>
      </c>
      <c r="O7942" s="1383" t="s">
        <v>645</v>
      </c>
      <c r="Q7942" s="1383" t="s">
        <v>882</v>
      </c>
    </row>
    <row r="7943" spans="1:17" x14ac:dyDescent="0.3">
      <c r="A7943" s="1389">
        <v>2011</v>
      </c>
      <c r="B7943" s="1383" t="s">
        <v>864</v>
      </c>
      <c r="C7943" s="1420" t="s">
        <v>598</v>
      </c>
      <c r="D7943" s="1389">
        <v>157153</v>
      </c>
      <c r="E7943" s="1383" t="s">
        <v>882</v>
      </c>
      <c r="F7943" s="1388" t="s">
        <v>599</v>
      </c>
      <c r="O7943" s="1383" t="s">
        <v>598</v>
      </c>
      <c r="Q7943" s="1383" t="s">
        <v>882</v>
      </c>
    </row>
    <row r="7944" spans="1:17" x14ac:dyDescent="0.3">
      <c r="A7944" s="1389">
        <v>2011</v>
      </c>
      <c r="B7944" s="1383" t="s">
        <v>864</v>
      </c>
      <c r="C7944" s="1420" t="s">
        <v>604</v>
      </c>
      <c r="D7944" s="1389">
        <v>22592</v>
      </c>
      <c r="E7944" s="1383" t="s">
        <v>882</v>
      </c>
      <c r="F7944" s="1388" t="s">
        <v>603</v>
      </c>
      <c r="O7944" s="1383" t="s">
        <v>604</v>
      </c>
      <c r="Q7944" s="1383" t="s">
        <v>882</v>
      </c>
    </row>
    <row r="7945" spans="1:17" x14ac:dyDescent="0.3">
      <c r="A7945" s="1389">
        <v>2011</v>
      </c>
      <c r="B7945" s="1383" t="s">
        <v>864</v>
      </c>
      <c r="C7945" s="1420" t="s">
        <v>578</v>
      </c>
      <c r="D7945" s="1389">
        <v>180302</v>
      </c>
      <c r="E7945" s="1383" t="s">
        <v>882</v>
      </c>
      <c r="F7945" s="1388" t="s">
        <v>579</v>
      </c>
      <c r="O7945" s="1383" t="s">
        <v>578</v>
      </c>
      <c r="Q7945" s="1383" t="s">
        <v>882</v>
      </c>
    </row>
    <row r="7946" spans="1:17" x14ac:dyDescent="0.3">
      <c r="A7946" s="1389">
        <v>2011</v>
      </c>
      <c r="B7946" s="1383" t="s">
        <v>864</v>
      </c>
      <c r="C7946" s="1420" t="s">
        <v>608</v>
      </c>
      <c r="D7946" s="1389">
        <v>16448</v>
      </c>
      <c r="E7946" s="1383" t="s">
        <v>882</v>
      </c>
      <c r="F7946" s="1388" t="s">
        <v>607</v>
      </c>
      <c r="O7946" s="1383" t="s">
        <v>608</v>
      </c>
      <c r="Q7946" s="1383" t="s">
        <v>882</v>
      </c>
    </row>
    <row r="7947" spans="1:17" x14ac:dyDescent="0.3">
      <c r="A7947" s="1389">
        <v>2011</v>
      </c>
      <c r="B7947" s="1383" t="s">
        <v>864</v>
      </c>
      <c r="C7947" s="1420" t="s">
        <v>611</v>
      </c>
      <c r="D7947" s="1389">
        <v>31389</v>
      </c>
      <c r="E7947" s="1383" t="s">
        <v>882</v>
      </c>
      <c r="F7947" s="1388" t="s">
        <v>610</v>
      </c>
      <c r="O7947" s="1383" t="s">
        <v>611</v>
      </c>
      <c r="Q7947" s="1383" t="s">
        <v>882</v>
      </c>
    </row>
    <row r="7948" spans="1:17" x14ac:dyDescent="0.3">
      <c r="A7948" s="1389">
        <v>2011</v>
      </c>
      <c r="B7948" s="1383" t="s">
        <v>864</v>
      </c>
      <c r="C7948" s="1420" t="s">
        <v>614</v>
      </c>
      <c r="D7948" s="1389">
        <v>76113</v>
      </c>
      <c r="E7948" s="1383" t="s">
        <v>882</v>
      </c>
      <c r="F7948" s="1388" t="s">
        <v>613</v>
      </c>
      <c r="O7948" s="1383" t="s">
        <v>614</v>
      </c>
      <c r="Q7948" s="1383" t="s">
        <v>882</v>
      </c>
    </row>
    <row r="7949" spans="1:17" x14ac:dyDescent="0.3">
      <c r="A7949" s="1389">
        <v>2011</v>
      </c>
      <c r="B7949" s="1383" t="s">
        <v>864</v>
      </c>
      <c r="C7949" s="1420" t="s">
        <v>617</v>
      </c>
      <c r="D7949" s="1389">
        <v>28435</v>
      </c>
      <c r="E7949" s="1383" t="s">
        <v>882</v>
      </c>
      <c r="F7949" s="1388" t="s">
        <v>616</v>
      </c>
      <c r="O7949" s="1383" t="s">
        <v>617</v>
      </c>
      <c r="Q7949" s="1383" t="s">
        <v>882</v>
      </c>
    </row>
    <row r="7950" spans="1:17" x14ac:dyDescent="0.3">
      <c r="A7950" s="1389">
        <v>2011</v>
      </c>
      <c r="B7950" s="1383" t="s">
        <v>864</v>
      </c>
      <c r="C7950" s="1420" t="s">
        <v>620</v>
      </c>
      <c r="D7950" s="1389">
        <v>92836</v>
      </c>
      <c r="E7950" s="1383" t="s">
        <v>882</v>
      </c>
      <c r="F7950" s="1388" t="s">
        <v>619</v>
      </c>
      <c r="O7950" s="1383" t="s">
        <v>620</v>
      </c>
      <c r="Q7950" s="1383" t="s">
        <v>882</v>
      </c>
    </row>
    <row r="7951" spans="1:17" x14ac:dyDescent="0.3">
      <c r="A7951" s="1389">
        <v>2011</v>
      </c>
      <c r="B7951" s="1383" t="s">
        <v>864</v>
      </c>
      <c r="C7951" s="1420" t="s">
        <v>623</v>
      </c>
      <c r="D7951" s="1389">
        <v>23066</v>
      </c>
      <c r="E7951" s="1383" t="s">
        <v>882</v>
      </c>
      <c r="F7951" s="1388" t="s">
        <v>622</v>
      </c>
      <c r="O7951" s="1383" t="s">
        <v>623</v>
      </c>
      <c r="Q7951" s="1383" t="s">
        <v>882</v>
      </c>
    </row>
    <row r="7952" spans="1:17" x14ac:dyDescent="0.3">
      <c r="A7952" s="1389">
        <v>2011</v>
      </c>
      <c r="B7952" s="1383" t="s">
        <v>864</v>
      </c>
      <c r="C7952" s="1420" t="s">
        <v>626</v>
      </c>
      <c r="D7952" s="1389">
        <v>98625</v>
      </c>
      <c r="E7952" s="1383" t="s">
        <v>882</v>
      </c>
      <c r="F7952" s="1388" t="s">
        <v>625</v>
      </c>
      <c r="O7952" s="1383" t="s">
        <v>626</v>
      </c>
      <c r="Q7952" s="1383" t="s">
        <v>882</v>
      </c>
    </row>
    <row r="7953" spans="1:17" x14ac:dyDescent="0.3">
      <c r="A7953" s="1389">
        <v>2011</v>
      </c>
      <c r="B7953" s="1383" t="s">
        <v>864</v>
      </c>
      <c r="C7953" s="1420" t="s">
        <v>519</v>
      </c>
      <c r="D7953" s="1389">
        <v>594109</v>
      </c>
      <c r="E7953" s="1383" t="s">
        <v>882</v>
      </c>
      <c r="F7953" s="1388" t="s">
        <v>628</v>
      </c>
      <c r="O7953" s="1383" t="s">
        <v>519</v>
      </c>
      <c r="Q7953" s="1383" t="s">
        <v>882</v>
      </c>
    </row>
    <row r="7954" spans="1:17" x14ac:dyDescent="0.3">
      <c r="A7954" s="1389">
        <v>2011</v>
      </c>
      <c r="B7954" s="1383" t="s">
        <v>864</v>
      </c>
      <c r="C7954" s="1420" t="s">
        <v>631</v>
      </c>
      <c r="D7954" s="1389">
        <v>16050</v>
      </c>
      <c r="E7954" s="1383" t="s">
        <v>882</v>
      </c>
      <c r="F7954" s="1388" t="s">
        <v>630</v>
      </c>
      <c r="O7954" s="1383" t="s">
        <v>631</v>
      </c>
      <c r="Q7954" s="1383" t="s">
        <v>882</v>
      </c>
    </row>
    <row r="7955" spans="1:17" x14ac:dyDescent="0.3">
      <c r="A7955" s="1389">
        <v>2011</v>
      </c>
      <c r="B7955" s="1383" t="s">
        <v>864</v>
      </c>
      <c r="C7955" s="1420" t="s">
        <v>594</v>
      </c>
      <c r="D7955" s="1389">
        <v>383208</v>
      </c>
      <c r="E7955" s="1383" t="s">
        <v>882</v>
      </c>
      <c r="F7955" s="1388" t="s">
        <v>595</v>
      </c>
      <c r="O7955" s="1383" t="s">
        <v>594</v>
      </c>
      <c r="Q7955" s="1383" t="s">
        <v>882</v>
      </c>
    </row>
    <row r="7956" spans="1:17" x14ac:dyDescent="0.3">
      <c r="A7956" s="1389">
        <v>2011</v>
      </c>
      <c r="B7956" s="1383" t="s">
        <v>864</v>
      </c>
      <c r="C7956" s="1420" t="s">
        <v>635</v>
      </c>
      <c r="D7956" s="1389">
        <v>79250</v>
      </c>
      <c r="E7956" s="1383" t="s">
        <v>882</v>
      </c>
      <c r="F7956" s="1388" t="s">
        <v>634</v>
      </c>
      <c r="O7956" s="1383" t="s">
        <v>635</v>
      </c>
      <c r="Q7956" s="1383" t="s">
        <v>882</v>
      </c>
    </row>
    <row r="7957" spans="1:17" x14ac:dyDescent="0.3">
      <c r="A7957" s="1389">
        <v>2011</v>
      </c>
      <c r="B7957" s="1383" t="s">
        <v>864</v>
      </c>
      <c r="C7957" s="1420" t="s">
        <v>638</v>
      </c>
      <c r="D7957" s="1389">
        <v>119002</v>
      </c>
      <c r="E7957" s="1383" t="s">
        <v>882</v>
      </c>
      <c r="F7957" s="1388" t="s">
        <v>637</v>
      </c>
      <c r="O7957" s="1383" t="s">
        <v>638</v>
      </c>
      <c r="Q7957" s="1383" t="s">
        <v>882</v>
      </c>
    </row>
    <row r="7958" spans="1:17" x14ac:dyDescent="0.3">
      <c r="A7958" s="1389">
        <v>2011</v>
      </c>
      <c r="B7958" s="1383" t="s">
        <v>864</v>
      </c>
      <c r="C7958" s="1420" t="s">
        <v>561</v>
      </c>
      <c r="D7958" s="1389">
        <v>37259</v>
      </c>
      <c r="E7958" s="1383" t="s">
        <v>882</v>
      </c>
      <c r="F7958" s="1388" t="s">
        <v>562</v>
      </c>
      <c r="O7958" s="1383" t="s">
        <v>561</v>
      </c>
      <c r="Q7958" s="1383" t="s">
        <v>882</v>
      </c>
    </row>
    <row r="7959" spans="1:17" x14ac:dyDescent="0.3">
      <c r="A7959" s="1389">
        <v>2011</v>
      </c>
      <c r="B7959" s="1383" t="s">
        <v>864</v>
      </c>
      <c r="C7959" s="1420" t="s">
        <v>642</v>
      </c>
      <c r="D7959" s="1389">
        <v>24760</v>
      </c>
      <c r="E7959" s="1383" t="s">
        <v>882</v>
      </c>
      <c r="F7959" s="1388" t="s">
        <v>641</v>
      </c>
      <c r="O7959" s="1383" t="s">
        <v>642</v>
      </c>
      <c r="Q7959" s="1383" t="s">
        <v>882</v>
      </c>
    </row>
    <row r="7960" spans="1:17" x14ac:dyDescent="0.3">
      <c r="A7960" s="1389">
        <v>2011</v>
      </c>
      <c r="B7960" s="1383" t="s">
        <v>864</v>
      </c>
      <c r="C7960" s="1420" t="s">
        <v>645</v>
      </c>
      <c r="D7960" s="1389">
        <v>57757</v>
      </c>
      <c r="E7960" s="1383" t="s">
        <v>882</v>
      </c>
      <c r="F7960" s="1388" t="s">
        <v>644</v>
      </c>
      <c r="O7960" s="1383" t="s">
        <v>645</v>
      </c>
      <c r="Q7960" s="1383" t="s">
        <v>882</v>
      </c>
    </row>
    <row r="7961" spans="1:17" x14ac:dyDescent="0.3">
      <c r="A7961" s="1389">
        <v>2010</v>
      </c>
      <c r="B7961" s="1383" t="s">
        <v>864</v>
      </c>
      <c r="C7961" s="1420" t="s">
        <v>598</v>
      </c>
      <c r="D7961" s="1389">
        <v>158506</v>
      </c>
      <c r="E7961" s="1383" t="s">
        <v>882</v>
      </c>
      <c r="F7961" s="1388" t="s">
        <v>599</v>
      </c>
      <c r="O7961" s="1383" t="s">
        <v>598</v>
      </c>
      <c r="Q7961" s="1383" t="s">
        <v>882</v>
      </c>
    </row>
    <row r="7962" spans="1:17" x14ac:dyDescent="0.3">
      <c r="A7962" s="1389">
        <v>2010</v>
      </c>
      <c r="B7962" s="1383" t="s">
        <v>864</v>
      </c>
      <c r="C7962" s="1420" t="s">
        <v>604</v>
      </c>
      <c r="D7962" s="1389">
        <v>22353</v>
      </c>
      <c r="E7962" s="1383" t="s">
        <v>882</v>
      </c>
      <c r="F7962" s="1388" t="s">
        <v>603</v>
      </c>
      <c r="O7962" s="1383" t="s">
        <v>604</v>
      </c>
      <c r="Q7962" s="1383" t="s">
        <v>882</v>
      </c>
    </row>
    <row r="7963" spans="1:17" x14ac:dyDescent="0.3">
      <c r="A7963" s="1389">
        <v>2010</v>
      </c>
      <c r="B7963" s="1383" t="s">
        <v>864</v>
      </c>
      <c r="C7963" s="1420" t="s">
        <v>578</v>
      </c>
      <c r="D7963" s="1389">
        <v>183853</v>
      </c>
      <c r="E7963" s="1383" t="s">
        <v>882</v>
      </c>
      <c r="F7963" s="1388" t="s">
        <v>579</v>
      </c>
      <c r="O7963" s="1383" t="s">
        <v>578</v>
      </c>
      <c r="Q7963" s="1383" t="s">
        <v>882</v>
      </c>
    </row>
    <row r="7964" spans="1:17" x14ac:dyDescent="0.3">
      <c r="A7964" s="1389">
        <v>2010</v>
      </c>
      <c r="B7964" s="1383" t="s">
        <v>864</v>
      </c>
      <c r="C7964" s="1420" t="s">
        <v>608</v>
      </c>
      <c r="D7964" s="1389">
        <v>15997</v>
      </c>
      <c r="E7964" s="1383" t="s">
        <v>882</v>
      </c>
      <c r="F7964" s="1388" t="s">
        <v>607</v>
      </c>
      <c r="O7964" s="1383" t="s">
        <v>608</v>
      </c>
      <c r="Q7964" s="1383" t="s">
        <v>882</v>
      </c>
    </row>
    <row r="7965" spans="1:17" x14ac:dyDescent="0.3">
      <c r="A7965" s="1389">
        <v>2010</v>
      </c>
      <c r="B7965" s="1383" t="s">
        <v>864</v>
      </c>
      <c r="C7965" s="1420" t="s">
        <v>611</v>
      </c>
      <c r="D7965" s="1389">
        <v>31311</v>
      </c>
      <c r="E7965" s="1383" t="s">
        <v>882</v>
      </c>
      <c r="F7965" s="1388" t="s">
        <v>610</v>
      </c>
      <c r="O7965" s="1383" t="s">
        <v>611</v>
      </c>
      <c r="Q7965" s="1383" t="s">
        <v>882</v>
      </c>
    </row>
    <row r="7966" spans="1:17" x14ac:dyDescent="0.3">
      <c r="A7966" s="1389">
        <v>2010</v>
      </c>
      <c r="B7966" s="1383" t="s">
        <v>864</v>
      </c>
      <c r="C7966" s="1420" t="s">
        <v>614</v>
      </c>
      <c r="D7966" s="1389">
        <v>76928</v>
      </c>
      <c r="E7966" s="1383" t="s">
        <v>882</v>
      </c>
      <c r="F7966" s="1388" t="s">
        <v>613</v>
      </c>
      <c r="O7966" s="1383" t="s">
        <v>614</v>
      </c>
      <c r="Q7966" s="1383" t="s">
        <v>882</v>
      </c>
    </row>
    <row r="7967" spans="1:17" x14ac:dyDescent="0.3">
      <c r="A7967" s="1389">
        <v>2010</v>
      </c>
      <c r="B7967" s="1383" t="s">
        <v>864</v>
      </c>
      <c r="C7967" s="1420" t="s">
        <v>617</v>
      </c>
      <c r="D7967" s="1389">
        <v>28001</v>
      </c>
      <c r="E7967" s="1383" t="s">
        <v>882</v>
      </c>
      <c r="F7967" s="1388" t="s">
        <v>616</v>
      </c>
      <c r="O7967" s="1383" t="s">
        <v>617</v>
      </c>
      <c r="Q7967" s="1383" t="s">
        <v>882</v>
      </c>
    </row>
    <row r="7968" spans="1:17" x14ac:dyDescent="0.3">
      <c r="A7968" s="1389">
        <v>2010</v>
      </c>
      <c r="B7968" s="1383" t="s">
        <v>864</v>
      </c>
      <c r="C7968" s="1420" t="s">
        <v>620</v>
      </c>
      <c r="D7968" s="1389">
        <v>95276</v>
      </c>
      <c r="E7968" s="1383" t="s">
        <v>882</v>
      </c>
      <c r="F7968" s="1388" t="s">
        <v>619</v>
      </c>
      <c r="O7968" s="1383" t="s">
        <v>620</v>
      </c>
      <c r="Q7968" s="1383" t="s">
        <v>882</v>
      </c>
    </row>
    <row r="7969" spans="1:17" x14ac:dyDescent="0.3">
      <c r="A7969" s="1389">
        <v>2010</v>
      </c>
      <c r="B7969" s="1383" t="s">
        <v>864</v>
      </c>
      <c r="C7969" s="1420" t="s">
        <v>623</v>
      </c>
      <c r="D7969" s="1389">
        <v>23190</v>
      </c>
      <c r="E7969" s="1383" t="s">
        <v>882</v>
      </c>
      <c r="F7969" s="1388" t="s">
        <v>622</v>
      </c>
      <c r="O7969" s="1383" t="s">
        <v>623</v>
      </c>
      <c r="Q7969" s="1383" t="s">
        <v>882</v>
      </c>
    </row>
    <row r="7970" spans="1:17" x14ac:dyDescent="0.3">
      <c r="A7970" s="1389">
        <v>2010</v>
      </c>
      <c r="B7970" s="1383" t="s">
        <v>864</v>
      </c>
      <c r="C7970" s="1420" t="s">
        <v>626</v>
      </c>
      <c r="D7970" s="1389">
        <v>102275</v>
      </c>
      <c r="E7970" s="1383" t="s">
        <v>882</v>
      </c>
      <c r="F7970" s="1388" t="s">
        <v>625</v>
      </c>
      <c r="O7970" s="1383" t="s">
        <v>626</v>
      </c>
      <c r="Q7970" s="1383" t="s">
        <v>882</v>
      </c>
    </row>
    <row r="7971" spans="1:17" x14ac:dyDescent="0.3">
      <c r="A7971" s="1389">
        <v>2010</v>
      </c>
      <c r="B7971" s="1383" t="s">
        <v>864</v>
      </c>
      <c r="C7971" s="1420" t="s">
        <v>519</v>
      </c>
      <c r="D7971" s="1389">
        <v>603237</v>
      </c>
      <c r="E7971" s="1383" t="s">
        <v>882</v>
      </c>
      <c r="F7971" s="1388" t="s">
        <v>628</v>
      </c>
      <c r="O7971" s="1383" t="s">
        <v>519</v>
      </c>
      <c r="Q7971" s="1383" t="s">
        <v>882</v>
      </c>
    </row>
    <row r="7972" spans="1:17" x14ac:dyDescent="0.3">
      <c r="A7972" s="1389">
        <v>2010</v>
      </c>
      <c r="B7972" s="1383" t="s">
        <v>864</v>
      </c>
      <c r="C7972" s="1420" t="s">
        <v>631</v>
      </c>
      <c r="D7972" s="1389">
        <v>16601</v>
      </c>
      <c r="E7972" s="1383" t="s">
        <v>882</v>
      </c>
      <c r="F7972" s="1388" t="s">
        <v>630</v>
      </c>
      <c r="O7972" s="1383" t="s">
        <v>631</v>
      </c>
      <c r="Q7972" s="1383" t="s">
        <v>882</v>
      </c>
    </row>
    <row r="7973" spans="1:17" x14ac:dyDescent="0.3">
      <c r="A7973" s="1389">
        <v>2010</v>
      </c>
      <c r="B7973" s="1383" t="s">
        <v>864</v>
      </c>
      <c r="C7973" s="1420" t="s">
        <v>594</v>
      </c>
      <c r="D7973" s="1389">
        <v>390983</v>
      </c>
      <c r="E7973" s="1383" t="s">
        <v>882</v>
      </c>
      <c r="F7973" s="1388" t="s">
        <v>595</v>
      </c>
      <c r="O7973" s="1383" t="s">
        <v>594</v>
      </c>
      <c r="Q7973" s="1383" t="s">
        <v>882</v>
      </c>
    </row>
    <row r="7974" spans="1:17" x14ac:dyDescent="0.3">
      <c r="A7974" s="1389">
        <v>2010</v>
      </c>
      <c r="B7974" s="1383" t="s">
        <v>864</v>
      </c>
      <c r="C7974" s="1420" t="s">
        <v>635</v>
      </c>
      <c r="D7974" s="1389">
        <v>81925</v>
      </c>
      <c r="E7974" s="1383" t="s">
        <v>882</v>
      </c>
      <c r="F7974" s="1388" t="s">
        <v>634</v>
      </c>
      <c r="O7974" s="1383" t="s">
        <v>635</v>
      </c>
      <c r="Q7974" s="1383" t="s">
        <v>882</v>
      </c>
    </row>
    <row r="7975" spans="1:17" x14ac:dyDescent="0.3">
      <c r="A7975" s="1389">
        <v>2010</v>
      </c>
      <c r="B7975" s="1383" t="s">
        <v>864</v>
      </c>
      <c r="C7975" s="1420" t="s">
        <v>638</v>
      </c>
      <c r="D7975" s="1389">
        <v>121180</v>
      </c>
      <c r="E7975" s="1383" t="s">
        <v>882</v>
      </c>
      <c r="F7975" s="1388" t="s">
        <v>637</v>
      </c>
      <c r="O7975" s="1383" t="s">
        <v>638</v>
      </c>
      <c r="Q7975" s="1383" t="s">
        <v>882</v>
      </c>
    </row>
    <row r="7976" spans="1:17" x14ac:dyDescent="0.3">
      <c r="A7976" s="1389">
        <v>2010</v>
      </c>
      <c r="B7976" s="1383" t="s">
        <v>864</v>
      </c>
      <c r="C7976" s="1420" t="s">
        <v>561</v>
      </c>
      <c r="D7976" s="1389">
        <v>38356</v>
      </c>
      <c r="E7976" s="1383" t="s">
        <v>882</v>
      </c>
      <c r="F7976" s="1388" t="s">
        <v>562</v>
      </c>
      <c r="O7976" s="1383" t="s">
        <v>561</v>
      </c>
      <c r="Q7976" s="1383" t="s">
        <v>882</v>
      </c>
    </row>
    <row r="7977" spans="1:17" x14ac:dyDescent="0.3">
      <c r="A7977" s="1389">
        <v>2010</v>
      </c>
      <c r="B7977" s="1383" t="s">
        <v>864</v>
      </c>
      <c r="C7977" s="1420" t="s">
        <v>642</v>
      </c>
      <c r="D7977" s="1389">
        <v>25034</v>
      </c>
      <c r="E7977" s="1383" t="s">
        <v>882</v>
      </c>
      <c r="F7977" s="1388" t="s">
        <v>641</v>
      </c>
      <c r="O7977" s="1383" t="s">
        <v>642</v>
      </c>
      <c r="Q7977" s="1383" t="s">
        <v>882</v>
      </c>
    </row>
    <row r="7978" spans="1:17" x14ac:dyDescent="0.3">
      <c r="A7978" s="1389">
        <v>2010</v>
      </c>
      <c r="B7978" s="1383" t="s">
        <v>864</v>
      </c>
      <c r="C7978" s="1420" t="s">
        <v>645</v>
      </c>
      <c r="D7978" s="1389">
        <v>58778</v>
      </c>
      <c r="E7978" s="1383" t="s">
        <v>882</v>
      </c>
      <c r="F7978" s="1388" t="s">
        <v>644</v>
      </c>
      <c r="O7978" s="1383" t="s">
        <v>645</v>
      </c>
      <c r="Q7978" s="1383" t="s">
        <v>882</v>
      </c>
    </row>
    <row r="7979" spans="1:17" x14ac:dyDescent="0.3">
      <c r="A7979" s="1389">
        <v>2017</v>
      </c>
      <c r="B7979" s="1383" t="s">
        <v>559</v>
      </c>
      <c r="C7979" s="1421" t="s">
        <v>525</v>
      </c>
      <c r="D7979" s="1389">
        <v>943.00107511786211</v>
      </c>
      <c r="E7979" s="1383" t="s">
        <v>882</v>
      </c>
      <c r="F7979" s="1388" t="s">
        <v>599</v>
      </c>
      <c r="O7979" s="1383" t="e">
        <v>#N/A</v>
      </c>
      <c r="Q7979" s="1383" t="s">
        <v>882</v>
      </c>
    </row>
    <row r="7980" spans="1:17" x14ac:dyDescent="0.3">
      <c r="A7980" s="1389">
        <v>2016</v>
      </c>
      <c r="B7980" s="1383" t="s">
        <v>559</v>
      </c>
      <c r="C7980" s="1421" t="s">
        <v>525</v>
      </c>
      <c r="D7980" s="1389">
        <v>924.9392153090821</v>
      </c>
      <c r="E7980" s="1383" t="s">
        <v>882</v>
      </c>
      <c r="F7980" s="1388" t="s">
        <v>599</v>
      </c>
      <c r="O7980" s="1383" t="e">
        <v>#N/A</v>
      </c>
      <c r="Q7980" s="1383" t="s">
        <v>882</v>
      </c>
    </row>
    <row r="7981" spans="1:17" x14ac:dyDescent="0.3">
      <c r="A7981" s="1389">
        <v>2015</v>
      </c>
      <c r="B7981" s="1383" t="s">
        <v>559</v>
      </c>
      <c r="C7981" s="1421" t="s">
        <v>525</v>
      </c>
      <c r="D7981" s="1389">
        <v>913.92544791377406</v>
      </c>
      <c r="E7981" s="1383" t="s">
        <v>882</v>
      </c>
      <c r="F7981" s="1388" t="s">
        <v>599</v>
      </c>
      <c r="O7981" s="1383" t="e">
        <v>#N/A</v>
      </c>
      <c r="Q7981" s="1383" t="s">
        <v>882</v>
      </c>
    </row>
    <row r="7982" spans="1:17" x14ac:dyDescent="0.3">
      <c r="A7982" s="1389">
        <v>2014</v>
      </c>
      <c r="B7982" s="1383" t="s">
        <v>559</v>
      </c>
      <c r="C7982" s="1421" t="s">
        <v>525</v>
      </c>
      <c r="D7982" s="1389">
        <v>909.49144915721399</v>
      </c>
      <c r="E7982" s="1383" t="s">
        <v>882</v>
      </c>
      <c r="F7982" s="1388" t="s">
        <v>599</v>
      </c>
      <c r="O7982" s="1383" t="e">
        <v>#N/A</v>
      </c>
      <c r="Q7982" s="1383" t="s">
        <v>882</v>
      </c>
    </row>
    <row r="7983" spans="1:17" x14ac:dyDescent="0.3">
      <c r="A7983" s="1389">
        <v>2013</v>
      </c>
      <c r="B7983" s="1383" t="s">
        <v>559</v>
      </c>
      <c r="C7983" s="1421" t="s">
        <v>525</v>
      </c>
      <c r="D7983" s="1389">
        <v>912.18298170177309</v>
      </c>
      <c r="E7983" s="1383" t="s">
        <v>882</v>
      </c>
      <c r="F7983" s="1388" t="s">
        <v>599</v>
      </c>
      <c r="O7983" s="1383" t="e">
        <v>#N/A</v>
      </c>
      <c r="Q7983" s="1383" t="s">
        <v>882</v>
      </c>
    </row>
    <row r="7984" spans="1:17" x14ac:dyDescent="0.3">
      <c r="A7984" s="1389">
        <v>2012</v>
      </c>
      <c r="B7984" s="1383" t="s">
        <v>559</v>
      </c>
      <c r="C7984" s="1421" t="s">
        <v>525</v>
      </c>
      <c r="D7984" s="1389">
        <v>915.01247006081212</v>
      </c>
      <c r="E7984" s="1383" t="s">
        <v>882</v>
      </c>
      <c r="F7984" s="1388" t="s">
        <v>599</v>
      </c>
      <c r="O7984" s="1383" t="e">
        <v>#N/A</v>
      </c>
      <c r="Q7984" s="1383" t="s">
        <v>882</v>
      </c>
    </row>
    <row r="7985" spans="1:17" x14ac:dyDescent="0.3">
      <c r="A7985" s="1389">
        <v>2011</v>
      </c>
      <c r="B7985" s="1383" t="s">
        <v>559</v>
      </c>
      <c r="C7985" s="1421" t="s">
        <v>525</v>
      </c>
      <c r="D7985" s="1389">
        <v>906.10728754671709</v>
      </c>
      <c r="E7985" s="1383" t="s">
        <v>882</v>
      </c>
      <c r="F7985" s="1388" t="s">
        <v>599</v>
      </c>
      <c r="O7985" s="1383" t="e">
        <v>#N/A</v>
      </c>
      <c r="Q7985" s="1383" t="s">
        <v>882</v>
      </c>
    </row>
    <row r="7986" spans="1:17" x14ac:dyDescent="0.3">
      <c r="A7986" s="1389">
        <v>2010</v>
      </c>
      <c r="B7986" s="1383" t="s">
        <v>559</v>
      </c>
      <c r="C7986" s="1421" t="s">
        <v>525</v>
      </c>
      <c r="D7986" s="1389">
        <v>900.03881579759502</v>
      </c>
      <c r="E7986" s="1383" t="s">
        <v>882</v>
      </c>
      <c r="F7986" s="1388" t="s">
        <v>599</v>
      </c>
      <c r="O7986" s="1383" t="e">
        <v>#N/A</v>
      </c>
      <c r="Q7986" s="1383" t="s">
        <v>882</v>
      </c>
    </row>
    <row r="7987" spans="1:17" x14ac:dyDescent="0.3">
      <c r="A7987" s="1389">
        <v>2017</v>
      </c>
      <c r="B7987" s="1383" t="s">
        <v>521</v>
      </c>
      <c r="C7987" s="1421" t="s">
        <v>525</v>
      </c>
      <c r="D7987" s="1389">
        <v>1133.34288689707</v>
      </c>
      <c r="E7987" s="1383" t="s">
        <v>882</v>
      </c>
      <c r="F7987" s="1388" t="s">
        <v>599</v>
      </c>
      <c r="O7987" s="1383" t="e">
        <v>#N/A</v>
      </c>
      <c r="Q7987" s="1383" t="s">
        <v>882</v>
      </c>
    </row>
    <row r="7988" spans="1:17" x14ac:dyDescent="0.3">
      <c r="A7988" s="1389">
        <v>2016</v>
      </c>
      <c r="B7988" s="1383" t="s">
        <v>521</v>
      </c>
      <c r="C7988" s="1421" t="s">
        <v>525</v>
      </c>
      <c r="D7988" s="1389">
        <v>1107.85636561875</v>
      </c>
      <c r="E7988" s="1383" t="s">
        <v>882</v>
      </c>
      <c r="F7988" s="1388" t="s">
        <v>599</v>
      </c>
      <c r="O7988" s="1383" t="e">
        <v>#N/A</v>
      </c>
      <c r="Q7988" s="1383" t="s">
        <v>882</v>
      </c>
    </row>
    <row r="7989" spans="1:17" x14ac:dyDescent="0.3">
      <c r="A7989" s="1389">
        <v>2015</v>
      </c>
      <c r="B7989" s="1383" t="s">
        <v>521</v>
      </c>
      <c r="C7989" s="1421" t="s">
        <v>525</v>
      </c>
      <c r="D7989" s="1389">
        <v>1096.65734127991</v>
      </c>
      <c r="E7989" s="1383" t="s">
        <v>882</v>
      </c>
      <c r="F7989" s="1388" t="s">
        <v>599</v>
      </c>
      <c r="O7989" s="1383" t="e">
        <v>#N/A</v>
      </c>
      <c r="Q7989" s="1383" t="s">
        <v>882</v>
      </c>
    </row>
    <row r="7990" spans="1:17" x14ac:dyDescent="0.3">
      <c r="A7990" s="1389">
        <v>2014</v>
      </c>
      <c r="B7990" s="1383" t="s">
        <v>521</v>
      </c>
      <c r="C7990" s="1421" t="s">
        <v>525</v>
      </c>
      <c r="D7990" s="1389">
        <v>1093.20854089105</v>
      </c>
      <c r="E7990" s="1383" t="s">
        <v>882</v>
      </c>
      <c r="F7990" s="1388" t="s">
        <v>599</v>
      </c>
      <c r="O7990" s="1383" t="e">
        <v>#N/A</v>
      </c>
      <c r="Q7990" s="1383" t="s">
        <v>882</v>
      </c>
    </row>
    <row r="7991" spans="1:17" x14ac:dyDescent="0.3">
      <c r="A7991" s="1389">
        <v>2013</v>
      </c>
      <c r="B7991" s="1383" t="s">
        <v>521</v>
      </c>
      <c r="C7991" s="1421" t="s">
        <v>525</v>
      </c>
      <c r="D7991" s="1389">
        <v>1093.8178723953499</v>
      </c>
      <c r="E7991" s="1383" t="s">
        <v>882</v>
      </c>
      <c r="F7991" s="1388" t="s">
        <v>599</v>
      </c>
      <c r="O7991" s="1383" t="e">
        <v>#N/A</v>
      </c>
      <c r="Q7991" s="1383" t="s">
        <v>882</v>
      </c>
    </row>
    <row r="7992" spans="1:17" x14ac:dyDescent="0.3">
      <c r="A7992" s="1389">
        <v>2012</v>
      </c>
      <c r="B7992" s="1383" t="s">
        <v>521</v>
      </c>
      <c r="C7992" s="1421" t="s">
        <v>525</v>
      </c>
      <c r="D7992" s="1389">
        <v>1095.58619281857</v>
      </c>
      <c r="E7992" s="1383" t="s">
        <v>882</v>
      </c>
      <c r="F7992" s="1388" t="s">
        <v>599</v>
      </c>
      <c r="O7992" s="1383" t="e">
        <v>#N/A</v>
      </c>
      <c r="Q7992" s="1383" t="s">
        <v>882</v>
      </c>
    </row>
    <row r="7993" spans="1:17" x14ac:dyDescent="0.3">
      <c r="A7993" s="1389">
        <v>2011</v>
      </c>
      <c r="B7993" s="1383" t="s">
        <v>521</v>
      </c>
      <c r="C7993" s="1421" t="s">
        <v>525</v>
      </c>
      <c r="D7993" s="1389">
        <v>1084.5540077386001</v>
      </c>
      <c r="E7993" s="1383" t="s">
        <v>882</v>
      </c>
      <c r="F7993" s="1388" t="s">
        <v>599</v>
      </c>
      <c r="O7993" s="1383" t="e">
        <v>#N/A</v>
      </c>
      <c r="Q7993" s="1383" t="s">
        <v>882</v>
      </c>
    </row>
    <row r="7994" spans="1:17" x14ac:dyDescent="0.3">
      <c r="A7994" s="1389">
        <v>2010</v>
      </c>
      <c r="B7994" s="1383" t="s">
        <v>521</v>
      </c>
      <c r="C7994" s="1421" t="s">
        <v>525</v>
      </c>
      <c r="D7994" s="1389">
        <v>1076.2614484440001</v>
      </c>
      <c r="E7994" s="1383" t="s">
        <v>882</v>
      </c>
      <c r="F7994" s="1388" t="s">
        <v>599</v>
      </c>
      <c r="O7994" s="1383" t="e">
        <v>#N/A</v>
      </c>
      <c r="Q7994" s="1383" t="s">
        <v>882</v>
      </c>
    </row>
    <row r="7995" spans="1:17" x14ac:dyDescent="0.3">
      <c r="A7995" s="1389">
        <v>2017</v>
      </c>
      <c r="B7995" s="1383" t="s">
        <v>864</v>
      </c>
      <c r="C7995" s="1421" t="s">
        <v>525</v>
      </c>
      <c r="D7995" s="1389">
        <v>2131943</v>
      </c>
      <c r="E7995" s="1383" t="s">
        <v>882</v>
      </c>
      <c r="F7995" s="1388" t="s">
        <v>599</v>
      </c>
      <c r="O7995" s="1383" t="e">
        <v>#N/A</v>
      </c>
      <c r="Q7995" s="1383" t="s">
        <v>882</v>
      </c>
    </row>
    <row r="7996" spans="1:17" x14ac:dyDescent="0.3">
      <c r="A7996" s="1389">
        <v>2016</v>
      </c>
      <c r="B7996" s="1383" t="s">
        <v>864</v>
      </c>
      <c r="C7996" s="1421" t="s">
        <v>525</v>
      </c>
      <c r="D7996" s="1389">
        <v>2054911</v>
      </c>
      <c r="E7996" s="1383" t="s">
        <v>882</v>
      </c>
      <c r="F7996" s="1388" t="s">
        <v>599</v>
      </c>
      <c r="O7996" s="1383" t="e">
        <v>#N/A</v>
      </c>
      <c r="Q7996" s="1383" t="s">
        <v>882</v>
      </c>
    </row>
    <row r="7997" spans="1:17" x14ac:dyDescent="0.3">
      <c r="A7997" s="1389">
        <v>2015</v>
      </c>
      <c r="B7997" s="1383" t="s">
        <v>864</v>
      </c>
      <c r="C7997" s="1421" t="s">
        <v>525</v>
      </c>
      <c r="D7997" s="1389">
        <v>1991131</v>
      </c>
      <c r="E7997" s="1383" t="s">
        <v>882</v>
      </c>
      <c r="F7997" s="1388" t="s">
        <v>599</v>
      </c>
      <c r="O7997" s="1383" t="e">
        <v>#N/A</v>
      </c>
      <c r="Q7997" s="1383" t="s">
        <v>882</v>
      </c>
    </row>
    <row r="7998" spans="1:17" x14ac:dyDescent="0.3">
      <c r="A7998" s="1389">
        <v>2014</v>
      </c>
      <c r="B7998" s="1383" t="s">
        <v>864</v>
      </c>
      <c r="C7998" s="1421" t="s">
        <v>525</v>
      </c>
      <c r="D7998" s="1389">
        <v>1928307</v>
      </c>
      <c r="E7998" s="1383" t="s">
        <v>882</v>
      </c>
      <c r="F7998" s="1388" t="s">
        <v>599</v>
      </c>
      <c r="O7998" s="1383" t="e">
        <v>#N/A</v>
      </c>
      <c r="Q7998" s="1383" t="s">
        <v>882</v>
      </c>
    </row>
    <row r="7999" spans="1:17" x14ac:dyDescent="0.3">
      <c r="A7999" s="1389">
        <v>2013</v>
      </c>
      <c r="B7999" s="1383" t="s">
        <v>864</v>
      </c>
      <c r="C7999" s="1421" t="s">
        <v>525</v>
      </c>
      <c r="D7999" s="1389">
        <v>1890511</v>
      </c>
      <c r="E7999" s="1383" t="s">
        <v>882</v>
      </c>
      <c r="F7999" s="1388" t="s">
        <v>599</v>
      </c>
      <c r="O7999" s="1383" t="e">
        <v>#N/A</v>
      </c>
      <c r="Q7999" s="1383" t="s">
        <v>882</v>
      </c>
    </row>
    <row r="8000" spans="1:17" x14ac:dyDescent="0.3">
      <c r="A8000" s="1389">
        <v>2012</v>
      </c>
      <c r="B8000" s="1383" t="s">
        <v>864</v>
      </c>
      <c r="C8000" s="1421" t="s">
        <v>525</v>
      </c>
      <c r="D8000" s="1389">
        <v>1910957</v>
      </c>
      <c r="E8000" s="1383" t="s">
        <v>882</v>
      </c>
      <c r="F8000" s="1388" t="s">
        <v>599</v>
      </c>
      <c r="O8000" s="1383" t="e">
        <v>#N/A</v>
      </c>
      <c r="Q8000" s="1383" t="s">
        <v>882</v>
      </c>
    </row>
    <row r="8001" spans="1:17" x14ac:dyDescent="0.3">
      <c r="A8001" s="1389">
        <v>2011</v>
      </c>
      <c r="B8001" s="1383" t="s">
        <v>864</v>
      </c>
      <c r="C8001" s="1421" t="s">
        <v>525</v>
      </c>
      <c r="D8001" s="1389">
        <v>2038354</v>
      </c>
      <c r="E8001" s="1383" t="s">
        <v>882</v>
      </c>
      <c r="F8001" s="1388" t="s">
        <v>599</v>
      </c>
      <c r="O8001" s="1383" t="e">
        <v>#N/A</v>
      </c>
      <c r="Q8001" s="1383" t="s">
        <v>882</v>
      </c>
    </row>
    <row r="8002" spans="1:17" x14ac:dyDescent="0.3">
      <c r="A8002" s="1389">
        <v>2010</v>
      </c>
      <c r="B8002" s="1383" t="s">
        <v>864</v>
      </c>
      <c r="C8002" s="1421" t="s">
        <v>525</v>
      </c>
      <c r="D8002" s="1389">
        <v>2073784</v>
      </c>
      <c r="E8002" s="1383" t="s">
        <v>882</v>
      </c>
      <c r="F8002" s="1388" t="s">
        <v>599</v>
      </c>
      <c r="O8002" s="1383" t="e">
        <v>#N/A</v>
      </c>
      <c r="Q8002" s="1383" t="s">
        <v>882</v>
      </c>
    </row>
  </sheetData>
  <sheetProtection algorithmName="SHA-512" hashValue="iURr6YeJTORo/oURyPsWBrk/4aJszjA4AX2cEQq0M6or+yWk4TYs4GbQae/MqmdKVByUiYqtjU592xeWGYxEIw==" saltValue="WygUzoiUc1KJK8BVF49T1w==" spinCount="100000" sheet="1" objects="1" scenarios="1" selectLockedCells="1" selectUnlockedCells="1"/>
  <autoFilter ref="A10:F8002"/>
  <mergeCells count="8">
    <mergeCell ref="H24:K24"/>
    <mergeCell ref="H30:K30"/>
    <mergeCell ref="A4:E4"/>
    <mergeCell ref="J4:R4"/>
    <mergeCell ref="J6:R6"/>
    <mergeCell ref="J7:R7"/>
    <mergeCell ref="H10:K10"/>
    <mergeCell ref="H17:K17"/>
  </mergeCells>
  <hyperlinks>
    <hyperlink ref="E1" r:id="rId1"/>
    <hyperlink ref="A5" r:id="rId2"/>
  </hyperlinks>
  <pageMargins left="0.7" right="0.7" top="0.75" bottom="0.75" header="0.3" footer="0.3"/>
  <pageSetup paperSize="9"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2">
    <tabColor rgb="FF008080"/>
  </sheetPr>
  <dimension ref="A1:AF60"/>
  <sheetViews>
    <sheetView zoomScaleNormal="100" workbookViewId="0"/>
  </sheetViews>
  <sheetFormatPr defaultRowHeight="12.75" x14ac:dyDescent="0.2"/>
  <cols>
    <col min="1" max="1" width="1" style="131" customWidth="1"/>
    <col min="2" max="2" width="2.5703125" style="131" customWidth="1"/>
    <col min="3" max="3" width="1" style="131" customWidth="1"/>
    <col min="4" max="4" width="18.140625" style="131" customWidth="1"/>
    <col min="5" max="5" width="0.5703125" style="131" customWidth="1"/>
    <col min="6" max="6" width="9.85546875" style="131" customWidth="1"/>
    <col min="7" max="7" width="9" style="131" customWidth="1"/>
    <col min="8" max="8" width="9.7109375" style="131" customWidth="1"/>
    <col min="9" max="9" width="9.42578125" style="131" customWidth="1"/>
    <col min="10" max="10" width="9" style="131" customWidth="1"/>
    <col min="11" max="11" width="10" style="131" customWidth="1"/>
    <col min="12" max="12" width="9.28515625" style="131" customWidth="1"/>
    <col min="13" max="13" width="9.140625" style="131" customWidth="1"/>
    <col min="14" max="14" width="2.5703125" style="131" customWidth="1"/>
    <col min="15" max="15" width="1" style="131" customWidth="1"/>
    <col min="16" max="16" width="9.140625" style="243"/>
    <col min="17" max="16384" width="9.140625" style="131"/>
  </cols>
  <sheetData>
    <row r="1" spans="1:16" ht="13.5" customHeight="1" x14ac:dyDescent="0.2">
      <c r="A1" s="130"/>
      <c r="B1" s="217"/>
      <c r="C1" s="217"/>
      <c r="D1" s="217"/>
      <c r="E1" s="209"/>
      <c r="F1" s="209"/>
      <c r="G1" s="209"/>
      <c r="H1" s="209"/>
      <c r="I1" s="209"/>
      <c r="J1" s="209"/>
      <c r="K1" s="1598" t="s">
        <v>308</v>
      </c>
      <c r="L1" s="1598"/>
      <c r="M1" s="1598"/>
      <c r="N1" s="1598"/>
      <c r="O1" s="130"/>
    </row>
    <row r="2" spans="1:16" ht="6" customHeight="1" x14ac:dyDescent="0.2">
      <c r="A2" s="130"/>
      <c r="B2" s="218"/>
      <c r="C2" s="353"/>
      <c r="D2" s="353"/>
      <c r="E2" s="208"/>
      <c r="F2" s="208"/>
      <c r="G2" s="208"/>
      <c r="H2" s="208"/>
      <c r="I2" s="208"/>
      <c r="J2" s="208"/>
      <c r="K2" s="208"/>
      <c r="L2" s="208"/>
      <c r="M2" s="132"/>
      <c r="N2" s="132"/>
      <c r="O2" s="130"/>
    </row>
    <row r="3" spans="1:16" ht="13.5" customHeight="1" thickBot="1" x14ac:dyDescent="0.25">
      <c r="A3" s="130"/>
      <c r="B3" s="219"/>
      <c r="C3" s="133"/>
      <c r="D3" s="133"/>
      <c r="E3" s="133"/>
      <c r="F3" s="132"/>
      <c r="G3" s="132"/>
      <c r="H3" s="132"/>
      <c r="I3" s="132"/>
      <c r="J3" s="132"/>
      <c r="K3" s="512"/>
      <c r="L3" s="512"/>
      <c r="M3" s="512" t="s">
        <v>69</v>
      </c>
      <c r="N3" s="512"/>
      <c r="O3" s="512"/>
    </row>
    <row r="4" spans="1:16" ht="15" customHeight="1" thickBot="1" x14ac:dyDescent="0.25">
      <c r="A4" s="130"/>
      <c r="B4" s="219"/>
      <c r="C4" s="1003" t="s">
        <v>468</v>
      </c>
      <c r="D4" s="231"/>
      <c r="E4" s="231"/>
      <c r="F4" s="231"/>
      <c r="G4" s="231"/>
      <c r="H4" s="231"/>
      <c r="I4" s="231"/>
      <c r="J4" s="231"/>
      <c r="K4" s="231"/>
      <c r="L4" s="231"/>
      <c r="M4" s="232"/>
      <c r="N4" s="512"/>
      <c r="O4" s="512"/>
    </row>
    <row r="5" spans="1:16" ht="7.5" customHeight="1" x14ac:dyDescent="0.2">
      <c r="A5" s="130"/>
      <c r="B5" s="219"/>
      <c r="C5" s="1599" t="s">
        <v>84</v>
      </c>
      <c r="D5" s="1599"/>
      <c r="E5" s="132"/>
      <c r="F5" s="11"/>
      <c r="G5" s="132"/>
      <c r="H5" s="132"/>
      <c r="I5" s="132"/>
      <c r="J5" s="132"/>
      <c r="K5" s="512"/>
      <c r="L5" s="512"/>
      <c r="M5" s="512"/>
      <c r="N5" s="512"/>
      <c r="O5" s="512"/>
    </row>
    <row r="6" spans="1:16" ht="13.5" customHeight="1" x14ac:dyDescent="0.2">
      <c r="A6" s="130"/>
      <c r="B6" s="219"/>
      <c r="C6" s="1600"/>
      <c r="D6" s="1600"/>
      <c r="E6" s="81">
        <v>1999</v>
      </c>
      <c r="F6" s="82">
        <v>2012</v>
      </c>
      <c r="G6" s="82">
        <v>2013</v>
      </c>
      <c r="H6" s="82">
        <v>2014</v>
      </c>
      <c r="I6" s="82">
        <v>2015</v>
      </c>
      <c r="J6" s="82">
        <v>2016</v>
      </c>
      <c r="K6" s="82">
        <v>2017</v>
      </c>
      <c r="L6" s="82">
        <v>2018</v>
      </c>
      <c r="M6" s="82">
        <v>2019</v>
      </c>
      <c r="N6" s="512"/>
      <c r="O6" s="512"/>
    </row>
    <row r="7" spans="1:16" ht="2.25" customHeight="1" x14ac:dyDescent="0.2">
      <c r="A7" s="130"/>
      <c r="B7" s="219"/>
      <c r="C7" s="83"/>
      <c r="D7" s="83"/>
      <c r="E7" s="11"/>
      <c r="F7" s="11"/>
      <c r="G7" s="11"/>
      <c r="H7" s="11"/>
      <c r="I7" s="11"/>
      <c r="J7" s="11"/>
      <c r="K7" s="11"/>
      <c r="L7" s="11"/>
      <c r="M7" s="11"/>
      <c r="N7" s="512"/>
      <c r="O7" s="512"/>
    </row>
    <row r="8" spans="1:16" ht="30" customHeight="1" x14ac:dyDescent="0.2">
      <c r="A8" s="130"/>
      <c r="B8" s="219"/>
      <c r="C8" s="1603" t="s">
        <v>286</v>
      </c>
      <c r="D8" s="1603"/>
      <c r="E8" s="1004"/>
      <c r="F8" s="915">
        <v>485</v>
      </c>
      <c r="G8" s="915">
        <v>485</v>
      </c>
      <c r="H8" s="915">
        <v>505</v>
      </c>
      <c r="I8" s="915">
        <v>505</v>
      </c>
      <c r="J8" s="915">
        <v>530</v>
      </c>
      <c r="K8" s="915">
        <v>557</v>
      </c>
      <c r="L8" s="915">
        <v>580</v>
      </c>
      <c r="M8" s="915">
        <v>600</v>
      </c>
      <c r="N8" s="188"/>
      <c r="O8" s="188"/>
    </row>
    <row r="9" spans="1:16" ht="31.5" customHeight="1" x14ac:dyDescent="0.2">
      <c r="A9" s="130"/>
      <c r="B9" s="221"/>
      <c r="C9" s="187" t="s">
        <v>278</v>
      </c>
      <c r="D9" s="187"/>
      <c r="E9" s="185"/>
      <c r="F9" s="185" t="s">
        <v>277</v>
      </c>
      <c r="G9" s="185" t="s">
        <v>325</v>
      </c>
      <c r="H9" s="185" t="s">
        <v>471</v>
      </c>
      <c r="I9" s="185" t="s">
        <v>325</v>
      </c>
      <c r="J9" s="185" t="s">
        <v>418</v>
      </c>
      <c r="K9" s="185" t="s">
        <v>458</v>
      </c>
      <c r="L9" s="185" t="s">
        <v>469</v>
      </c>
      <c r="M9" s="185" t="s">
        <v>497</v>
      </c>
      <c r="N9" s="186"/>
      <c r="O9" s="186"/>
    </row>
    <row r="10" spans="1:16" s="136" customFormat="1" ht="18" customHeight="1" x14ac:dyDescent="0.2">
      <c r="A10" s="134"/>
      <c r="B10" s="220"/>
      <c r="C10" s="137" t="s">
        <v>276</v>
      </c>
      <c r="D10" s="137"/>
      <c r="E10" s="185"/>
      <c r="F10" s="185" t="s">
        <v>275</v>
      </c>
      <c r="G10" s="185" t="s">
        <v>325</v>
      </c>
      <c r="H10" s="185" t="s">
        <v>499</v>
      </c>
      <c r="I10" s="185" t="s">
        <v>325</v>
      </c>
      <c r="J10" s="185" t="s">
        <v>417</v>
      </c>
      <c r="K10" s="185" t="s">
        <v>457</v>
      </c>
      <c r="L10" s="185" t="s">
        <v>470</v>
      </c>
      <c r="M10" s="185" t="s">
        <v>498</v>
      </c>
      <c r="N10" s="185"/>
      <c r="O10" s="185"/>
      <c r="P10" s="1007"/>
    </row>
    <row r="11" spans="1:16" ht="20.25" customHeight="1" thickBot="1" x14ac:dyDescent="0.25">
      <c r="A11" s="130"/>
      <c r="B11" s="219"/>
      <c r="C11" s="514" t="s">
        <v>326</v>
      </c>
      <c r="D11" s="513"/>
      <c r="E11" s="132"/>
      <c r="F11" s="132"/>
      <c r="G11" s="132"/>
      <c r="H11" s="132"/>
      <c r="I11" s="132"/>
      <c r="J11" s="132"/>
      <c r="K11" s="132"/>
      <c r="L11" s="132"/>
      <c r="M11" s="512"/>
      <c r="N11" s="132"/>
      <c r="O11" s="130"/>
    </row>
    <row r="12" spans="1:16" s="136" customFormat="1" ht="13.5" customHeight="1" thickBot="1" x14ac:dyDescent="0.25">
      <c r="A12" s="134"/>
      <c r="B12" s="220"/>
      <c r="C12" s="1003" t="s">
        <v>274</v>
      </c>
      <c r="D12" s="1002"/>
      <c r="E12" s="229"/>
      <c r="F12" s="229"/>
      <c r="G12" s="229"/>
      <c r="H12" s="229"/>
      <c r="I12" s="229"/>
      <c r="J12" s="229"/>
      <c r="K12" s="229"/>
      <c r="L12" s="229"/>
      <c r="M12" s="230"/>
      <c r="N12" s="132"/>
      <c r="O12" s="130"/>
      <c r="P12" s="1007"/>
    </row>
    <row r="13" spans="1:16" ht="7.5" customHeight="1" x14ac:dyDescent="0.2">
      <c r="A13" s="130"/>
      <c r="B13" s="219"/>
      <c r="C13" s="1601" t="s">
        <v>271</v>
      </c>
      <c r="D13" s="1601"/>
      <c r="E13" s="138"/>
      <c r="F13" s="138"/>
      <c r="G13" s="139"/>
      <c r="H13" s="139"/>
      <c r="I13" s="139"/>
      <c r="J13" s="139"/>
      <c r="K13" s="139"/>
      <c r="L13" s="139"/>
      <c r="M13" s="139"/>
      <c r="N13" s="132"/>
      <c r="O13" s="130"/>
      <c r="P13" s="1007"/>
    </row>
    <row r="14" spans="1:16" ht="13.5" customHeight="1" x14ac:dyDescent="0.2">
      <c r="A14" s="130"/>
      <c r="B14" s="219"/>
      <c r="C14" s="1602"/>
      <c r="D14" s="1602"/>
      <c r="E14" s="138"/>
      <c r="F14" s="138"/>
      <c r="G14" s="1125">
        <v>2015</v>
      </c>
      <c r="H14" s="1604">
        <v>2016</v>
      </c>
      <c r="I14" s="1605"/>
      <c r="J14" s="1604">
        <v>2017</v>
      </c>
      <c r="K14" s="1605"/>
      <c r="L14" s="1604">
        <v>2018</v>
      </c>
      <c r="M14" s="1606"/>
      <c r="N14" s="132"/>
      <c r="O14" s="130"/>
      <c r="P14" s="1007"/>
    </row>
    <row r="15" spans="1:16" ht="12.75" customHeight="1" x14ac:dyDescent="0.2">
      <c r="A15" s="130"/>
      <c r="B15" s="219"/>
      <c r="C15" s="138"/>
      <c r="D15" s="138"/>
      <c r="E15" s="138"/>
      <c r="F15" s="138"/>
      <c r="G15" s="426" t="s">
        <v>85</v>
      </c>
      <c r="H15" s="1127" t="s">
        <v>504</v>
      </c>
      <c r="I15" s="1128" t="s">
        <v>484</v>
      </c>
      <c r="J15" s="1109" t="s">
        <v>86</v>
      </c>
      <c r="K15" s="1012" t="s">
        <v>85</v>
      </c>
      <c r="L15" s="1127" t="s">
        <v>86</v>
      </c>
      <c r="M15" s="1128" t="s">
        <v>85</v>
      </c>
      <c r="N15" s="132"/>
      <c r="O15" s="130"/>
      <c r="P15" s="1007"/>
    </row>
    <row r="16" spans="1:16" ht="4.5" customHeight="1" x14ac:dyDescent="0.2">
      <c r="A16" s="130"/>
      <c r="B16" s="219"/>
      <c r="C16" s="138"/>
      <c r="D16" s="138"/>
      <c r="E16" s="138"/>
      <c r="F16" s="138"/>
      <c r="G16" s="958"/>
      <c r="H16" s="958"/>
      <c r="I16" s="959"/>
      <c r="J16" s="355"/>
      <c r="K16" s="355"/>
      <c r="L16" s="1110"/>
      <c r="M16" s="355"/>
      <c r="N16" s="139"/>
      <c r="O16" s="130"/>
      <c r="P16" s="1007"/>
    </row>
    <row r="17" spans="1:21" ht="15" customHeight="1" x14ac:dyDescent="0.2">
      <c r="A17" s="130"/>
      <c r="B17" s="219"/>
      <c r="C17" s="202" t="s">
        <v>285</v>
      </c>
      <c r="D17" s="228"/>
      <c r="E17" s="225"/>
      <c r="F17" s="225"/>
      <c r="G17" s="940">
        <v>952.67243142082441</v>
      </c>
      <c r="H17" s="508">
        <v>957.61</v>
      </c>
      <c r="I17" s="508">
        <v>961.31</v>
      </c>
      <c r="J17" s="861">
        <v>970.88</v>
      </c>
      <c r="K17" s="508">
        <v>972.47</v>
      </c>
      <c r="L17" s="867">
        <v>977.16</v>
      </c>
      <c r="M17" s="508">
        <v>983.04</v>
      </c>
      <c r="N17" s="139"/>
      <c r="O17" s="130"/>
      <c r="P17" s="1007"/>
    </row>
    <row r="18" spans="1:21" ht="13.5" customHeight="1" x14ac:dyDescent="0.2">
      <c r="A18" s="130"/>
      <c r="B18" s="219"/>
      <c r="C18" s="516" t="s">
        <v>71</v>
      </c>
      <c r="D18" s="140"/>
      <c r="E18" s="138"/>
      <c r="F18" s="138"/>
      <c r="G18" s="941">
        <v>1034.2916578226188</v>
      </c>
      <c r="H18" s="509">
        <v>1038.3599999999999</v>
      </c>
      <c r="I18" s="509">
        <v>1045.1300000000001</v>
      </c>
      <c r="J18" s="862">
        <v>1050.32</v>
      </c>
      <c r="K18" s="509">
        <v>1052.02</v>
      </c>
      <c r="L18" s="860">
        <v>1051.69</v>
      </c>
      <c r="M18" s="509">
        <v>1059.48</v>
      </c>
      <c r="N18" s="139"/>
      <c r="O18" s="130"/>
      <c r="P18" s="1007"/>
    </row>
    <row r="19" spans="1:21" ht="13.5" customHeight="1" x14ac:dyDescent="0.2">
      <c r="A19" s="130"/>
      <c r="B19" s="219"/>
      <c r="C19" s="516" t="s">
        <v>70</v>
      </c>
      <c r="D19" s="140"/>
      <c r="E19" s="138"/>
      <c r="F19" s="138"/>
      <c r="G19" s="941">
        <v>852.69380865007668</v>
      </c>
      <c r="H19" s="509">
        <v>860.34</v>
      </c>
      <c r="I19" s="509">
        <v>861.16</v>
      </c>
      <c r="J19" s="862">
        <v>876.77</v>
      </c>
      <c r="K19" s="509">
        <v>876.6</v>
      </c>
      <c r="L19" s="860">
        <v>889.45</v>
      </c>
      <c r="M19" s="509">
        <v>894.42</v>
      </c>
      <c r="N19" s="139"/>
      <c r="O19" s="130"/>
      <c r="P19" s="1007"/>
    </row>
    <row r="20" spans="1:21" ht="6.75" customHeight="1" x14ac:dyDescent="0.2">
      <c r="A20" s="130"/>
      <c r="B20" s="219"/>
      <c r="C20" s="168"/>
      <c r="D20" s="140"/>
      <c r="E20" s="138"/>
      <c r="F20" s="138"/>
      <c r="G20" s="943"/>
      <c r="H20" s="517"/>
      <c r="I20" s="517"/>
      <c r="J20" s="863"/>
      <c r="K20" s="517"/>
      <c r="L20" s="942"/>
      <c r="M20" s="517"/>
      <c r="N20" s="139"/>
      <c r="O20" s="130"/>
      <c r="P20" s="1007"/>
    </row>
    <row r="21" spans="1:21" ht="15" customHeight="1" x14ac:dyDescent="0.2">
      <c r="A21" s="130"/>
      <c r="B21" s="219"/>
      <c r="C21" s="202" t="s">
        <v>284</v>
      </c>
      <c r="D21" s="228"/>
      <c r="E21" s="225"/>
      <c r="F21" s="225"/>
      <c r="G21" s="940">
        <v>1130.3699999999999</v>
      </c>
      <c r="H21" s="508">
        <v>1138.73</v>
      </c>
      <c r="I21" s="508">
        <v>1144.6099999999999</v>
      </c>
      <c r="J21" s="867">
        <v>1148.29</v>
      </c>
      <c r="K21" s="508">
        <v>1150.6199999999999</v>
      </c>
      <c r="L21" s="867">
        <v>1166.8599999999999</v>
      </c>
      <c r="M21" s="508">
        <v>1170.6300000000001</v>
      </c>
      <c r="N21" s="139"/>
      <c r="O21" s="130"/>
      <c r="P21" s="1007"/>
    </row>
    <row r="22" spans="1:21" s="142" customFormat="1" ht="13.5" customHeight="1" x14ac:dyDescent="0.2">
      <c r="A22" s="141"/>
      <c r="B22" s="222"/>
      <c r="C22" s="516" t="s">
        <v>71</v>
      </c>
      <c r="D22" s="140"/>
      <c r="E22" s="138"/>
      <c r="F22" s="138"/>
      <c r="G22" s="941">
        <v>1245.79</v>
      </c>
      <c r="H22" s="509">
        <v>1259.46</v>
      </c>
      <c r="I22" s="509">
        <v>1271.24</v>
      </c>
      <c r="J22" s="860">
        <v>1265.28</v>
      </c>
      <c r="K22" s="509">
        <v>1266.32</v>
      </c>
      <c r="L22" s="860">
        <v>1279</v>
      </c>
      <c r="M22" s="509">
        <v>1285.4100000000001</v>
      </c>
      <c r="N22" s="138"/>
      <c r="O22" s="141"/>
      <c r="P22" s="1007"/>
      <c r="Q22" s="131"/>
      <c r="R22" s="131"/>
      <c r="S22" s="131"/>
      <c r="T22" s="131"/>
      <c r="U22" s="131"/>
    </row>
    <row r="23" spans="1:21" s="142" customFormat="1" ht="13.5" customHeight="1" x14ac:dyDescent="0.2">
      <c r="A23" s="141"/>
      <c r="B23" s="222"/>
      <c r="C23" s="516" t="s">
        <v>70</v>
      </c>
      <c r="D23" s="140"/>
      <c r="E23" s="138"/>
      <c r="F23" s="138"/>
      <c r="G23" s="941">
        <v>989</v>
      </c>
      <c r="H23" s="860">
        <v>993.28</v>
      </c>
      <c r="I23" s="509">
        <v>993.3</v>
      </c>
      <c r="J23" s="862">
        <v>1009.68</v>
      </c>
      <c r="K23" s="509">
        <v>1011.17</v>
      </c>
      <c r="L23" s="860">
        <v>1034.9000000000001</v>
      </c>
      <c r="M23" s="509">
        <v>1037.57</v>
      </c>
      <c r="N23" s="138"/>
      <c r="O23" s="141"/>
      <c r="P23" s="1007"/>
      <c r="Q23" s="131"/>
      <c r="R23" s="131"/>
      <c r="S23" s="131"/>
      <c r="T23" s="131"/>
      <c r="U23" s="131"/>
    </row>
    <row r="24" spans="1:21" ht="15" customHeight="1" x14ac:dyDescent="0.2">
      <c r="A24" s="130"/>
      <c r="B24" s="219"/>
      <c r="C24" s="916" t="s">
        <v>450</v>
      </c>
      <c r="E24" s="138"/>
      <c r="F24" s="138"/>
      <c r="G24" s="945">
        <f t="shared" ref="G24:J24" si="0">+G23/G22</f>
        <v>0.79387376684673983</v>
      </c>
      <c r="H24" s="944">
        <f t="shared" si="0"/>
        <v>0.78865545551268001</v>
      </c>
      <c r="I24" s="957">
        <f t="shared" si="0"/>
        <v>0.78136307856895626</v>
      </c>
      <c r="J24" s="1006">
        <f t="shared" si="0"/>
        <v>0.79798937784522006</v>
      </c>
      <c r="K24" s="957">
        <f>+K23/K22</f>
        <v>0.79851064501863667</v>
      </c>
      <c r="L24" s="1006">
        <f>+L23/L22</f>
        <v>0.8091477716966381</v>
      </c>
      <c r="M24" s="957">
        <f>+M23/M22</f>
        <v>0.8071899238375303</v>
      </c>
      <c r="N24" s="139"/>
      <c r="O24" s="130"/>
      <c r="P24" s="1007"/>
    </row>
    <row r="25" spans="1:21" ht="21.75" customHeight="1" x14ac:dyDescent="0.2">
      <c r="A25" s="130"/>
      <c r="B25" s="219"/>
      <c r="C25" s="202" t="s">
        <v>283</v>
      </c>
      <c r="D25" s="228"/>
      <c r="E25" s="225"/>
      <c r="F25" s="225"/>
      <c r="G25" s="947">
        <f t="shared" ref="G25:I25" si="1">+G17/G21*100</f>
        <v>84.279698808427725</v>
      </c>
      <c r="H25" s="946">
        <f t="shared" si="1"/>
        <v>84.094561485163297</v>
      </c>
      <c r="I25" s="510">
        <f t="shared" si="1"/>
        <v>83.985811761211252</v>
      </c>
      <c r="J25" s="864">
        <f>+J17/J21*100</f>
        <v>84.550070104241954</v>
      </c>
      <c r="K25" s="510">
        <f>+K17/K21*100</f>
        <v>84.51704298552086</v>
      </c>
      <c r="L25" s="864">
        <f>+L17/L21*100</f>
        <v>83.742694067840191</v>
      </c>
      <c r="M25" s="510">
        <f>+M17/M21*100</f>
        <v>83.975295353783849</v>
      </c>
      <c r="N25" s="139"/>
      <c r="O25" s="130"/>
      <c r="P25" s="1007"/>
    </row>
    <row r="26" spans="1:21" ht="13.5" customHeight="1" x14ac:dyDescent="0.2">
      <c r="A26" s="130"/>
      <c r="B26" s="219"/>
      <c r="C26" s="516" t="s">
        <v>71</v>
      </c>
      <c r="D26" s="140"/>
      <c r="E26" s="138"/>
      <c r="F26" s="138"/>
      <c r="G26" s="949">
        <f t="shared" ref="G26:K26" si="2">+G18/G22*100</f>
        <v>83.022953934661444</v>
      </c>
      <c r="H26" s="948">
        <f t="shared" si="2"/>
        <v>82.444857319803717</v>
      </c>
      <c r="I26" s="687">
        <f t="shared" si="2"/>
        <v>82.213429407507647</v>
      </c>
      <c r="J26" s="865">
        <f t="shared" si="2"/>
        <v>83.010875063227104</v>
      </c>
      <c r="K26" s="687">
        <f t="shared" si="2"/>
        <v>83.076947375071072</v>
      </c>
      <c r="L26" s="865">
        <f t="shared" ref="L26" si="3">+L18/L22*100</f>
        <v>82.227521501172802</v>
      </c>
      <c r="M26" s="687">
        <f t="shared" ref="M26" si="4">+M18/M22*100</f>
        <v>82.423506896632205</v>
      </c>
      <c r="N26" s="139"/>
      <c r="O26" s="130"/>
      <c r="P26" s="1007"/>
    </row>
    <row r="27" spans="1:21" ht="13.5" customHeight="1" x14ac:dyDescent="0.2">
      <c r="A27" s="130"/>
      <c r="B27" s="219"/>
      <c r="C27" s="516" t="s">
        <v>70</v>
      </c>
      <c r="D27" s="140"/>
      <c r="E27" s="138"/>
      <c r="F27" s="138"/>
      <c r="G27" s="949">
        <f t="shared" ref="G27:K27" si="5">+G19/G23*100</f>
        <v>86.217776405467816</v>
      </c>
      <c r="H27" s="948">
        <f t="shared" si="5"/>
        <v>86.616059922680421</v>
      </c>
      <c r="I27" s="687">
        <f t="shared" si="5"/>
        <v>86.696869022450414</v>
      </c>
      <c r="J27" s="865">
        <f t="shared" si="5"/>
        <v>86.836423421281992</v>
      </c>
      <c r="K27" s="687">
        <f t="shared" si="5"/>
        <v>86.69165422233651</v>
      </c>
      <c r="L27" s="865">
        <f t="shared" ref="L27" si="6">+L19/L23*100</f>
        <v>85.945501980867718</v>
      </c>
      <c r="M27" s="687">
        <f t="shared" ref="M27" si="7">+M19/M23*100</f>
        <v>86.203340497508606</v>
      </c>
      <c r="N27" s="139"/>
      <c r="O27" s="130"/>
      <c r="P27" s="1007"/>
    </row>
    <row r="28" spans="1:21" ht="6.75" customHeight="1" x14ac:dyDescent="0.2">
      <c r="A28" s="130"/>
      <c r="B28" s="219"/>
      <c r="C28" s="168"/>
      <c r="D28" s="140"/>
      <c r="E28" s="138"/>
      <c r="F28" s="138"/>
      <c r="G28" s="951"/>
      <c r="H28" s="950"/>
      <c r="I28" s="511"/>
      <c r="J28" s="866"/>
      <c r="K28" s="511"/>
      <c r="L28" s="511"/>
      <c r="M28" s="511"/>
      <c r="N28" s="139"/>
      <c r="O28" s="130"/>
      <c r="P28" s="1007"/>
    </row>
    <row r="29" spans="1:21" ht="23.25" customHeight="1" x14ac:dyDescent="0.2">
      <c r="A29" s="130"/>
      <c r="B29" s="219"/>
      <c r="C29" s="1585" t="s">
        <v>282</v>
      </c>
      <c r="D29" s="1585"/>
      <c r="E29" s="1585"/>
      <c r="F29" s="1585"/>
      <c r="G29" s="940">
        <v>21.1</v>
      </c>
      <c r="H29" s="867">
        <v>25.3</v>
      </c>
      <c r="I29" s="508">
        <v>23.3</v>
      </c>
      <c r="J29" s="861">
        <v>25.7</v>
      </c>
      <c r="K29" s="508">
        <v>21.6</v>
      </c>
      <c r="L29" s="867">
        <v>25.6</v>
      </c>
      <c r="M29" s="508">
        <v>22.1</v>
      </c>
      <c r="N29" s="139"/>
      <c r="O29" s="130"/>
      <c r="P29" s="1007"/>
    </row>
    <row r="30" spans="1:21" ht="13.5" customHeight="1" x14ac:dyDescent="0.2">
      <c r="A30" s="141"/>
      <c r="B30" s="222"/>
      <c r="C30" s="516" t="s">
        <v>273</v>
      </c>
      <c r="D30" s="140"/>
      <c r="E30" s="138"/>
      <c r="F30" s="138"/>
      <c r="G30" s="941">
        <v>17</v>
      </c>
      <c r="H30" s="860">
        <v>19.7</v>
      </c>
      <c r="I30" s="509">
        <v>18.5</v>
      </c>
      <c r="J30" s="860">
        <v>21.2</v>
      </c>
      <c r="K30" s="509">
        <v>17.2</v>
      </c>
      <c r="L30" s="860">
        <v>21.6</v>
      </c>
      <c r="M30" s="509">
        <v>17.899999999999999</v>
      </c>
      <c r="O30" s="130"/>
      <c r="P30" s="1007"/>
    </row>
    <row r="31" spans="1:21" ht="13.5" customHeight="1" x14ac:dyDescent="0.2">
      <c r="A31" s="130"/>
      <c r="B31" s="219"/>
      <c r="C31" s="516" t="s">
        <v>272</v>
      </c>
      <c r="D31" s="140"/>
      <c r="E31" s="138"/>
      <c r="F31" s="138"/>
      <c r="G31" s="941">
        <v>26.2</v>
      </c>
      <c r="H31" s="860">
        <v>32</v>
      </c>
      <c r="I31" s="509">
        <v>28.9</v>
      </c>
      <c r="J31" s="860">
        <v>30.9</v>
      </c>
      <c r="K31" s="509">
        <v>26.8</v>
      </c>
      <c r="L31" s="860">
        <v>26.8</v>
      </c>
      <c r="M31" s="509">
        <v>26.8</v>
      </c>
      <c r="N31" s="139"/>
      <c r="O31" s="130"/>
      <c r="P31" s="1007"/>
    </row>
    <row r="32" spans="1:21" ht="20.25" customHeight="1" thickBot="1" x14ac:dyDescent="0.25">
      <c r="A32" s="130"/>
      <c r="B32" s="219"/>
      <c r="C32" s="168"/>
      <c r="D32" s="140"/>
      <c r="E32" s="138"/>
      <c r="F32" s="138"/>
      <c r="G32" s="1088"/>
      <c r="H32" s="1595"/>
      <c r="I32" s="1595"/>
      <c r="J32" s="1595"/>
      <c r="K32" s="1595"/>
      <c r="L32" s="1596"/>
      <c r="M32" s="1596"/>
      <c r="N32" s="139"/>
      <c r="O32" s="130"/>
    </row>
    <row r="33" spans="1:32" ht="30.75" customHeight="1" thickBot="1" x14ac:dyDescent="0.25">
      <c r="A33" s="130"/>
      <c r="B33" s="219"/>
      <c r="C33" s="1587" t="s">
        <v>467</v>
      </c>
      <c r="D33" s="1588"/>
      <c r="E33" s="1588"/>
      <c r="F33" s="1588"/>
      <c r="G33" s="1588"/>
      <c r="H33" s="1588"/>
      <c r="I33" s="1588"/>
      <c r="J33" s="1588"/>
      <c r="K33" s="1588"/>
      <c r="L33" s="1588"/>
      <c r="M33" s="1589"/>
      <c r="N33" s="179"/>
      <c r="O33" s="130"/>
    </row>
    <row r="34" spans="1:32" ht="7.5" customHeight="1" x14ac:dyDescent="0.2">
      <c r="A34" s="130"/>
      <c r="B34" s="219"/>
      <c r="C34" s="1590" t="s">
        <v>271</v>
      </c>
      <c r="D34" s="1590"/>
      <c r="E34" s="182"/>
      <c r="F34" s="181"/>
      <c r="G34" s="143"/>
      <c r="H34" s="143"/>
      <c r="I34" s="143"/>
      <c r="J34" s="143"/>
      <c r="K34" s="143"/>
      <c r="L34" s="143"/>
      <c r="M34" s="143"/>
      <c r="N34" s="179"/>
      <c r="O34" s="130"/>
      <c r="Q34" s="136"/>
      <c r="R34" s="136"/>
      <c r="S34" s="136"/>
      <c r="T34" s="136"/>
      <c r="U34" s="136"/>
      <c r="V34" s="136"/>
      <c r="W34" s="136"/>
      <c r="X34" s="136"/>
      <c r="Y34" s="136"/>
      <c r="Z34" s="136"/>
      <c r="AA34" s="136"/>
      <c r="AB34" s="136"/>
      <c r="AD34" s="136"/>
      <c r="AE34" s="136"/>
      <c r="AF34" s="136"/>
    </row>
    <row r="35" spans="1:32" ht="36" customHeight="1" x14ac:dyDescent="0.2">
      <c r="A35" s="130"/>
      <c r="B35" s="219"/>
      <c r="C35" s="1591"/>
      <c r="D35" s="1591"/>
      <c r="E35" s="184"/>
      <c r="F35" s="184"/>
      <c r="G35" s="184"/>
      <c r="H35" s="1592" t="s">
        <v>270</v>
      </c>
      <c r="I35" s="1593"/>
      <c r="J35" s="1592" t="s">
        <v>269</v>
      </c>
      <c r="K35" s="1593"/>
      <c r="L35" s="1592" t="s">
        <v>268</v>
      </c>
      <c r="M35" s="1594"/>
      <c r="N35" s="179"/>
      <c r="O35" s="130"/>
    </row>
    <row r="36" spans="1:32" s="136" customFormat="1" ht="22.5" customHeight="1" x14ac:dyDescent="0.2">
      <c r="A36" s="134"/>
      <c r="B36" s="220"/>
      <c r="C36" s="184"/>
      <c r="D36" s="184"/>
      <c r="E36" s="184"/>
      <c r="F36" s="184"/>
      <c r="G36" s="184"/>
      <c r="H36" s="1111" t="s">
        <v>500</v>
      </c>
      <c r="I36" s="952" t="s">
        <v>503</v>
      </c>
      <c r="J36" s="1126" t="s">
        <v>500</v>
      </c>
      <c r="K36" s="952" t="s">
        <v>503</v>
      </c>
      <c r="L36" s="1126" t="s">
        <v>500</v>
      </c>
      <c r="M36" s="846" t="s">
        <v>503</v>
      </c>
      <c r="N36" s="183"/>
      <c r="O36" s="134"/>
      <c r="P36" s="1007"/>
      <c r="S36" s="131"/>
      <c r="T36" s="131"/>
      <c r="U36" s="131"/>
      <c r="V36" s="131"/>
      <c r="W36" s="131"/>
      <c r="X36" s="131"/>
      <c r="Y36" s="131"/>
      <c r="Z36" s="131"/>
      <c r="AA36" s="131"/>
      <c r="AB36" s="131"/>
      <c r="AD36" s="131"/>
      <c r="AE36" s="131"/>
      <c r="AF36" s="131"/>
    </row>
    <row r="37" spans="1:32" ht="15" customHeight="1" x14ac:dyDescent="0.2">
      <c r="A37" s="130"/>
      <c r="B37" s="219"/>
      <c r="C37" s="202" t="s">
        <v>67</v>
      </c>
      <c r="D37" s="224"/>
      <c r="E37" s="225"/>
      <c r="F37" s="226"/>
      <c r="G37" s="227"/>
      <c r="H37" s="1015">
        <v>977.16</v>
      </c>
      <c r="I37" s="1015">
        <v>983.03816634008172</v>
      </c>
      <c r="J37" s="1015">
        <v>1166.8599999999999</v>
      </c>
      <c r="K37" s="1015">
        <v>1170.6300000000001</v>
      </c>
      <c r="L37" s="1014">
        <v>25.6</v>
      </c>
      <c r="M37" s="1014">
        <v>22.1</v>
      </c>
      <c r="N37" s="179"/>
      <c r="O37" s="130"/>
      <c r="Q37" s="917"/>
      <c r="R37" s="917"/>
      <c r="S37" s="243"/>
      <c r="T37" s="243"/>
      <c r="U37" s="243"/>
      <c r="V37" s="243"/>
      <c r="W37" s="243"/>
      <c r="X37" s="243"/>
      <c r="Y37" s="243"/>
      <c r="Z37" s="243"/>
      <c r="AA37" s="243"/>
      <c r="AB37" s="243"/>
      <c r="AD37" s="243"/>
      <c r="AE37" s="243"/>
      <c r="AF37" s="243"/>
    </row>
    <row r="38" spans="1:32" ht="13.5" customHeight="1" x14ac:dyDescent="0.2">
      <c r="A38" s="130"/>
      <c r="B38" s="219"/>
      <c r="C38" s="94" t="s">
        <v>267</v>
      </c>
      <c r="D38" s="190"/>
      <c r="E38" s="190"/>
      <c r="F38" s="190"/>
      <c r="G38" s="190"/>
      <c r="H38" s="960">
        <v>1044.0999999999999</v>
      </c>
      <c r="I38" s="960">
        <v>1114.7350196493351</v>
      </c>
      <c r="J38" s="960">
        <v>1373.35</v>
      </c>
      <c r="K38" s="960">
        <v>1476.28</v>
      </c>
      <c r="L38" s="1013">
        <v>11</v>
      </c>
      <c r="M38" s="1013">
        <v>9.9</v>
      </c>
      <c r="N38" s="858"/>
      <c r="O38" s="777"/>
      <c r="Q38" s="917"/>
      <c r="R38" s="917"/>
      <c r="S38" s="243"/>
      <c r="T38" s="243"/>
      <c r="U38" s="243"/>
      <c r="V38" s="243"/>
      <c r="W38" s="243"/>
      <c r="X38" s="243"/>
      <c r="Y38" s="243"/>
      <c r="Z38" s="243"/>
      <c r="AA38" s="243"/>
      <c r="AB38" s="243"/>
      <c r="AD38" s="243"/>
      <c r="AE38" s="243"/>
      <c r="AF38" s="243"/>
    </row>
    <row r="39" spans="1:32" ht="13.5" customHeight="1" x14ac:dyDescent="0.2">
      <c r="A39" s="130"/>
      <c r="B39" s="219"/>
      <c r="C39" s="94" t="s">
        <v>266</v>
      </c>
      <c r="D39" s="190"/>
      <c r="E39" s="190"/>
      <c r="F39" s="190"/>
      <c r="G39" s="190"/>
      <c r="H39" s="960">
        <v>915.36</v>
      </c>
      <c r="I39" s="960">
        <v>933.52625324517476</v>
      </c>
      <c r="J39" s="960">
        <v>1081.23</v>
      </c>
      <c r="K39" s="960">
        <v>1099.28</v>
      </c>
      <c r="L39" s="1013">
        <v>29.6</v>
      </c>
      <c r="M39" s="1013">
        <v>25.8</v>
      </c>
      <c r="N39" s="858"/>
      <c r="O39" s="777"/>
      <c r="Q39" s="917"/>
      <c r="R39" s="917"/>
      <c r="S39" s="243"/>
      <c r="T39" s="243"/>
      <c r="U39" s="243"/>
      <c r="V39" s="243"/>
      <c r="W39" s="243"/>
      <c r="X39" s="243"/>
      <c r="Y39" s="243"/>
      <c r="Z39" s="243"/>
      <c r="AA39" s="243"/>
      <c r="AB39" s="243"/>
      <c r="AD39" s="243"/>
      <c r="AE39" s="243"/>
      <c r="AF39" s="243"/>
    </row>
    <row r="40" spans="1:32" ht="13.5" customHeight="1" x14ac:dyDescent="0.2">
      <c r="A40" s="130"/>
      <c r="B40" s="219"/>
      <c r="C40" s="94" t="s">
        <v>265</v>
      </c>
      <c r="D40" s="180"/>
      <c r="E40" s="180"/>
      <c r="F40" s="180"/>
      <c r="G40" s="180"/>
      <c r="H40" s="960">
        <v>2012.63</v>
      </c>
      <c r="I40" s="960">
        <v>2031.3500335516856</v>
      </c>
      <c r="J40" s="960">
        <v>2921.83</v>
      </c>
      <c r="K40" s="960">
        <v>2938.3</v>
      </c>
      <c r="L40" s="1013">
        <v>0.7</v>
      </c>
      <c r="M40" s="1013">
        <v>0.3</v>
      </c>
      <c r="N40" s="858"/>
      <c r="O40" s="777"/>
      <c r="Q40" s="917"/>
      <c r="R40" s="917"/>
      <c r="S40" s="243"/>
      <c r="T40" s="243"/>
      <c r="U40" s="243"/>
      <c r="V40" s="243"/>
      <c r="W40" s="243"/>
      <c r="X40" s="243"/>
      <c r="Y40" s="243"/>
      <c r="Z40" s="243"/>
      <c r="AA40" s="243"/>
      <c r="AB40" s="243"/>
      <c r="AD40" s="243"/>
      <c r="AE40" s="243"/>
      <c r="AF40" s="243"/>
    </row>
    <row r="41" spans="1:32" ht="13.5" customHeight="1" x14ac:dyDescent="0.2">
      <c r="A41" s="130"/>
      <c r="B41" s="219"/>
      <c r="C41" s="94" t="s">
        <v>264</v>
      </c>
      <c r="D41" s="180"/>
      <c r="E41" s="180"/>
      <c r="F41" s="180"/>
      <c r="G41" s="180"/>
      <c r="H41" s="960">
        <v>933.61</v>
      </c>
      <c r="I41" s="960">
        <v>919.35866827503025</v>
      </c>
      <c r="J41" s="960">
        <v>1155.9100000000001</v>
      </c>
      <c r="K41" s="960">
        <v>1148.44</v>
      </c>
      <c r="L41" s="1013">
        <v>21.7</v>
      </c>
      <c r="M41" s="1013">
        <v>21.6</v>
      </c>
      <c r="N41" s="858"/>
      <c r="O41" s="777"/>
      <c r="Q41" s="917"/>
      <c r="R41" s="917"/>
      <c r="S41" s="243"/>
      <c r="T41" s="243"/>
      <c r="U41" s="243"/>
      <c r="V41" s="243"/>
      <c r="W41" s="243"/>
      <c r="X41" s="243"/>
      <c r="Y41" s="243"/>
      <c r="Z41" s="243"/>
      <c r="AA41" s="243"/>
      <c r="AB41" s="243"/>
      <c r="AD41" s="243"/>
      <c r="AE41" s="243"/>
      <c r="AF41" s="243"/>
    </row>
    <row r="42" spans="1:32" ht="13.5" customHeight="1" x14ac:dyDescent="0.2">
      <c r="A42" s="130"/>
      <c r="B42" s="219"/>
      <c r="C42" s="94" t="s">
        <v>263</v>
      </c>
      <c r="D42" s="180"/>
      <c r="E42" s="180"/>
      <c r="F42" s="180"/>
      <c r="G42" s="180"/>
      <c r="H42" s="960">
        <v>860.82</v>
      </c>
      <c r="I42" s="960">
        <v>869.38429954262301</v>
      </c>
      <c r="J42" s="960">
        <v>992.59</v>
      </c>
      <c r="K42" s="960">
        <v>1017.45</v>
      </c>
      <c r="L42" s="1013">
        <v>31.1</v>
      </c>
      <c r="M42" s="1013">
        <v>23.7</v>
      </c>
      <c r="N42" s="858"/>
      <c r="O42" s="777"/>
      <c r="Q42" s="917"/>
      <c r="R42" s="917"/>
      <c r="S42" s="243"/>
      <c r="T42" s="243"/>
      <c r="U42" s="243"/>
      <c r="V42" s="243"/>
      <c r="W42" s="243"/>
      <c r="X42" s="243"/>
      <c r="Y42" s="243"/>
      <c r="Z42" s="243"/>
      <c r="AA42" s="243"/>
      <c r="AB42" s="243"/>
      <c r="AD42" s="243"/>
      <c r="AE42" s="243"/>
      <c r="AF42" s="243"/>
    </row>
    <row r="43" spans="1:32" ht="13.5" customHeight="1" x14ac:dyDescent="0.2">
      <c r="A43" s="130"/>
      <c r="B43" s="219"/>
      <c r="C43" s="94" t="s">
        <v>322</v>
      </c>
      <c r="D43" s="180"/>
      <c r="E43" s="180"/>
      <c r="F43" s="180"/>
      <c r="G43" s="180"/>
      <c r="H43" s="960">
        <v>956.29</v>
      </c>
      <c r="I43" s="960">
        <v>944.23928985466148</v>
      </c>
      <c r="J43" s="960">
        <v>1138.23</v>
      </c>
      <c r="K43" s="960">
        <v>1116.0899999999999</v>
      </c>
      <c r="L43" s="1013">
        <v>24.3</v>
      </c>
      <c r="M43" s="1013">
        <v>21.5</v>
      </c>
      <c r="N43" s="858"/>
      <c r="O43" s="777"/>
      <c r="Q43" s="917"/>
      <c r="R43" s="917"/>
      <c r="S43" s="243"/>
      <c r="T43" s="243"/>
      <c r="U43" s="243"/>
      <c r="V43" s="243"/>
      <c r="W43" s="243"/>
      <c r="X43" s="243"/>
      <c r="Y43" s="243"/>
      <c r="Z43" s="243"/>
      <c r="AA43" s="243"/>
      <c r="AB43" s="243"/>
      <c r="AD43" s="243"/>
      <c r="AE43" s="243"/>
      <c r="AF43" s="243"/>
    </row>
    <row r="44" spans="1:32" ht="13.5" customHeight="1" x14ac:dyDescent="0.2">
      <c r="A44" s="130"/>
      <c r="B44" s="219"/>
      <c r="C44" s="94" t="s">
        <v>262</v>
      </c>
      <c r="D44" s="94"/>
      <c r="E44" s="94"/>
      <c r="F44" s="94"/>
      <c r="G44" s="94"/>
      <c r="H44" s="960">
        <v>1113.1199999999999</v>
      </c>
      <c r="I44" s="960">
        <v>1048.1024217454606</v>
      </c>
      <c r="J44" s="960">
        <v>1552.45</v>
      </c>
      <c r="K44" s="960">
        <v>1469.72</v>
      </c>
      <c r="L44" s="1013">
        <v>15.1</v>
      </c>
      <c r="M44" s="1013">
        <v>14.2</v>
      </c>
      <c r="N44" s="858"/>
      <c r="O44" s="777"/>
      <c r="Q44" s="917"/>
      <c r="R44" s="917"/>
      <c r="S44" s="243"/>
      <c r="T44" s="243"/>
      <c r="U44" s="243"/>
      <c r="V44" s="243"/>
      <c r="W44" s="243"/>
      <c r="X44" s="243"/>
      <c r="Y44" s="243"/>
      <c r="Z44" s="243"/>
      <c r="AA44" s="243"/>
      <c r="AB44" s="243"/>
      <c r="AD44" s="243"/>
      <c r="AE44" s="243"/>
      <c r="AF44" s="243"/>
    </row>
    <row r="45" spans="1:32" ht="13.5" customHeight="1" x14ac:dyDescent="0.2">
      <c r="A45" s="130"/>
      <c r="B45" s="219"/>
      <c r="C45" s="94" t="s">
        <v>261</v>
      </c>
      <c r="D45" s="180"/>
      <c r="E45" s="180"/>
      <c r="F45" s="180"/>
      <c r="G45" s="180"/>
      <c r="H45" s="960">
        <v>734.82</v>
      </c>
      <c r="I45" s="960">
        <v>750.49526844641082</v>
      </c>
      <c r="J45" s="960">
        <v>808.3</v>
      </c>
      <c r="K45" s="960">
        <v>817.72</v>
      </c>
      <c r="L45" s="1013">
        <v>38</v>
      </c>
      <c r="M45" s="1013">
        <v>32.5</v>
      </c>
      <c r="N45" s="858"/>
      <c r="O45" s="777"/>
      <c r="Q45" s="917"/>
      <c r="R45" s="917"/>
      <c r="S45" s="243"/>
      <c r="T45" s="243"/>
      <c r="U45" s="243"/>
      <c r="V45" s="243"/>
      <c r="W45" s="243"/>
      <c r="X45" s="243"/>
      <c r="Y45" s="243"/>
      <c r="Z45" s="243"/>
      <c r="AA45" s="243"/>
      <c r="AB45" s="243"/>
      <c r="AD45" s="243"/>
      <c r="AE45" s="243"/>
      <c r="AF45" s="243"/>
    </row>
    <row r="46" spans="1:32" ht="13.5" customHeight="1" x14ac:dyDescent="0.2">
      <c r="A46" s="130"/>
      <c r="B46" s="219"/>
      <c r="C46" s="94" t="s">
        <v>260</v>
      </c>
      <c r="D46" s="180"/>
      <c r="E46" s="180"/>
      <c r="F46" s="180"/>
      <c r="G46" s="180"/>
      <c r="H46" s="960">
        <v>1552.64</v>
      </c>
      <c r="I46" s="960">
        <v>1551.1826078297402</v>
      </c>
      <c r="J46" s="960">
        <v>1854.53</v>
      </c>
      <c r="K46" s="960">
        <v>1856.12</v>
      </c>
      <c r="L46" s="1013">
        <v>5.8</v>
      </c>
      <c r="M46" s="1013">
        <v>4.7</v>
      </c>
      <c r="N46" s="858"/>
      <c r="O46" s="777"/>
      <c r="Q46" s="917"/>
      <c r="R46" s="917"/>
      <c r="S46" s="243"/>
      <c r="T46" s="243"/>
      <c r="U46" s="243"/>
      <c r="V46" s="243"/>
      <c r="W46" s="243"/>
      <c r="X46" s="243"/>
      <c r="Y46" s="243"/>
      <c r="Z46" s="243"/>
      <c r="AA46" s="243"/>
      <c r="AB46" s="243"/>
      <c r="AD46" s="243"/>
      <c r="AE46" s="243"/>
      <c r="AF46" s="243"/>
    </row>
    <row r="47" spans="1:32" ht="13.5" customHeight="1" x14ac:dyDescent="0.2">
      <c r="A47" s="130"/>
      <c r="B47" s="219"/>
      <c r="C47" s="94" t="s">
        <v>259</v>
      </c>
      <c r="D47" s="180"/>
      <c r="E47" s="180"/>
      <c r="F47" s="180"/>
      <c r="G47" s="180"/>
      <c r="H47" s="960">
        <v>1590.85</v>
      </c>
      <c r="I47" s="960">
        <v>1618.9767898804316</v>
      </c>
      <c r="J47" s="960">
        <v>2318.25</v>
      </c>
      <c r="K47" s="960">
        <v>2306.67</v>
      </c>
      <c r="L47" s="1013">
        <v>1.7</v>
      </c>
      <c r="M47" s="1013">
        <v>1.6</v>
      </c>
      <c r="N47" s="858"/>
      <c r="O47" s="777"/>
      <c r="Q47" s="917"/>
      <c r="R47" s="917"/>
      <c r="S47" s="243"/>
      <c r="T47" s="243"/>
      <c r="U47" s="243"/>
      <c r="V47" s="243"/>
      <c r="W47" s="243"/>
      <c r="X47" s="243"/>
      <c r="Y47" s="243"/>
      <c r="Z47" s="243"/>
      <c r="AA47" s="243"/>
      <c r="AB47" s="243"/>
      <c r="AD47" s="243"/>
      <c r="AE47" s="243"/>
      <c r="AF47" s="243"/>
    </row>
    <row r="48" spans="1:32" ht="13.5" customHeight="1" x14ac:dyDescent="0.2">
      <c r="A48" s="130"/>
      <c r="B48" s="219"/>
      <c r="C48" s="94" t="s">
        <v>258</v>
      </c>
      <c r="D48" s="180"/>
      <c r="E48" s="180"/>
      <c r="F48" s="180"/>
      <c r="G48" s="180"/>
      <c r="H48" s="960">
        <v>1070.6300000000001</v>
      </c>
      <c r="I48" s="960">
        <v>1090.6844588744589</v>
      </c>
      <c r="J48" s="960">
        <v>1191.1600000000001</v>
      </c>
      <c r="K48" s="960">
        <v>1221.68</v>
      </c>
      <c r="L48" s="1013">
        <v>28.6</v>
      </c>
      <c r="M48" s="1013">
        <v>19.7</v>
      </c>
      <c r="N48" s="858"/>
      <c r="O48" s="777"/>
      <c r="Q48" s="917"/>
      <c r="R48" s="917"/>
      <c r="S48" s="243"/>
      <c r="T48" s="243"/>
      <c r="U48" s="243"/>
      <c r="V48" s="243"/>
      <c r="W48" s="243"/>
      <c r="X48" s="243"/>
      <c r="Y48" s="243"/>
      <c r="Z48" s="243"/>
      <c r="AA48" s="243"/>
      <c r="AB48" s="243"/>
      <c r="AD48" s="243"/>
      <c r="AE48" s="243"/>
      <c r="AF48" s="243"/>
    </row>
    <row r="49" spans="1:32" ht="13.5" customHeight="1" x14ac:dyDescent="0.2">
      <c r="A49" s="130"/>
      <c r="B49" s="219"/>
      <c r="C49" s="94" t="s">
        <v>257</v>
      </c>
      <c r="D49" s="180"/>
      <c r="E49" s="180"/>
      <c r="F49" s="180"/>
      <c r="G49" s="180"/>
      <c r="H49" s="960">
        <v>1314.15</v>
      </c>
      <c r="I49" s="960">
        <v>1310.426693663554</v>
      </c>
      <c r="J49" s="960">
        <v>1482.27</v>
      </c>
      <c r="K49" s="960">
        <v>1481.62</v>
      </c>
      <c r="L49" s="1013">
        <v>10.3</v>
      </c>
      <c r="M49" s="1013">
        <v>8.1999999999999993</v>
      </c>
      <c r="N49" s="858"/>
      <c r="O49" s="777"/>
      <c r="Q49" s="917"/>
      <c r="R49" s="917"/>
      <c r="S49" s="243"/>
      <c r="T49" s="243"/>
      <c r="U49" s="243"/>
      <c r="V49" s="243"/>
      <c r="W49" s="243"/>
      <c r="X49" s="243"/>
      <c r="Y49" s="243"/>
      <c r="Z49" s="243"/>
      <c r="AA49" s="243"/>
      <c r="AB49" s="243"/>
      <c r="AD49" s="243"/>
      <c r="AE49" s="243"/>
      <c r="AF49" s="243"/>
    </row>
    <row r="50" spans="1:32" ht="13.5" customHeight="1" x14ac:dyDescent="0.2">
      <c r="A50" s="130"/>
      <c r="B50" s="219"/>
      <c r="C50" s="94" t="s">
        <v>256</v>
      </c>
      <c r="D50" s="180"/>
      <c r="E50" s="180"/>
      <c r="F50" s="180"/>
      <c r="G50" s="180"/>
      <c r="H50" s="960">
        <v>824.15</v>
      </c>
      <c r="I50" s="960">
        <v>817.58472431762243</v>
      </c>
      <c r="J50" s="960">
        <v>972.26</v>
      </c>
      <c r="K50" s="960">
        <v>973.97</v>
      </c>
      <c r="L50" s="1013">
        <v>30</v>
      </c>
      <c r="M50" s="1013">
        <v>28.1</v>
      </c>
      <c r="N50" s="858"/>
      <c r="O50" s="777"/>
      <c r="Q50" s="917"/>
      <c r="R50" s="917"/>
      <c r="S50" s="243"/>
      <c r="T50" s="243"/>
      <c r="U50" s="243"/>
      <c r="V50" s="243"/>
      <c r="W50" s="243"/>
      <c r="X50" s="243"/>
      <c r="Y50" s="243"/>
      <c r="Z50" s="243"/>
      <c r="AA50" s="243"/>
      <c r="AB50" s="243"/>
      <c r="AD50" s="243"/>
      <c r="AE50" s="243"/>
      <c r="AF50" s="243"/>
    </row>
    <row r="51" spans="1:32" ht="13.5" customHeight="1" x14ac:dyDescent="0.2">
      <c r="A51" s="130"/>
      <c r="B51" s="219"/>
      <c r="C51" s="94" t="s">
        <v>255</v>
      </c>
      <c r="D51" s="180"/>
      <c r="E51" s="180"/>
      <c r="F51" s="180"/>
      <c r="G51" s="180"/>
      <c r="H51" s="960">
        <v>1167.9100000000001</v>
      </c>
      <c r="I51" s="960">
        <v>1184.2347951643831</v>
      </c>
      <c r="J51" s="960">
        <v>1267.46</v>
      </c>
      <c r="K51" s="960">
        <v>1284.45</v>
      </c>
      <c r="L51" s="1013">
        <v>13.2</v>
      </c>
      <c r="M51" s="1013">
        <v>9</v>
      </c>
      <c r="N51" s="858"/>
      <c r="O51" s="777"/>
      <c r="Q51" s="917"/>
      <c r="R51" s="917"/>
      <c r="S51" s="243"/>
      <c r="T51" s="243"/>
      <c r="U51" s="243"/>
      <c r="V51" s="243"/>
      <c r="W51" s="243"/>
      <c r="X51" s="243"/>
      <c r="Y51" s="243"/>
      <c r="Z51" s="243"/>
      <c r="AA51" s="243"/>
      <c r="AB51" s="243"/>
      <c r="AD51" s="243"/>
      <c r="AE51" s="243"/>
      <c r="AF51" s="243"/>
    </row>
    <row r="52" spans="1:32" ht="13.5" customHeight="1" x14ac:dyDescent="0.2">
      <c r="A52" s="130"/>
      <c r="B52" s="219"/>
      <c r="C52" s="94" t="s">
        <v>254</v>
      </c>
      <c r="D52" s="180"/>
      <c r="E52" s="180"/>
      <c r="F52" s="180"/>
      <c r="G52" s="180"/>
      <c r="H52" s="960">
        <v>824.64</v>
      </c>
      <c r="I52" s="960">
        <v>830.88080357695924</v>
      </c>
      <c r="J52" s="960">
        <v>919.19</v>
      </c>
      <c r="K52" s="960">
        <v>931.04</v>
      </c>
      <c r="L52" s="1013">
        <v>29.4</v>
      </c>
      <c r="M52" s="1013">
        <v>24.6</v>
      </c>
      <c r="N52" s="858"/>
      <c r="O52" s="777"/>
      <c r="Q52" s="917"/>
      <c r="R52" s="917"/>
      <c r="S52" s="243"/>
      <c r="T52" s="243"/>
      <c r="U52" s="243"/>
      <c r="V52" s="243"/>
      <c r="W52" s="243"/>
      <c r="X52" s="243"/>
      <c r="Y52" s="243"/>
      <c r="Z52" s="243"/>
      <c r="AA52" s="243"/>
      <c r="AB52" s="243"/>
      <c r="AD52" s="243"/>
      <c r="AE52" s="243"/>
      <c r="AF52" s="243"/>
    </row>
    <row r="53" spans="1:32" ht="13.5" customHeight="1" x14ac:dyDescent="0.2">
      <c r="A53" s="130"/>
      <c r="B53" s="219"/>
      <c r="C53" s="94" t="s">
        <v>253</v>
      </c>
      <c r="D53" s="180"/>
      <c r="E53" s="180"/>
      <c r="F53" s="180"/>
      <c r="G53" s="180"/>
      <c r="H53" s="960">
        <v>1357.94</v>
      </c>
      <c r="I53" s="960">
        <v>1508.4741629491641</v>
      </c>
      <c r="J53" s="960">
        <v>1521.05</v>
      </c>
      <c r="K53" s="960">
        <v>1702.52</v>
      </c>
      <c r="L53" s="1013">
        <v>14.7</v>
      </c>
      <c r="M53" s="1013">
        <v>15.6</v>
      </c>
      <c r="N53" s="858"/>
      <c r="O53" s="777"/>
      <c r="Q53" s="917"/>
      <c r="R53" s="917"/>
      <c r="S53" s="243"/>
      <c r="T53" s="243"/>
      <c r="U53" s="243"/>
      <c r="V53" s="243"/>
      <c r="W53" s="243"/>
      <c r="X53" s="243"/>
      <c r="Y53" s="243"/>
      <c r="Z53" s="243"/>
      <c r="AA53" s="243"/>
      <c r="AB53" s="243"/>
      <c r="AD53" s="243"/>
      <c r="AE53" s="243"/>
      <c r="AF53" s="243"/>
    </row>
    <row r="54" spans="1:32" ht="13.5" customHeight="1" x14ac:dyDescent="0.2">
      <c r="A54" s="130"/>
      <c r="B54" s="219"/>
      <c r="C54" s="94" t="s">
        <v>109</v>
      </c>
      <c r="D54" s="180"/>
      <c r="E54" s="180"/>
      <c r="F54" s="180"/>
      <c r="G54" s="180"/>
      <c r="H54" s="960">
        <v>960.78</v>
      </c>
      <c r="I54" s="960">
        <v>980.64540419032858</v>
      </c>
      <c r="J54" s="960">
        <v>1090.75</v>
      </c>
      <c r="K54" s="960">
        <v>1112.47</v>
      </c>
      <c r="L54" s="1013">
        <v>30.8</v>
      </c>
      <c r="M54" s="1013">
        <v>29.7</v>
      </c>
      <c r="N54" s="858"/>
      <c r="O54" s="777"/>
      <c r="Q54" s="917"/>
      <c r="R54" s="917"/>
      <c r="S54" s="243"/>
      <c r="T54" s="243"/>
      <c r="U54" s="243"/>
      <c r="V54" s="243"/>
      <c r="W54" s="243"/>
      <c r="X54" s="243"/>
      <c r="Y54" s="243"/>
      <c r="Z54" s="243"/>
      <c r="AA54" s="243"/>
      <c r="AB54" s="243"/>
      <c r="AD54" s="243"/>
      <c r="AE54" s="243"/>
      <c r="AF54" s="243"/>
    </row>
    <row r="55" spans="1:32" ht="13.5" customHeight="1" x14ac:dyDescent="0.2">
      <c r="A55" s="130"/>
      <c r="B55" s="219"/>
      <c r="C55" s="178" t="s">
        <v>485</v>
      </c>
      <c r="D55" s="132"/>
      <c r="E55" s="133"/>
      <c r="F55" s="177"/>
      <c r="G55" s="144"/>
      <c r="H55" s="964"/>
      <c r="J55" s="964"/>
      <c r="K55" s="964"/>
      <c r="L55" s="964"/>
      <c r="M55" s="964"/>
      <c r="N55" s="964"/>
      <c r="O55" s="130"/>
      <c r="Q55" s="917"/>
      <c r="R55" s="917"/>
      <c r="S55" s="243"/>
      <c r="T55" s="243"/>
    </row>
    <row r="56" spans="1:32" ht="13.5" customHeight="1" x14ac:dyDescent="0.2">
      <c r="A56" s="130"/>
      <c r="B56" s="219"/>
      <c r="C56" s="1597" t="s">
        <v>474</v>
      </c>
      <c r="D56" s="1597"/>
      <c r="E56" s="1597"/>
      <c r="F56" s="1597"/>
      <c r="G56" s="1597"/>
      <c r="H56" s="1597"/>
      <c r="I56" s="1597"/>
      <c r="J56" s="1597"/>
      <c r="K56" s="1597"/>
      <c r="L56" s="1597"/>
      <c r="M56" s="1597"/>
      <c r="N56" s="1597"/>
      <c r="O56" s="130"/>
      <c r="R56" s="243"/>
      <c r="S56" s="243"/>
      <c r="T56" s="243"/>
    </row>
    <row r="57" spans="1:32" ht="13.5" customHeight="1" x14ac:dyDescent="0.2">
      <c r="A57" s="130"/>
      <c r="B57" s="223">
        <v>14</v>
      </c>
      <c r="C57" s="1586">
        <v>43678</v>
      </c>
      <c r="D57" s="1586"/>
      <c r="E57" s="132"/>
      <c r="F57" s="132"/>
      <c r="G57" s="132"/>
      <c r="H57" s="132"/>
      <c r="I57" s="132"/>
      <c r="J57" s="132"/>
      <c r="K57" s="132"/>
      <c r="L57" s="132"/>
      <c r="M57" s="132"/>
      <c r="O57" s="130"/>
    </row>
    <row r="60" spans="1:32" x14ac:dyDescent="0.2">
      <c r="Y60" s="131">
        <v>1</v>
      </c>
    </row>
  </sheetData>
  <mergeCells count="18">
    <mergeCell ref="K1:N1"/>
    <mergeCell ref="C5:D6"/>
    <mergeCell ref="C13:D14"/>
    <mergeCell ref="C8:D8"/>
    <mergeCell ref="H14:I14"/>
    <mergeCell ref="J14:K14"/>
    <mergeCell ref="L14:M14"/>
    <mergeCell ref="C29:F29"/>
    <mergeCell ref="C57:D57"/>
    <mergeCell ref="C33:M33"/>
    <mergeCell ref="C34:D35"/>
    <mergeCell ref="H35:I35"/>
    <mergeCell ref="J35:K35"/>
    <mergeCell ref="L35:M35"/>
    <mergeCell ref="H32:I32"/>
    <mergeCell ref="J32:K32"/>
    <mergeCell ref="L32:M32"/>
    <mergeCell ref="C56:N56"/>
  </mergeCells>
  <printOptions horizontalCentered="1"/>
  <pageMargins left="0.15748031496062992" right="0.15748031496062992" top="0.19685039370078741" bottom="0.19685039370078741" header="0" footer="0"/>
  <pageSetup paperSize="9" scale="97"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3">
    <tabColor theme="7"/>
    <pageSetUpPr fitToPage="1"/>
  </sheetPr>
  <dimension ref="A1:K49"/>
  <sheetViews>
    <sheetView zoomScaleNormal="100" workbookViewId="0"/>
  </sheetViews>
  <sheetFormatPr defaultRowHeight="12.75" x14ac:dyDescent="0.2"/>
  <cols>
    <col min="1" max="1" width="1" style="91" customWidth="1"/>
    <col min="2" max="2" width="2.5703125" style="91" customWidth="1"/>
    <col min="3" max="3" width="2.28515625" style="91" customWidth="1"/>
    <col min="4" max="4" width="39.140625" style="91" customWidth="1"/>
    <col min="5" max="5" width="10.42578125" style="91" customWidth="1"/>
    <col min="6" max="7" width="10.28515625" style="91" customWidth="1"/>
    <col min="8" max="8" width="10.42578125" style="91" customWidth="1"/>
    <col min="9" max="9" width="10.28515625" style="91" customWidth="1"/>
    <col min="10" max="10" width="2.5703125" style="91" customWidth="1"/>
    <col min="11" max="11" width="1" style="91" customWidth="1"/>
    <col min="12" max="16384" width="9.140625" style="91"/>
  </cols>
  <sheetData>
    <row r="1" spans="1:11" ht="13.5" customHeight="1" x14ac:dyDescent="0.2">
      <c r="A1" s="2"/>
      <c r="B1" s="1617" t="s">
        <v>305</v>
      </c>
      <c r="C1" s="1617"/>
      <c r="D1" s="1617"/>
      <c r="E1" s="201"/>
      <c r="F1" s="201"/>
      <c r="G1" s="201"/>
      <c r="H1" s="201"/>
      <c r="I1" s="201"/>
      <c r="J1" s="234"/>
      <c r="K1" s="2"/>
    </row>
    <row r="2" spans="1:11" ht="6" customHeight="1" x14ac:dyDescent="0.2">
      <c r="A2" s="2"/>
      <c r="B2" s="1533"/>
      <c r="C2" s="1533"/>
      <c r="D2" s="1533"/>
      <c r="E2" s="4"/>
      <c r="F2" s="4"/>
      <c r="G2" s="4"/>
      <c r="H2" s="4"/>
      <c r="I2" s="4"/>
      <c r="J2" s="476"/>
      <c r="K2" s="2"/>
    </row>
    <row r="3" spans="1:11" ht="13.5" customHeight="1" thickBot="1" x14ac:dyDescent="0.25">
      <c r="A3" s="2"/>
      <c r="B3" s="4"/>
      <c r="C3" s="4"/>
      <c r="D3" s="4"/>
      <c r="E3" s="640"/>
      <c r="F3" s="640"/>
      <c r="G3" s="640"/>
      <c r="H3" s="640"/>
      <c r="I3" s="640" t="s">
        <v>69</v>
      </c>
      <c r="J3" s="199"/>
      <c r="K3" s="2"/>
    </row>
    <row r="4" spans="1:11" s="7" customFormat="1" ht="13.5" customHeight="1" thickBot="1" x14ac:dyDescent="0.25">
      <c r="A4" s="6"/>
      <c r="B4" s="14"/>
      <c r="C4" s="1610" t="s">
        <v>331</v>
      </c>
      <c r="D4" s="1611"/>
      <c r="E4" s="1611"/>
      <c r="F4" s="1611"/>
      <c r="G4" s="1611"/>
      <c r="H4" s="1611"/>
      <c r="I4" s="1612"/>
      <c r="J4" s="199"/>
      <c r="K4" s="6"/>
    </row>
    <row r="5" spans="1:11" ht="4.5" customHeight="1" x14ac:dyDescent="0.2">
      <c r="A5" s="2"/>
      <c r="B5" s="4"/>
      <c r="C5" s="1613" t="s">
        <v>84</v>
      </c>
      <c r="D5" s="1614"/>
      <c r="E5" s="642"/>
      <c r="F5" s="642"/>
      <c r="G5" s="642"/>
      <c r="H5" s="642"/>
      <c r="I5" s="642"/>
      <c r="J5" s="199"/>
      <c r="K5" s="2"/>
    </row>
    <row r="6" spans="1:11" ht="13.5" customHeight="1" x14ac:dyDescent="0.2">
      <c r="A6" s="2"/>
      <c r="B6" s="4"/>
      <c r="C6" s="1613"/>
      <c r="D6" s="1614"/>
      <c r="E6" s="1607" t="s">
        <v>330</v>
      </c>
      <c r="F6" s="1607"/>
      <c r="G6" s="1607"/>
      <c r="H6" s="1607"/>
      <c r="I6" s="1607"/>
      <c r="J6" s="199"/>
      <c r="K6" s="2"/>
    </row>
    <row r="7" spans="1:11" ht="13.5" customHeight="1" x14ac:dyDescent="0.2">
      <c r="A7" s="2"/>
      <c r="B7" s="4"/>
      <c r="C7" s="1614"/>
      <c r="D7" s="1614"/>
      <c r="E7" s="1615">
        <v>2018</v>
      </c>
      <c r="F7" s="1615"/>
      <c r="G7" s="1615"/>
      <c r="H7" s="1616"/>
      <c r="I7" s="1103">
        <v>2019</v>
      </c>
      <c r="J7" s="199"/>
      <c r="K7" s="2"/>
    </row>
    <row r="8" spans="1:11" ht="13.5" customHeight="1" x14ac:dyDescent="0.2">
      <c r="A8" s="2"/>
      <c r="B8" s="4"/>
      <c r="C8" s="478"/>
      <c r="D8" s="478"/>
      <c r="E8" s="1103" t="s">
        <v>92</v>
      </c>
      <c r="F8" s="1103" t="s">
        <v>101</v>
      </c>
      <c r="G8" s="1101" t="s">
        <v>98</v>
      </c>
      <c r="H8" s="1122" t="s">
        <v>95</v>
      </c>
      <c r="I8" s="1005" t="s">
        <v>92</v>
      </c>
      <c r="J8" s="199"/>
      <c r="K8" s="2"/>
    </row>
    <row r="9" spans="1:11" s="481" customFormat="1" ht="23.25" customHeight="1" x14ac:dyDescent="0.2">
      <c r="A9" s="479"/>
      <c r="B9" s="480"/>
      <c r="C9" s="1608" t="s">
        <v>67</v>
      </c>
      <c r="D9" s="1608"/>
      <c r="E9" s="881">
        <v>5.4</v>
      </c>
      <c r="F9" s="881">
        <v>5.4</v>
      </c>
      <c r="G9" s="881">
        <v>5.4</v>
      </c>
      <c r="H9" s="881">
        <v>5.5</v>
      </c>
      <c r="I9" s="881">
        <v>5.6</v>
      </c>
      <c r="J9" s="539"/>
      <c r="K9" s="479"/>
    </row>
    <row r="10" spans="1:11" ht="18.75" customHeight="1" x14ac:dyDescent="0.2">
      <c r="A10" s="2"/>
      <c r="B10" s="4"/>
      <c r="C10" s="190" t="s">
        <v>312</v>
      </c>
      <c r="D10" s="13"/>
      <c r="E10" s="882">
        <v>10.4</v>
      </c>
      <c r="F10" s="882">
        <v>10.4</v>
      </c>
      <c r="G10" s="882">
        <v>10.5</v>
      </c>
      <c r="H10" s="882">
        <v>10.6</v>
      </c>
      <c r="I10" s="882">
        <v>10.9</v>
      </c>
      <c r="J10" s="539"/>
      <c r="K10" s="2"/>
    </row>
    <row r="11" spans="1:11" ht="18.75" customHeight="1" x14ac:dyDescent="0.2">
      <c r="A11" s="2"/>
      <c r="B11" s="4"/>
      <c r="C11" s="190" t="s">
        <v>245</v>
      </c>
      <c r="D11" s="22"/>
      <c r="E11" s="882">
        <v>7.2</v>
      </c>
      <c r="F11" s="882">
        <v>7.1</v>
      </c>
      <c r="G11" s="882">
        <v>7.2</v>
      </c>
      <c r="H11" s="882">
        <v>7.3</v>
      </c>
      <c r="I11" s="882">
        <v>7.3</v>
      </c>
      <c r="J11" s="539"/>
      <c r="K11" s="2"/>
    </row>
    <row r="12" spans="1:11" ht="18.75" customHeight="1" x14ac:dyDescent="0.2">
      <c r="A12" s="2"/>
      <c r="B12" s="4"/>
      <c r="C12" s="190" t="s">
        <v>246</v>
      </c>
      <c r="D12" s="22"/>
      <c r="E12" s="882">
        <v>4.5</v>
      </c>
      <c r="F12" s="882">
        <v>4.5</v>
      </c>
      <c r="G12" s="882">
        <v>4.5999999999999996</v>
      </c>
      <c r="H12" s="882">
        <v>4.5999999999999996</v>
      </c>
      <c r="I12" s="882">
        <v>4.7</v>
      </c>
      <c r="J12" s="539"/>
      <c r="K12" s="2"/>
    </row>
    <row r="13" spans="1:11" ht="18.75" customHeight="1" x14ac:dyDescent="0.2">
      <c r="A13" s="2"/>
      <c r="B13" s="4"/>
      <c r="C13" s="190" t="s">
        <v>83</v>
      </c>
      <c r="D13" s="13"/>
      <c r="E13" s="882">
        <v>4.4000000000000004</v>
      </c>
      <c r="F13" s="882">
        <v>4.4000000000000004</v>
      </c>
      <c r="G13" s="882">
        <v>4.5</v>
      </c>
      <c r="H13" s="882">
        <v>4.5</v>
      </c>
      <c r="I13" s="882">
        <v>4.5999999999999996</v>
      </c>
      <c r="J13" s="477"/>
      <c r="K13" s="2"/>
    </row>
    <row r="14" spans="1:11" ht="18.75" customHeight="1" x14ac:dyDescent="0.2">
      <c r="A14" s="2"/>
      <c r="B14" s="4"/>
      <c r="C14" s="190" t="s">
        <v>247</v>
      </c>
      <c r="D14" s="22"/>
      <c r="E14" s="882">
        <v>4.7</v>
      </c>
      <c r="F14" s="882">
        <v>4.7</v>
      </c>
      <c r="G14" s="882">
        <v>4.7</v>
      </c>
      <c r="H14" s="882">
        <v>4.8</v>
      </c>
      <c r="I14" s="882">
        <v>4.9000000000000004</v>
      </c>
      <c r="J14" s="477"/>
      <c r="K14" s="2"/>
    </row>
    <row r="15" spans="1:11" ht="18.75" customHeight="1" x14ac:dyDescent="0.2">
      <c r="A15" s="2"/>
      <c r="B15" s="4"/>
      <c r="C15" s="190" t="s">
        <v>82</v>
      </c>
      <c r="D15" s="22"/>
      <c r="E15" s="882">
        <v>4.7</v>
      </c>
      <c r="F15" s="882">
        <v>4.7</v>
      </c>
      <c r="G15" s="882">
        <v>4.7</v>
      </c>
      <c r="H15" s="882">
        <v>4.8</v>
      </c>
      <c r="I15" s="882">
        <v>4.9000000000000004</v>
      </c>
      <c r="J15" s="477"/>
      <c r="K15" s="2"/>
    </row>
    <row r="16" spans="1:11" ht="18.75" customHeight="1" x14ac:dyDescent="0.2">
      <c r="A16" s="2"/>
      <c r="B16" s="4"/>
      <c r="C16" s="190" t="s">
        <v>248</v>
      </c>
      <c r="D16" s="22"/>
      <c r="E16" s="882">
        <v>4.5999999999999996</v>
      </c>
      <c r="F16" s="882">
        <v>4.5999999999999996</v>
      </c>
      <c r="G16" s="882">
        <v>4.7</v>
      </c>
      <c r="H16" s="882">
        <v>4.7</v>
      </c>
      <c r="I16" s="882">
        <v>4.8</v>
      </c>
      <c r="J16" s="477"/>
      <c r="K16" s="2"/>
    </row>
    <row r="17" spans="1:11" ht="18.75" customHeight="1" x14ac:dyDescent="0.2">
      <c r="A17" s="2"/>
      <c r="B17" s="4"/>
      <c r="C17" s="190" t="s">
        <v>81</v>
      </c>
      <c r="D17" s="22"/>
      <c r="E17" s="882">
        <v>4.5</v>
      </c>
      <c r="F17" s="882">
        <v>4.5</v>
      </c>
      <c r="G17" s="882">
        <v>4.5999999999999996</v>
      </c>
      <c r="H17" s="882">
        <v>4.5999999999999996</v>
      </c>
      <c r="I17" s="882">
        <v>4.7</v>
      </c>
      <c r="J17" s="477"/>
      <c r="K17" s="2"/>
    </row>
    <row r="18" spans="1:11" ht="18.75" customHeight="1" x14ac:dyDescent="0.2">
      <c r="A18" s="2"/>
      <c r="B18" s="4"/>
      <c r="C18" s="190" t="s">
        <v>80</v>
      </c>
      <c r="D18" s="22"/>
      <c r="E18" s="882">
        <v>5.0999999999999996</v>
      </c>
      <c r="F18" s="882">
        <v>5.0999999999999996</v>
      </c>
      <c r="G18" s="882">
        <v>5.0999999999999996</v>
      </c>
      <c r="H18" s="882">
        <v>5.0999999999999996</v>
      </c>
      <c r="I18" s="882">
        <v>5.2</v>
      </c>
      <c r="J18" s="477"/>
      <c r="K18" s="2"/>
    </row>
    <row r="19" spans="1:11" ht="18.75" customHeight="1" x14ac:dyDescent="0.2">
      <c r="A19" s="2"/>
      <c r="B19" s="4"/>
      <c r="C19" s="190" t="s">
        <v>249</v>
      </c>
      <c r="D19" s="22"/>
      <c r="E19" s="882">
        <v>4.5</v>
      </c>
      <c r="F19" s="882">
        <v>4.5</v>
      </c>
      <c r="G19" s="882">
        <v>4.5</v>
      </c>
      <c r="H19" s="882">
        <v>4.5999999999999996</v>
      </c>
      <c r="I19" s="882">
        <v>4.7</v>
      </c>
      <c r="J19" s="477"/>
      <c r="K19" s="2"/>
    </row>
    <row r="20" spans="1:11" ht="18.75" customHeight="1" x14ac:dyDescent="0.2">
      <c r="A20" s="2"/>
      <c r="B20" s="4"/>
      <c r="C20" s="190" t="s">
        <v>79</v>
      </c>
      <c r="D20" s="13"/>
      <c r="E20" s="882">
        <v>5.2</v>
      </c>
      <c r="F20" s="882">
        <v>5.2</v>
      </c>
      <c r="G20" s="882">
        <v>5.3</v>
      </c>
      <c r="H20" s="882">
        <v>5.2</v>
      </c>
      <c r="I20" s="882">
        <v>5.3</v>
      </c>
      <c r="J20" s="477"/>
      <c r="K20" s="2"/>
    </row>
    <row r="21" spans="1:11" ht="18.75" customHeight="1" x14ac:dyDescent="0.2">
      <c r="A21" s="2"/>
      <c r="B21" s="4"/>
      <c r="C21" s="190" t="s">
        <v>250</v>
      </c>
      <c r="D21" s="22"/>
      <c r="E21" s="882">
        <v>5.2</v>
      </c>
      <c r="F21" s="882">
        <v>5.3</v>
      </c>
      <c r="G21" s="882">
        <v>5.3</v>
      </c>
      <c r="H21" s="882">
        <v>5.3</v>
      </c>
      <c r="I21" s="882">
        <v>5.5</v>
      </c>
      <c r="J21" s="477"/>
      <c r="K21" s="2"/>
    </row>
    <row r="22" spans="1:11" ht="18.75" customHeight="1" x14ac:dyDescent="0.2">
      <c r="A22" s="2"/>
      <c r="B22" s="4"/>
      <c r="C22" s="190" t="s">
        <v>251</v>
      </c>
      <c r="D22" s="22"/>
      <c r="E22" s="882">
        <v>5</v>
      </c>
      <c r="F22" s="882">
        <v>5</v>
      </c>
      <c r="G22" s="882">
        <v>5</v>
      </c>
      <c r="H22" s="882">
        <v>5.0999999999999996</v>
      </c>
      <c r="I22" s="882">
        <v>5.2</v>
      </c>
      <c r="J22" s="477"/>
      <c r="K22" s="2"/>
    </row>
    <row r="23" spans="1:11" ht="18.75" customHeight="1" x14ac:dyDescent="0.2">
      <c r="A23" s="2"/>
      <c r="B23" s="4"/>
      <c r="C23" s="190" t="s">
        <v>318</v>
      </c>
      <c r="D23" s="22"/>
      <c r="E23" s="882">
        <v>4.9000000000000004</v>
      </c>
      <c r="F23" s="882">
        <v>4.9000000000000004</v>
      </c>
      <c r="G23" s="882">
        <v>5</v>
      </c>
      <c r="H23" s="882">
        <v>5</v>
      </c>
      <c r="I23" s="882">
        <v>5.2</v>
      </c>
      <c r="J23" s="477"/>
      <c r="K23" s="2"/>
    </row>
    <row r="24" spans="1:11" ht="18.75" customHeight="1" x14ac:dyDescent="0.2">
      <c r="A24" s="2"/>
      <c r="B24" s="4"/>
      <c r="C24" s="190" t="s">
        <v>319</v>
      </c>
      <c r="D24" s="22"/>
      <c r="E24" s="882">
        <v>4.4000000000000004</v>
      </c>
      <c r="F24" s="882">
        <v>4.4000000000000004</v>
      </c>
      <c r="G24" s="882">
        <v>4.4000000000000004</v>
      </c>
      <c r="H24" s="882">
        <v>4.4000000000000004</v>
      </c>
      <c r="I24" s="882">
        <v>4.5999999999999996</v>
      </c>
      <c r="J24" s="477"/>
      <c r="K24" s="2"/>
    </row>
    <row r="25" spans="1:11" ht="33" customHeight="1" thickBot="1" x14ac:dyDescent="0.25">
      <c r="A25" s="2"/>
      <c r="B25" s="4"/>
      <c r="C25" s="643"/>
      <c r="D25" s="643"/>
      <c r="E25" s="482"/>
      <c r="F25" s="482"/>
      <c r="G25" s="482"/>
      <c r="H25" s="482"/>
      <c r="I25" s="482"/>
      <c r="J25" s="477"/>
      <c r="K25" s="2"/>
    </row>
    <row r="26" spans="1:11" s="7" customFormat="1" ht="13.5" customHeight="1" thickBot="1" x14ac:dyDescent="0.25">
      <c r="A26" s="6"/>
      <c r="B26" s="14"/>
      <c r="C26" s="1610" t="s">
        <v>332</v>
      </c>
      <c r="D26" s="1611"/>
      <c r="E26" s="1611"/>
      <c r="F26" s="1611"/>
      <c r="G26" s="1611"/>
      <c r="H26" s="1611"/>
      <c r="I26" s="1612"/>
      <c r="J26" s="477"/>
      <c r="K26" s="6"/>
    </row>
    <row r="27" spans="1:11" ht="4.5" customHeight="1" x14ac:dyDescent="0.2">
      <c r="A27" s="2"/>
      <c r="B27" s="4"/>
      <c r="C27" s="1613" t="s">
        <v>84</v>
      </c>
      <c r="D27" s="1614"/>
      <c r="E27" s="643"/>
      <c r="F27" s="643"/>
      <c r="G27" s="643"/>
      <c r="H27" s="643"/>
      <c r="I27" s="643"/>
      <c r="J27" s="477"/>
      <c r="K27" s="2"/>
    </row>
    <row r="28" spans="1:11" ht="13.5" customHeight="1" x14ac:dyDescent="0.2">
      <c r="A28" s="2"/>
      <c r="B28" s="4"/>
      <c r="C28" s="1613"/>
      <c r="D28" s="1614"/>
      <c r="E28" s="1607" t="s">
        <v>338</v>
      </c>
      <c r="F28" s="1607"/>
      <c r="G28" s="1607"/>
      <c r="H28" s="1607"/>
      <c r="I28" s="1607"/>
      <c r="J28" s="199"/>
      <c r="K28" s="2"/>
    </row>
    <row r="29" spans="1:11" ht="13.5" customHeight="1" x14ac:dyDescent="0.2">
      <c r="A29" s="2"/>
      <c r="B29" s="4"/>
      <c r="C29" s="1614"/>
      <c r="D29" s="1614"/>
      <c r="E29" s="1615">
        <v>2018</v>
      </c>
      <c r="F29" s="1615"/>
      <c r="G29" s="1615"/>
      <c r="H29" s="1616"/>
      <c r="I29" s="1103">
        <v>2019</v>
      </c>
      <c r="J29" s="199"/>
      <c r="K29" s="2"/>
    </row>
    <row r="30" spans="1:11" ht="13.5" customHeight="1" x14ac:dyDescent="0.2">
      <c r="A30" s="2"/>
      <c r="B30" s="4"/>
      <c r="C30" s="478"/>
      <c r="D30" s="478"/>
      <c r="E30" s="1103" t="s">
        <v>92</v>
      </c>
      <c r="F30" s="1103" t="s">
        <v>101</v>
      </c>
      <c r="G30" s="1101" t="s">
        <v>98</v>
      </c>
      <c r="H30" s="1122" t="s">
        <v>95</v>
      </c>
      <c r="I30" s="1101" t="s">
        <v>92</v>
      </c>
      <c r="J30" s="199"/>
      <c r="K30" s="2"/>
    </row>
    <row r="31" spans="1:11" s="481" customFormat="1" ht="23.25" customHeight="1" x14ac:dyDescent="0.2">
      <c r="A31" s="479"/>
      <c r="B31" s="480"/>
      <c r="C31" s="1608" t="s">
        <v>67</v>
      </c>
      <c r="D31" s="1608"/>
      <c r="E31" s="879">
        <v>930.3</v>
      </c>
      <c r="F31" s="879">
        <v>927.6</v>
      </c>
      <c r="G31" s="879">
        <v>937.1</v>
      </c>
      <c r="H31" s="879">
        <v>946.9</v>
      </c>
      <c r="I31" s="879">
        <v>963.8</v>
      </c>
      <c r="J31" s="539"/>
      <c r="K31" s="479"/>
    </row>
    <row r="32" spans="1:11" ht="18.75" customHeight="1" x14ac:dyDescent="0.2">
      <c r="A32" s="2"/>
      <c r="B32" s="4"/>
      <c r="C32" s="190" t="s">
        <v>312</v>
      </c>
      <c r="D32" s="13"/>
      <c r="E32" s="880">
        <v>1793.7</v>
      </c>
      <c r="F32" s="880">
        <v>1787</v>
      </c>
      <c r="G32" s="880">
        <v>1800.7</v>
      </c>
      <c r="H32" s="880">
        <v>1822.1</v>
      </c>
      <c r="I32" s="880">
        <v>1869.7</v>
      </c>
      <c r="J32" s="539"/>
      <c r="K32" s="2"/>
    </row>
    <row r="33" spans="1:11" ht="18.75" customHeight="1" x14ac:dyDescent="0.2">
      <c r="A33" s="2"/>
      <c r="B33" s="4"/>
      <c r="C33" s="190" t="s">
        <v>245</v>
      </c>
      <c r="D33" s="22"/>
      <c r="E33" s="880">
        <v>1247</v>
      </c>
      <c r="F33" s="880">
        <v>1223.9000000000001</v>
      </c>
      <c r="G33" s="880">
        <v>1247</v>
      </c>
      <c r="H33" s="880">
        <v>1260.7</v>
      </c>
      <c r="I33" s="880">
        <v>1273.3</v>
      </c>
      <c r="J33" s="539"/>
      <c r="K33" s="2"/>
    </row>
    <row r="34" spans="1:11" ht="18.75" customHeight="1" x14ac:dyDescent="0.2">
      <c r="A34" s="2"/>
      <c r="B34" s="4"/>
      <c r="C34" s="190" t="s">
        <v>246</v>
      </c>
      <c r="D34" s="22"/>
      <c r="E34" s="880">
        <v>785.3</v>
      </c>
      <c r="F34" s="880">
        <v>781.9</v>
      </c>
      <c r="G34" s="880">
        <v>792</v>
      </c>
      <c r="H34" s="880">
        <v>798.4</v>
      </c>
      <c r="I34" s="880">
        <v>811.1</v>
      </c>
      <c r="J34" s="539"/>
      <c r="K34" s="2"/>
    </row>
    <row r="35" spans="1:11" ht="18.75" customHeight="1" x14ac:dyDescent="0.2">
      <c r="A35" s="2"/>
      <c r="B35" s="4"/>
      <c r="C35" s="190" t="s">
        <v>83</v>
      </c>
      <c r="D35" s="13"/>
      <c r="E35" s="880">
        <v>759.5</v>
      </c>
      <c r="F35" s="880">
        <v>765.8</v>
      </c>
      <c r="G35" s="880">
        <v>772.5</v>
      </c>
      <c r="H35" s="880">
        <v>784.5</v>
      </c>
      <c r="I35" s="880">
        <v>799.6</v>
      </c>
      <c r="J35" s="477"/>
      <c r="K35" s="2"/>
    </row>
    <row r="36" spans="1:11" ht="18.75" customHeight="1" x14ac:dyDescent="0.2">
      <c r="A36" s="2"/>
      <c r="B36" s="4"/>
      <c r="C36" s="190" t="s">
        <v>247</v>
      </c>
      <c r="D36" s="22"/>
      <c r="E36" s="880">
        <v>809.5</v>
      </c>
      <c r="F36" s="880">
        <v>813.6</v>
      </c>
      <c r="G36" s="880">
        <v>818.7</v>
      </c>
      <c r="H36" s="880">
        <v>825.3</v>
      </c>
      <c r="I36" s="880">
        <v>843.5</v>
      </c>
      <c r="J36" s="477"/>
      <c r="K36" s="2"/>
    </row>
    <row r="37" spans="1:11" ht="18.75" customHeight="1" x14ac:dyDescent="0.2">
      <c r="A37" s="2"/>
      <c r="B37" s="4"/>
      <c r="C37" s="190" t="s">
        <v>82</v>
      </c>
      <c r="D37" s="22"/>
      <c r="E37" s="880">
        <v>806.1</v>
      </c>
      <c r="F37" s="880">
        <v>815.2</v>
      </c>
      <c r="G37" s="880">
        <v>820.6</v>
      </c>
      <c r="H37" s="880">
        <v>832.2</v>
      </c>
      <c r="I37" s="880">
        <v>853.2</v>
      </c>
      <c r="J37" s="477"/>
      <c r="K37" s="2"/>
    </row>
    <row r="38" spans="1:11" ht="18.75" customHeight="1" x14ac:dyDescent="0.2">
      <c r="A38" s="2"/>
      <c r="B38" s="4"/>
      <c r="C38" s="190" t="s">
        <v>248</v>
      </c>
      <c r="D38" s="22"/>
      <c r="E38" s="880">
        <v>798.4</v>
      </c>
      <c r="F38" s="880">
        <v>797.6</v>
      </c>
      <c r="G38" s="880">
        <v>815.9</v>
      </c>
      <c r="H38" s="880">
        <v>812.8</v>
      </c>
      <c r="I38" s="880">
        <v>838.7</v>
      </c>
      <c r="J38" s="477"/>
      <c r="K38" s="2"/>
    </row>
    <row r="39" spans="1:11" ht="18.75" customHeight="1" x14ac:dyDescent="0.2">
      <c r="A39" s="2"/>
      <c r="B39" s="4"/>
      <c r="C39" s="190" t="s">
        <v>81</v>
      </c>
      <c r="D39" s="22"/>
      <c r="E39" s="880">
        <v>781</v>
      </c>
      <c r="F39" s="880">
        <v>783.7</v>
      </c>
      <c r="G39" s="880">
        <v>791.9</v>
      </c>
      <c r="H39" s="880">
        <v>794.1</v>
      </c>
      <c r="I39" s="880">
        <v>821.3</v>
      </c>
      <c r="J39" s="477"/>
      <c r="K39" s="2"/>
    </row>
    <row r="40" spans="1:11" ht="18.75" customHeight="1" x14ac:dyDescent="0.2">
      <c r="A40" s="2"/>
      <c r="B40" s="4"/>
      <c r="C40" s="190" t="s">
        <v>80</v>
      </c>
      <c r="D40" s="22"/>
      <c r="E40" s="880">
        <v>876.1</v>
      </c>
      <c r="F40" s="880">
        <v>876</v>
      </c>
      <c r="G40" s="880">
        <v>882.5</v>
      </c>
      <c r="H40" s="880">
        <v>881.4</v>
      </c>
      <c r="I40" s="880">
        <v>893.9</v>
      </c>
      <c r="J40" s="477"/>
      <c r="K40" s="2"/>
    </row>
    <row r="41" spans="1:11" ht="18.75" customHeight="1" x14ac:dyDescent="0.2">
      <c r="A41" s="2"/>
      <c r="B41" s="4"/>
      <c r="C41" s="190" t="s">
        <v>249</v>
      </c>
      <c r="D41" s="22"/>
      <c r="E41" s="880">
        <v>781.7</v>
      </c>
      <c r="F41" s="880">
        <v>780.9</v>
      </c>
      <c r="G41" s="880">
        <v>787.3</v>
      </c>
      <c r="H41" s="880">
        <v>791</v>
      </c>
      <c r="I41" s="880">
        <v>814.4</v>
      </c>
      <c r="J41" s="477"/>
      <c r="K41" s="2"/>
    </row>
    <row r="42" spans="1:11" ht="18.75" customHeight="1" x14ac:dyDescent="0.2">
      <c r="A42" s="2"/>
      <c r="B42" s="4"/>
      <c r="C42" s="190" t="s">
        <v>79</v>
      </c>
      <c r="D42" s="13"/>
      <c r="E42" s="880">
        <v>895.4</v>
      </c>
      <c r="F42" s="880">
        <v>895.3</v>
      </c>
      <c r="G42" s="880">
        <v>913.5</v>
      </c>
      <c r="H42" s="880">
        <v>906.3</v>
      </c>
      <c r="I42" s="880">
        <v>910.2</v>
      </c>
      <c r="J42" s="477"/>
      <c r="K42" s="2"/>
    </row>
    <row r="43" spans="1:11" ht="18.75" customHeight="1" x14ac:dyDescent="0.2">
      <c r="A43" s="2"/>
      <c r="B43" s="4"/>
      <c r="C43" s="190" t="s">
        <v>250</v>
      </c>
      <c r="D43" s="22"/>
      <c r="E43" s="880">
        <v>899.1</v>
      </c>
      <c r="F43" s="880">
        <v>912</v>
      </c>
      <c r="G43" s="880">
        <v>913</v>
      </c>
      <c r="H43" s="880">
        <v>912.4</v>
      </c>
      <c r="I43" s="880">
        <v>946.7</v>
      </c>
      <c r="J43" s="477"/>
      <c r="K43" s="2"/>
    </row>
    <row r="44" spans="1:11" ht="18.75" customHeight="1" x14ac:dyDescent="0.2">
      <c r="A44" s="2"/>
      <c r="B44" s="4"/>
      <c r="C44" s="190" t="s">
        <v>251</v>
      </c>
      <c r="D44" s="22"/>
      <c r="E44" s="880">
        <v>864.4</v>
      </c>
      <c r="F44" s="880">
        <v>861.3</v>
      </c>
      <c r="G44" s="880">
        <v>863.5</v>
      </c>
      <c r="H44" s="880">
        <v>874.6</v>
      </c>
      <c r="I44" s="880">
        <v>906.7</v>
      </c>
      <c r="J44" s="477"/>
      <c r="K44" s="2"/>
    </row>
    <row r="45" spans="1:11" ht="18.75" customHeight="1" x14ac:dyDescent="0.2">
      <c r="A45" s="2"/>
      <c r="B45" s="4"/>
      <c r="C45" s="190" t="s">
        <v>318</v>
      </c>
      <c r="D45" s="22"/>
      <c r="E45" s="880">
        <v>852.3</v>
      </c>
      <c r="F45" s="880">
        <v>847.7</v>
      </c>
      <c r="G45" s="880">
        <v>859.8</v>
      </c>
      <c r="H45" s="880">
        <v>868.3</v>
      </c>
      <c r="I45" s="880">
        <v>896.5</v>
      </c>
      <c r="J45" s="477"/>
      <c r="K45" s="2"/>
    </row>
    <row r="46" spans="1:11" ht="18.75" customHeight="1" x14ac:dyDescent="0.2">
      <c r="A46" s="2"/>
      <c r="B46" s="4"/>
      <c r="C46" s="190" t="s">
        <v>319</v>
      </c>
      <c r="D46" s="22"/>
      <c r="E46" s="880">
        <v>757.6</v>
      </c>
      <c r="F46" s="880">
        <v>758.6</v>
      </c>
      <c r="G46" s="880">
        <v>766</v>
      </c>
      <c r="H46" s="880">
        <v>769.9</v>
      </c>
      <c r="I46" s="880">
        <v>795.2</v>
      </c>
      <c r="J46" s="477"/>
      <c r="K46" s="2"/>
    </row>
    <row r="47" spans="1:11" s="483" customFormat="1" ht="19.5" customHeight="1" x14ac:dyDescent="0.2">
      <c r="A47" s="639"/>
      <c r="B47" s="639"/>
      <c r="C47" s="1609" t="s">
        <v>475</v>
      </c>
      <c r="D47" s="1609"/>
      <c r="E47" s="1609"/>
      <c r="F47" s="1609"/>
      <c r="G47" s="1609"/>
      <c r="H47" s="1609"/>
      <c r="I47" s="1609"/>
      <c r="J47" s="540"/>
      <c r="K47" s="639"/>
    </row>
    <row r="48" spans="1:11" ht="13.5" customHeight="1" x14ac:dyDescent="0.2">
      <c r="A48" s="2"/>
      <c r="B48" s="4"/>
      <c r="C48" s="42" t="s">
        <v>413</v>
      </c>
      <c r="D48" s="642"/>
      <c r="E48" s="642"/>
      <c r="G48" s="953"/>
      <c r="H48" s="642"/>
      <c r="I48" s="642"/>
      <c r="J48" s="477"/>
      <c r="K48" s="2"/>
    </row>
    <row r="49" spans="1:11" ht="13.5" customHeight="1" x14ac:dyDescent="0.2">
      <c r="A49" s="2"/>
      <c r="B49" s="2"/>
      <c r="C49" s="2"/>
      <c r="D49" s="639"/>
      <c r="E49" s="4"/>
      <c r="F49" s="4"/>
      <c r="G49" s="4"/>
      <c r="H49" s="1574">
        <v>43678</v>
      </c>
      <c r="I49" s="1574"/>
      <c r="J49" s="233">
        <v>15</v>
      </c>
      <c r="K49" s="2"/>
    </row>
  </sheetData>
  <mergeCells count="14">
    <mergeCell ref="B1:D1"/>
    <mergeCell ref="B2:D2"/>
    <mergeCell ref="C4:I4"/>
    <mergeCell ref="C5:D7"/>
    <mergeCell ref="E6:I6"/>
    <mergeCell ref="E7:H7"/>
    <mergeCell ref="H49:I49"/>
    <mergeCell ref="E28:I28"/>
    <mergeCell ref="C31:D31"/>
    <mergeCell ref="C47:I47"/>
    <mergeCell ref="C9:D9"/>
    <mergeCell ref="C26:I26"/>
    <mergeCell ref="C27:D29"/>
    <mergeCell ref="E29:H29"/>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tabColor theme="7"/>
    <pageSetUpPr fitToPage="1"/>
  </sheetPr>
  <dimension ref="A1:T80"/>
  <sheetViews>
    <sheetView zoomScaleNormal="100" workbookViewId="0"/>
  </sheetViews>
  <sheetFormatPr defaultRowHeight="12.75" x14ac:dyDescent="0.2"/>
  <cols>
    <col min="1" max="1" width="1" style="361" customWidth="1"/>
    <col min="2" max="2" width="2.5703125" style="361" customWidth="1"/>
    <col min="3" max="3" width="2.28515625" style="361" customWidth="1"/>
    <col min="4" max="4" width="26" style="418" customWidth="1"/>
    <col min="5" max="6" width="5" style="418" customWidth="1"/>
    <col min="7" max="17" width="5" style="361" customWidth="1"/>
    <col min="18" max="18" width="2.5703125" style="361" customWidth="1"/>
    <col min="19" max="19" width="1" style="361" customWidth="1"/>
    <col min="20" max="16384" width="9.140625" style="361"/>
  </cols>
  <sheetData>
    <row r="1" spans="1:20" ht="13.5" customHeight="1" x14ac:dyDescent="0.2">
      <c r="A1" s="356"/>
      <c r="B1" s="418"/>
      <c r="C1" s="1634" t="s">
        <v>34</v>
      </c>
      <c r="D1" s="1634"/>
      <c r="E1" s="1634"/>
      <c r="F1" s="1634"/>
      <c r="G1" s="366"/>
      <c r="H1" s="366"/>
      <c r="I1" s="366"/>
      <c r="J1" s="1641" t="s">
        <v>396</v>
      </c>
      <c r="K1" s="1641"/>
      <c r="L1" s="1641"/>
      <c r="M1" s="1641"/>
      <c r="N1" s="1641"/>
      <c r="O1" s="1641"/>
      <c r="P1" s="1641"/>
      <c r="Q1" s="543"/>
      <c r="R1" s="543"/>
      <c r="S1" s="356"/>
    </row>
    <row r="2" spans="1:20" ht="6" customHeight="1" x14ac:dyDescent="0.2">
      <c r="A2" s="542"/>
      <c r="B2" s="471"/>
      <c r="C2" s="844"/>
      <c r="D2" s="889"/>
      <c r="E2" s="407"/>
      <c r="F2" s="407"/>
      <c r="G2" s="407"/>
      <c r="H2" s="407"/>
      <c r="I2" s="407"/>
      <c r="J2" s="407"/>
      <c r="K2" s="407"/>
      <c r="L2" s="407"/>
      <c r="M2" s="407"/>
      <c r="N2" s="407"/>
      <c r="O2" s="407"/>
      <c r="P2" s="407"/>
      <c r="Q2" s="407"/>
      <c r="R2" s="366"/>
      <c r="S2" s="366"/>
    </row>
    <row r="3" spans="1:20" ht="11.25" customHeight="1" thickBot="1" x14ac:dyDescent="0.25">
      <c r="A3" s="356"/>
      <c r="B3" s="419"/>
      <c r="C3" s="415"/>
      <c r="D3" s="415"/>
      <c r="E3" s="366"/>
      <c r="F3" s="366"/>
      <c r="G3" s="366"/>
      <c r="H3" s="366"/>
      <c r="I3" s="366"/>
      <c r="J3" s="669"/>
      <c r="K3" s="669"/>
      <c r="L3" s="669"/>
      <c r="M3" s="669"/>
      <c r="N3" s="669"/>
      <c r="O3" s="669"/>
      <c r="P3" s="669"/>
      <c r="Q3" s="669" t="s">
        <v>69</v>
      </c>
      <c r="R3" s="366"/>
      <c r="S3" s="366"/>
    </row>
    <row r="4" spans="1:20" ht="13.5" customHeight="1" thickBot="1" x14ac:dyDescent="0.25">
      <c r="A4" s="356"/>
      <c r="B4" s="419"/>
      <c r="C4" s="1635" t="s">
        <v>127</v>
      </c>
      <c r="D4" s="1636"/>
      <c r="E4" s="1636"/>
      <c r="F4" s="1636"/>
      <c r="G4" s="1636"/>
      <c r="H4" s="1636"/>
      <c r="I4" s="1636"/>
      <c r="J4" s="1636"/>
      <c r="K4" s="1636"/>
      <c r="L4" s="1636"/>
      <c r="M4" s="1636"/>
      <c r="N4" s="1636"/>
      <c r="O4" s="1636"/>
      <c r="P4" s="1636"/>
      <c r="Q4" s="1637"/>
      <c r="R4" s="366"/>
      <c r="S4" s="366"/>
    </row>
    <row r="5" spans="1:20" ht="3.75" customHeight="1" x14ac:dyDescent="0.2">
      <c r="A5" s="356"/>
      <c r="B5" s="419"/>
      <c r="C5" s="415"/>
      <c r="D5" s="415"/>
      <c r="E5" s="366"/>
      <c r="F5" s="366"/>
      <c r="G5" s="374"/>
      <c r="H5" s="366"/>
      <c r="I5" s="366"/>
      <c r="J5" s="429"/>
      <c r="K5" s="429"/>
      <c r="L5" s="429"/>
      <c r="M5" s="429"/>
      <c r="N5" s="429"/>
      <c r="O5" s="429"/>
      <c r="P5" s="429"/>
      <c r="Q5" s="429"/>
      <c r="R5" s="366"/>
      <c r="S5" s="366"/>
    </row>
    <row r="6" spans="1:20" ht="13.5" customHeight="1" x14ac:dyDescent="0.2">
      <c r="A6" s="356"/>
      <c r="B6" s="419"/>
      <c r="C6" s="1629" t="s">
        <v>126</v>
      </c>
      <c r="D6" s="1630"/>
      <c r="E6" s="1630"/>
      <c r="F6" s="1630"/>
      <c r="G6" s="1630"/>
      <c r="H6" s="1630"/>
      <c r="I6" s="1630"/>
      <c r="J6" s="1630"/>
      <c r="K6" s="1630"/>
      <c r="L6" s="1630"/>
      <c r="M6" s="1630"/>
      <c r="N6" s="1630"/>
      <c r="O6" s="1630"/>
      <c r="P6" s="1630"/>
      <c r="Q6" s="1631"/>
      <c r="R6" s="366"/>
      <c r="S6" s="366"/>
    </row>
    <row r="7" spans="1:20" ht="2.25" customHeight="1" x14ac:dyDescent="0.2">
      <c r="A7" s="356"/>
      <c r="B7" s="419"/>
      <c r="C7" s="1638" t="s">
        <v>77</v>
      </c>
      <c r="D7" s="1638"/>
      <c r="E7" s="373"/>
      <c r="F7" s="373"/>
      <c r="G7" s="1640">
        <v>2014</v>
      </c>
      <c r="H7" s="1640"/>
      <c r="I7" s="1640"/>
      <c r="J7" s="1640"/>
      <c r="K7" s="1640"/>
      <c r="L7" s="1640"/>
      <c r="M7" s="1640"/>
      <c r="N7" s="1640"/>
      <c r="O7" s="1640"/>
      <c r="P7" s="1640"/>
      <c r="Q7" s="1640"/>
      <c r="R7" s="366"/>
      <c r="S7" s="366"/>
    </row>
    <row r="8" spans="1:20" ht="11.25" customHeight="1" x14ac:dyDescent="0.2">
      <c r="A8" s="356"/>
      <c r="B8" s="419"/>
      <c r="C8" s="1639"/>
      <c r="D8" s="1639"/>
      <c r="E8" s="1645">
        <v>2018</v>
      </c>
      <c r="F8" s="1645"/>
      <c r="G8" s="1645"/>
      <c r="H8" s="1645"/>
      <c r="I8" s="1645"/>
      <c r="J8" s="1645"/>
      <c r="K8" s="1645">
        <v>2019</v>
      </c>
      <c r="L8" s="1645"/>
      <c r="M8" s="1645"/>
      <c r="N8" s="1645"/>
      <c r="O8" s="1645"/>
      <c r="P8" s="1645"/>
      <c r="Q8" s="1645"/>
      <c r="R8" s="366"/>
      <c r="S8" s="366"/>
    </row>
    <row r="9" spans="1:20" ht="11.25" customHeight="1" x14ac:dyDescent="0.2">
      <c r="A9" s="356"/>
      <c r="B9" s="419"/>
      <c r="C9" s="371"/>
      <c r="D9" s="371"/>
      <c r="E9" s="742" t="s">
        <v>98</v>
      </c>
      <c r="F9" s="742" t="s">
        <v>97</v>
      </c>
      <c r="G9" s="895" t="s">
        <v>96</v>
      </c>
      <c r="H9" s="742" t="s">
        <v>95</v>
      </c>
      <c r="I9" s="742" t="s">
        <v>94</v>
      </c>
      <c r="J9" s="742" t="s">
        <v>93</v>
      </c>
      <c r="K9" s="742" t="s">
        <v>92</v>
      </c>
      <c r="L9" s="742" t="s">
        <v>103</v>
      </c>
      <c r="M9" s="742" t="s">
        <v>102</v>
      </c>
      <c r="N9" s="742" t="s">
        <v>101</v>
      </c>
      <c r="O9" s="895" t="s">
        <v>100</v>
      </c>
      <c r="P9" s="895" t="s">
        <v>99</v>
      </c>
      <c r="Q9" s="895" t="s">
        <v>98</v>
      </c>
      <c r="R9" s="473"/>
      <c r="S9" s="366"/>
    </row>
    <row r="10" spans="1:20" s="434" customFormat="1" ht="16.5" customHeight="1" x14ac:dyDescent="0.2">
      <c r="A10" s="430"/>
      <c r="B10" s="431"/>
      <c r="C10" s="1543" t="s">
        <v>104</v>
      </c>
      <c r="D10" s="1543"/>
      <c r="E10" s="432">
        <v>28</v>
      </c>
      <c r="F10" s="432">
        <v>33</v>
      </c>
      <c r="G10" s="432">
        <v>27</v>
      </c>
      <c r="H10" s="432">
        <v>27</v>
      </c>
      <c r="I10" s="432">
        <v>19</v>
      </c>
      <c r="J10" s="432">
        <v>25</v>
      </c>
      <c r="K10" s="432">
        <v>14</v>
      </c>
      <c r="L10" s="432">
        <v>26</v>
      </c>
      <c r="M10" s="432">
        <v>26</v>
      </c>
      <c r="N10" s="432">
        <v>35</v>
      </c>
      <c r="O10" s="432">
        <v>54</v>
      </c>
      <c r="P10" s="432">
        <f>SUM(P11:P17)</f>
        <v>30</v>
      </c>
      <c r="Q10" s="432">
        <f>SUM(Q11:Q17)</f>
        <v>47</v>
      </c>
      <c r="R10" s="432"/>
      <c r="S10" s="433"/>
      <c r="T10" s="868"/>
    </row>
    <row r="11" spans="1:20" s="438" customFormat="1" ht="10.5" customHeight="1" x14ac:dyDescent="0.2">
      <c r="A11" s="435"/>
      <c r="B11" s="436"/>
      <c r="C11" s="843"/>
      <c r="D11" s="518" t="s">
        <v>238</v>
      </c>
      <c r="E11" s="890">
        <v>8</v>
      </c>
      <c r="F11" s="890">
        <v>12</v>
      </c>
      <c r="G11" s="890">
        <v>6</v>
      </c>
      <c r="H11" s="890">
        <v>6</v>
      </c>
      <c r="I11" s="890">
        <v>3</v>
      </c>
      <c r="J11" s="890">
        <v>7</v>
      </c>
      <c r="K11" s="890">
        <v>1</v>
      </c>
      <c r="L11" s="890">
        <v>7</v>
      </c>
      <c r="M11" s="890">
        <v>12</v>
      </c>
      <c r="N11" s="1123">
        <v>13</v>
      </c>
      <c r="O11" s="1123">
        <v>19</v>
      </c>
      <c r="P11" s="1123">
        <v>17</v>
      </c>
      <c r="Q11" s="1123">
        <v>18</v>
      </c>
      <c r="R11" s="473"/>
      <c r="S11" s="415"/>
    </row>
    <row r="12" spans="1:20" s="438" customFormat="1" ht="10.5" customHeight="1" x14ac:dyDescent="0.2">
      <c r="A12" s="435"/>
      <c r="B12" s="436"/>
      <c r="C12" s="843"/>
      <c r="D12" s="518" t="s">
        <v>239</v>
      </c>
      <c r="E12" s="890">
        <v>2</v>
      </c>
      <c r="F12" s="890">
        <v>5</v>
      </c>
      <c r="G12" s="890" t="s">
        <v>9</v>
      </c>
      <c r="H12" s="890">
        <v>3</v>
      </c>
      <c r="I12" s="890">
        <v>3</v>
      </c>
      <c r="J12" s="890">
        <v>1</v>
      </c>
      <c r="K12" s="890" t="s">
        <v>9</v>
      </c>
      <c r="L12" s="890">
        <v>3</v>
      </c>
      <c r="M12" s="890">
        <v>2</v>
      </c>
      <c r="N12" s="1123">
        <v>4</v>
      </c>
      <c r="O12" s="1123">
        <v>4</v>
      </c>
      <c r="P12" s="1123">
        <v>4</v>
      </c>
      <c r="Q12" s="1123">
        <v>2</v>
      </c>
      <c r="R12" s="473"/>
      <c r="S12" s="415"/>
    </row>
    <row r="13" spans="1:20" s="855" customFormat="1" ht="10.5" customHeight="1" x14ac:dyDescent="0.2">
      <c r="A13" s="885"/>
      <c r="B13" s="886"/>
      <c r="C13" s="884"/>
      <c r="D13" s="518" t="s">
        <v>240</v>
      </c>
      <c r="E13" s="890">
        <v>11</v>
      </c>
      <c r="F13" s="890">
        <v>6</v>
      </c>
      <c r="G13" s="890">
        <v>10</v>
      </c>
      <c r="H13" s="890">
        <v>8</v>
      </c>
      <c r="I13" s="890">
        <v>7</v>
      </c>
      <c r="J13" s="890">
        <v>10</v>
      </c>
      <c r="K13" s="890">
        <v>2</v>
      </c>
      <c r="L13" s="890">
        <v>12</v>
      </c>
      <c r="M13" s="890">
        <v>9</v>
      </c>
      <c r="N13" s="1123">
        <v>12</v>
      </c>
      <c r="O13" s="1123">
        <v>9</v>
      </c>
      <c r="P13" s="1123">
        <v>4</v>
      </c>
      <c r="Q13" s="1123">
        <v>10</v>
      </c>
      <c r="R13" s="690"/>
      <c r="S13" s="887"/>
    </row>
    <row r="14" spans="1:20" s="438" customFormat="1" ht="12" customHeight="1" x14ac:dyDescent="0.2">
      <c r="A14" s="435"/>
      <c r="B14" s="436"/>
      <c r="C14" s="843"/>
      <c r="D14" s="518" t="s">
        <v>241</v>
      </c>
      <c r="E14" s="890">
        <v>1</v>
      </c>
      <c r="F14" s="890">
        <v>4</v>
      </c>
      <c r="G14" s="890" t="s">
        <v>9</v>
      </c>
      <c r="H14" s="890">
        <v>2</v>
      </c>
      <c r="I14" s="890">
        <v>1</v>
      </c>
      <c r="J14" s="890">
        <v>1</v>
      </c>
      <c r="K14" s="890">
        <v>5</v>
      </c>
      <c r="L14" s="890">
        <v>2</v>
      </c>
      <c r="M14" s="890">
        <v>1</v>
      </c>
      <c r="N14" s="1123">
        <v>2</v>
      </c>
      <c r="O14" s="1123">
        <v>8</v>
      </c>
      <c r="P14" s="1123" t="s">
        <v>9</v>
      </c>
      <c r="Q14" s="1123">
        <v>2</v>
      </c>
      <c r="R14" s="437"/>
      <c r="S14" s="415"/>
    </row>
    <row r="15" spans="1:20" s="438" customFormat="1" ht="10.5" customHeight="1" x14ac:dyDescent="0.2">
      <c r="A15" s="435"/>
      <c r="B15" s="436"/>
      <c r="C15" s="843"/>
      <c r="D15" s="518" t="s">
        <v>483</v>
      </c>
      <c r="E15" s="890" t="s">
        <v>9</v>
      </c>
      <c r="F15" s="890" t="s">
        <v>9</v>
      </c>
      <c r="G15" s="890" t="s">
        <v>9</v>
      </c>
      <c r="H15" s="890" t="s">
        <v>9</v>
      </c>
      <c r="I15" s="890" t="s">
        <v>9</v>
      </c>
      <c r="J15" s="890" t="s">
        <v>9</v>
      </c>
      <c r="K15" s="890" t="s">
        <v>9</v>
      </c>
      <c r="L15" s="890" t="s">
        <v>9</v>
      </c>
      <c r="M15" s="890">
        <v>1</v>
      </c>
      <c r="N15" s="1124" t="s">
        <v>9</v>
      </c>
      <c r="O15" s="1124" t="s">
        <v>9</v>
      </c>
      <c r="P15" s="1124" t="s">
        <v>9</v>
      </c>
      <c r="Q15" s="1124" t="s">
        <v>9</v>
      </c>
      <c r="R15" s="437"/>
      <c r="S15" s="415"/>
    </row>
    <row r="16" spans="1:20" s="438" customFormat="1" ht="10.5" customHeight="1" x14ac:dyDescent="0.2">
      <c r="A16" s="435"/>
      <c r="B16" s="436"/>
      <c r="C16" s="843"/>
      <c r="D16" s="518" t="s">
        <v>243</v>
      </c>
      <c r="E16" s="890">
        <v>1</v>
      </c>
      <c r="F16" s="890" t="s">
        <v>9</v>
      </c>
      <c r="G16" s="890" t="s">
        <v>9</v>
      </c>
      <c r="H16" s="890" t="s">
        <v>9</v>
      </c>
      <c r="I16" s="890" t="s">
        <v>9</v>
      </c>
      <c r="J16" s="890" t="s">
        <v>9</v>
      </c>
      <c r="K16" s="890" t="s">
        <v>9</v>
      </c>
      <c r="L16" s="890" t="s">
        <v>9</v>
      </c>
      <c r="M16" s="890" t="s">
        <v>9</v>
      </c>
      <c r="N16" s="890" t="s">
        <v>9</v>
      </c>
      <c r="O16" s="890" t="s">
        <v>9</v>
      </c>
      <c r="P16" s="890" t="s">
        <v>9</v>
      </c>
      <c r="Q16" s="890" t="s">
        <v>9</v>
      </c>
      <c r="R16" s="437"/>
      <c r="S16" s="769"/>
    </row>
    <row r="17" spans="1:19" s="438" customFormat="1" ht="12" customHeight="1" x14ac:dyDescent="0.2">
      <c r="A17" s="435"/>
      <c r="B17" s="436"/>
      <c r="C17" s="843"/>
      <c r="D17" s="439" t="s">
        <v>244</v>
      </c>
      <c r="E17" s="890">
        <v>5</v>
      </c>
      <c r="F17" s="890">
        <v>6</v>
      </c>
      <c r="G17" s="890">
        <v>11</v>
      </c>
      <c r="H17" s="890">
        <v>8</v>
      </c>
      <c r="I17" s="890">
        <v>5</v>
      </c>
      <c r="J17" s="890">
        <v>6</v>
      </c>
      <c r="K17" s="890">
        <v>6</v>
      </c>
      <c r="L17" s="890">
        <v>2</v>
      </c>
      <c r="M17" s="890">
        <v>1</v>
      </c>
      <c r="N17" s="890">
        <v>4</v>
      </c>
      <c r="O17" s="890">
        <v>14</v>
      </c>
      <c r="P17" s="890">
        <v>5</v>
      </c>
      <c r="Q17" s="890">
        <v>15</v>
      </c>
      <c r="R17" s="437"/>
      <c r="S17" s="415"/>
    </row>
    <row r="18" spans="1:19" s="434" customFormat="1" ht="14.25" customHeight="1" x14ac:dyDescent="0.2">
      <c r="A18" s="440"/>
      <c r="B18" s="441"/>
      <c r="C18" s="841" t="s">
        <v>288</v>
      </c>
      <c r="D18" s="442"/>
      <c r="E18" s="432">
        <v>10</v>
      </c>
      <c r="F18" s="432">
        <v>15</v>
      </c>
      <c r="G18" s="432">
        <v>11</v>
      </c>
      <c r="H18" s="432">
        <v>8</v>
      </c>
      <c r="I18" s="432">
        <v>7</v>
      </c>
      <c r="J18" s="432">
        <v>13</v>
      </c>
      <c r="K18" s="432">
        <v>1</v>
      </c>
      <c r="L18" s="432">
        <v>7</v>
      </c>
      <c r="M18" s="432">
        <v>17</v>
      </c>
      <c r="N18" s="432">
        <f>24-7</f>
        <v>17</v>
      </c>
      <c r="O18" s="432">
        <v>21</v>
      </c>
      <c r="P18" s="432">
        <v>21</v>
      </c>
      <c r="Q18" s="432">
        <v>20</v>
      </c>
      <c r="R18" s="437"/>
      <c r="S18" s="415"/>
    </row>
    <row r="19" spans="1:19" s="446" customFormat="1" ht="14.25" customHeight="1" x14ac:dyDescent="0.2">
      <c r="A19" s="443"/>
      <c r="B19" s="444"/>
      <c r="C19" s="841" t="s">
        <v>289</v>
      </c>
      <c r="D19" s="888"/>
      <c r="E19" s="445">
        <v>219060</v>
      </c>
      <c r="F19" s="445">
        <v>87958</v>
      </c>
      <c r="G19" s="445">
        <v>93774</v>
      </c>
      <c r="H19" s="445">
        <v>4240</v>
      </c>
      <c r="I19" s="445">
        <v>20250</v>
      </c>
      <c r="J19" s="445">
        <v>87552</v>
      </c>
      <c r="K19" s="445">
        <v>584</v>
      </c>
      <c r="L19" s="445">
        <v>4689</v>
      </c>
      <c r="M19" s="445">
        <v>39593</v>
      </c>
      <c r="N19" s="445">
        <v>19625</v>
      </c>
      <c r="O19" s="445">
        <v>95735</v>
      </c>
      <c r="P19" s="445">
        <f>SUM(P20:P41)</f>
        <v>193931</v>
      </c>
      <c r="Q19" s="445">
        <f>SUM(Q20:Q41)</f>
        <v>175820</v>
      </c>
      <c r="R19" s="437"/>
      <c r="S19" s="415"/>
    </row>
    <row r="20" spans="1:19" ht="9.75" customHeight="1" x14ac:dyDescent="0.2">
      <c r="A20" s="356"/>
      <c r="B20" s="419"/>
      <c r="C20" s="1619" t="s">
        <v>125</v>
      </c>
      <c r="D20" s="1619"/>
      <c r="E20" s="890" t="s">
        <v>9</v>
      </c>
      <c r="F20" s="890" t="s">
        <v>9</v>
      </c>
      <c r="G20" s="890" t="s">
        <v>9</v>
      </c>
      <c r="H20" s="890" t="s">
        <v>9</v>
      </c>
      <c r="I20" s="890">
        <v>421</v>
      </c>
      <c r="J20" s="890" t="s">
        <v>9</v>
      </c>
      <c r="K20" s="890" t="s">
        <v>9</v>
      </c>
      <c r="L20" s="890" t="s">
        <v>9</v>
      </c>
      <c r="M20" s="890" t="s">
        <v>9</v>
      </c>
      <c r="N20" s="890" t="s">
        <v>9</v>
      </c>
      <c r="O20" s="890">
        <v>328</v>
      </c>
      <c r="P20" s="890" t="s">
        <v>9</v>
      </c>
      <c r="Q20" s="890" t="s">
        <v>9</v>
      </c>
      <c r="R20" s="437"/>
      <c r="S20" s="415"/>
    </row>
    <row r="21" spans="1:19" ht="9.75" customHeight="1" x14ac:dyDescent="0.2">
      <c r="A21" s="356"/>
      <c r="B21" s="419"/>
      <c r="C21" s="1619" t="s">
        <v>124</v>
      </c>
      <c r="D21" s="1619"/>
      <c r="E21" s="890" t="s">
        <v>9</v>
      </c>
      <c r="F21" s="890" t="s">
        <v>9</v>
      </c>
      <c r="G21" s="890" t="s">
        <v>9</v>
      </c>
      <c r="H21" s="890" t="s">
        <v>9</v>
      </c>
      <c r="I21" s="890" t="s">
        <v>9</v>
      </c>
      <c r="J21" s="890" t="s">
        <v>9</v>
      </c>
      <c r="K21" s="890" t="s">
        <v>9</v>
      </c>
      <c r="L21" s="890" t="s">
        <v>9</v>
      </c>
      <c r="M21" s="890" t="s">
        <v>9</v>
      </c>
      <c r="N21" s="890" t="s">
        <v>9</v>
      </c>
      <c r="O21" s="890" t="s">
        <v>9</v>
      </c>
      <c r="P21" s="890" t="s">
        <v>9</v>
      </c>
      <c r="Q21" s="890" t="s">
        <v>9</v>
      </c>
      <c r="R21" s="473"/>
      <c r="S21" s="366"/>
    </row>
    <row r="22" spans="1:19" ht="9.75" customHeight="1" x14ac:dyDescent="0.2">
      <c r="A22" s="356"/>
      <c r="B22" s="419"/>
      <c r="C22" s="1619" t="s">
        <v>123</v>
      </c>
      <c r="D22" s="1619"/>
      <c r="E22" s="890">
        <v>6452</v>
      </c>
      <c r="F22" s="890">
        <v>43732</v>
      </c>
      <c r="G22" s="890">
        <v>3355</v>
      </c>
      <c r="H22" s="890">
        <v>831</v>
      </c>
      <c r="I22" s="890" t="s">
        <v>9</v>
      </c>
      <c r="J22" s="890">
        <v>243</v>
      </c>
      <c r="K22" s="890" t="s">
        <v>9</v>
      </c>
      <c r="L22" s="890">
        <v>2452</v>
      </c>
      <c r="M22" s="890">
        <v>36545</v>
      </c>
      <c r="N22" s="890">
        <v>3113</v>
      </c>
      <c r="O22" s="890">
        <v>81299</v>
      </c>
      <c r="P22" s="890">
        <v>86514</v>
      </c>
      <c r="Q22" s="890">
        <v>52213</v>
      </c>
      <c r="R22" s="473"/>
      <c r="S22" s="366"/>
    </row>
    <row r="23" spans="1:19" ht="9.75" customHeight="1" x14ac:dyDescent="0.2">
      <c r="A23" s="356"/>
      <c r="B23" s="419"/>
      <c r="C23" s="1619" t="s">
        <v>122</v>
      </c>
      <c r="D23" s="1619"/>
      <c r="E23" s="890" t="s">
        <v>9</v>
      </c>
      <c r="F23" s="890" t="s">
        <v>9</v>
      </c>
      <c r="G23" s="890" t="s">
        <v>9</v>
      </c>
      <c r="H23" s="890" t="s">
        <v>9</v>
      </c>
      <c r="I23" s="890" t="s">
        <v>9</v>
      </c>
      <c r="J23" s="890" t="s">
        <v>9</v>
      </c>
      <c r="K23" s="890" t="s">
        <v>9</v>
      </c>
      <c r="L23" s="890" t="s">
        <v>9</v>
      </c>
      <c r="M23" s="890" t="s">
        <v>9</v>
      </c>
      <c r="N23" s="890" t="s">
        <v>9</v>
      </c>
      <c r="O23" s="890" t="s">
        <v>9</v>
      </c>
      <c r="P23" s="890" t="s">
        <v>9</v>
      </c>
      <c r="Q23" s="890" t="s">
        <v>9</v>
      </c>
      <c r="R23" s="473"/>
      <c r="S23" s="366"/>
    </row>
    <row r="24" spans="1:19" ht="9.75" customHeight="1" x14ac:dyDescent="0.2">
      <c r="A24" s="356"/>
      <c r="B24" s="419"/>
      <c r="C24" s="1619" t="s">
        <v>121</v>
      </c>
      <c r="D24" s="1619"/>
      <c r="E24" s="890" t="s">
        <v>9</v>
      </c>
      <c r="F24" s="890" t="s">
        <v>9</v>
      </c>
      <c r="G24" s="890" t="s">
        <v>9</v>
      </c>
      <c r="H24" s="890" t="s">
        <v>9</v>
      </c>
      <c r="I24" s="890" t="s">
        <v>9</v>
      </c>
      <c r="J24" s="890" t="s">
        <v>9</v>
      </c>
      <c r="K24" s="890" t="s">
        <v>9</v>
      </c>
      <c r="L24" s="890" t="s">
        <v>9</v>
      </c>
      <c r="M24" s="890">
        <v>344</v>
      </c>
      <c r="N24" s="890" t="s">
        <v>9</v>
      </c>
      <c r="O24" s="890" t="s">
        <v>9</v>
      </c>
      <c r="P24" s="890" t="s">
        <v>9</v>
      </c>
      <c r="Q24" s="890" t="s">
        <v>9</v>
      </c>
      <c r="R24" s="473"/>
      <c r="S24" s="366"/>
    </row>
    <row r="25" spans="1:19" ht="9.75" customHeight="1" x14ac:dyDescent="0.2">
      <c r="A25" s="356"/>
      <c r="B25" s="419"/>
      <c r="C25" s="1619" t="s">
        <v>120</v>
      </c>
      <c r="D25" s="1619"/>
      <c r="E25" s="890">
        <v>101988</v>
      </c>
      <c r="F25" s="890" t="s">
        <v>9</v>
      </c>
      <c r="G25" s="890" t="s">
        <v>9</v>
      </c>
      <c r="H25" s="890" t="s">
        <v>9</v>
      </c>
      <c r="I25" s="890" t="s">
        <v>9</v>
      </c>
      <c r="J25" s="890" t="s">
        <v>9</v>
      </c>
      <c r="K25" s="890" t="s">
        <v>9</v>
      </c>
      <c r="L25" s="890" t="s">
        <v>9</v>
      </c>
      <c r="M25" s="890" t="s">
        <v>9</v>
      </c>
      <c r="N25" s="890" t="s">
        <v>9</v>
      </c>
      <c r="O25" s="890" t="s">
        <v>9</v>
      </c>
      <c r="P25" s="890" t="s">
        <v>9</v>
      </c>
      <c r="Q25" s="890">
        <v>98654</v>
      </c>
      <c r="R25" s="473"/>
      <c r="S25" s="366"/>
    </row>
    <row r="26" spans="1:19" ht="9.75" customHeight="1" x14ac:dyDescent="0.2">
      <c r="A26" s="356"/>
      <c r="B26" s="419"/>
      <c r="C26" s="1619" t="s">
        <v>119</v>
      </c>
      <c r="D26" s="1619"/>
      <c r="E26" s="890">
        <v>4125</v>
      </c>
      <c r="F26" s="890">
        <v>3787</v>
      </c>
      <c r="G26" s="890" t="s">
        <v>9</v>
      </c>
      <c r="H26" s="890">
        <v>3340</v>
      </c>
      <c r="I26" s="890" t="s">
        <v>9</v>
      </c>
      <c r="J26" s="890">
        <v>9554</v>
      </c>
      <c r="K26" s="890" t="s">
        <v>9</v>
      </c>
      <c r="L26" s="890" t="s">
        <v>9</v>
      </c>
      <c r="M26" s="890">
        <v>1705</v>
      </c>
      <c r="N26" s="890">
        <v>15457</v>
      </c>
      <c r="O26" s="890">
        <v>3318</v>
      </c>
      <c r="P26" s="890">
        <v>15667</v>
      </c>
      <c r="Q26" s="890">
        <v>14322</v>
      </c>
      <c r="R26" s="473"/>
      <c r="S26" s="366"/>
    </row>
    <row r="27" spans="1:19" ht="9.75" customHeight="1" x14ac:dyDescent="0.2">
      <c r="A27" s="356"/>
      <c r="B27" s="419"/>
      <c r="C27" s="1619" t="s">
        <v>118</v>
      </c>
      <c r="D27" s="1619"/>
      <c r="E27" s="890">
        <v>11081</v>
      </c>
      <c r="F27" s="890">
        <v>1822</v>
      </c>
      <c r="G27" s="890">
        <v>91</v>
      </c>
      <c r="H27" s="890">
        <v>69</v>
      </c>
      <c r="I27" s="890" t="s">
        <v>9</v>
      </c>
      <c r="J27" s="890">
        <v>2108</v>
      </c>
      <c r="K27" s="890">
        <v>584</v>
      </c>
      <c r="L27" s="890" t="s">
        <v>9</v>
      </c>
      <c r="M27" s="890">
        <v>95</v>
      </c>
      <c r="N27" s="890">
        <v>599</v>
      </c>
      <c r="O27" s="890">
        <v>86</v>
      </c>
      <c r="P27" s="890">
        <v>162</v>
      </c>
      <c r="Q27" s="890">
        <v>380</v>
      </c>
      <c r="R27" s="473"/>
      <c r="S27" s="366"/>
    </row>
    <row r="28" spans="1:19" ht="9.75" customHeight="1" x14ac:dyDescent="0.2">
      <c r="A28" s="356"/>
      <c r="B28" s="419"/>
      <c r="C28" s="1619" t="s">
        <v>117</v>
      </c>
      <c r="D28" s="1619"/>
      <c r="E28" s="890">
        <v>64</v>
      </c>
      <c r="F28" s="890">
        <v>29983</v>
      </c>
      <c r="G28" s="890">
        <v>29047</v>
      </c>
      <c r="H28" s="890" t="s">
        <v>9</v>
      </c>
      <c r="I28" s="890">
        <v>18748</v>
      </c>
      <c r="J28" s="890">
        <v>52850</v>
      </c>
      <c r="K28" s="890" t="s">
        <v>9</v>
      </c>
      <c r="L28" s="890" t="s">
        <v>9</v>
      </c>
      <c r="M28" s="890" t="s">
        <v>9</v>
      </c>
      <c r="N28" s="890">
        <v>90</v>
      </c>
      <c r="O28" s="890" t="s">
        <v>9</v>
      </c>
      <c r="P28" s="890">
        <v>89596</v>
      </c>
      <c r="Q28" s="890">
        <v>10232</v>
      </c>
      <c r="R28" s="473"/>
      <c r="S28" s="366"/>
    </row>
    <row r="29" spans="1:19" ht="9.75" customHeight="1" x14ac:dyDescent="0.2">
      <c r="A29" s="356"/>
      <c r="B29" s="419"/>
      <c r="C29" s="1619" t="s">
        <v>116</v>
      </c>
      <c r="D29" s="1619"/>
      <c r="E29" s="890" t="s">
        <v>9</v>
      </c>
      <c r="F29" s="890">
        <v>8634</v>
      </c>
      <c r="G29" s="890" t="s">
        <v>9</v>
      </c>
      <c r="H29" s="890" t="s">
        <v>9</v>
      </c>
      <c r="I29" s="890">
        <v>975</v>
      </c>
      <c r="J29" s="890" t="s">
        <v>9</v>
      </c>
      <c r="K29" s="890" t="s">
        <v>9</v>
      </c>
      <c r="L29" s="890">
        <v>605</v>
      </c>
      <c r="M29" s="890" t="s">
        <v>9</v>
      </c>
      <c r="N29" s="890" t="s">
        <v>9</v>
      </c>
      <c r="O29" s="890" t="s">
        <v>9</v>
      </c>
      <c r="P29" s="890" t="s">
        <v>9</v>
      </c>
      <c r="Q29" s="890" t="s">
        <v>9</v>
      </c>
      <c r="R29" s="473"/>
      <c r="S29" s="366"/>
    </row>
    <row r="30" spans="1:19" ht="9.75" customHeight="1" x14ac:dyDescent="0.2">
      <c r="A30" s="356"/>
      <c r="B30" s="419"/>
      <c r="C30" s="1619" t="s">
        <v>115</v>
      </c>
      <c r="D30" s="1619"/>
      <c r="E30" s="890" t="s">
        <v>9</v>
      </c>
      <c r="F30" s="890" t="s">
        <v>9</v>
      </c>
      <c r="G30" s="890" t="s">
        <v>9</v>
      </c>
      <c r="H30" s="890" t="s">
        <v>9</v>
      </c>
      <c r="I30" s="890">
        <v>100</v>
      </c>
      <c r="J30" s="890">
        <v>1730</v>
      </c>
      <c r="K30" s="890" t="s">
        <v>9</v>
      </c>
      <c r="L30" s="890">
        <v>1632</v>
      </c>
      <c r="M30" s="890" t="s">
        <v>9</v>
      </c>
      <c r="N30" s="890" t="s">
        <v>9</v>
      </c>
      <c r="O30" s="890" t="s">
        <v>9</v>
      </c>
      <c r="P30" s="890" t="s">
        <v>9</v>
      </c>
      <c r="Q30" s="890" t="s">
        <v>9</v>
      </c>
      <c r="R30" s="473"/>
      <c r="S30" s="366"/>
    </row>
    <row r="31" spans="1:19" ht="9.75" customHeight="1" x14ac:dyDescent="0.2">
      <c r="A31" s="356"/>
      <c r="B31" s="419"/>
      <c r="C31" s="1618" t="s">
        <v>419</v>
      </c>
      <c r="D31" s="1618"/>
      <c r="E31" s="890" t="s">
        <v>9</v>
      </c>
      <c r="F31" s="890" t="s">
        <v>9</v>
      </c>
      <c r="G31" s="890" t="s">
        <v>9</v>
      </c>
      <c r="H31" s="890" t="s">
        <v>9</v>
      </c>
      <c r="I31" s="890" t="s">
        <v>9</v>
      </c>
      <c r="J31" s="890" t="s">
        <v>9</v>
      </c>
      <c r="K31" s="890" t="s">
        <v>9</v>
      </c>
      <c r="L31" s="890" t="s">
        <v>9</v>
      </c>
      <c r="M31" s="890" t="s">
        <v>9</v>
      </c>
      <c r="N31" s="890" t="s">
        <v>9</v>
      </c>
      <c r="O31" s="890" t="s">
        <v>9</v>
      </c>
      <c r="P31" s="890" t="s">
        <v>9</v>
      </c>
      <c r="Q31" s="890" t="s">
        <v>9</v>
      </c>
      <c r="R31" s="447"/>
      <c r="S31" s="366"/>
    </row>
    <row r="32" spans="1:19" ht="9.75" customHeight="1" x14ac:dyDescent="0.2">
      <c r="A32" s="356"/>
      <c r="B32" s="419"/>
      <c r="C32" s="1619" t="s">
        <v>114</v>
      </c>
      <c r="D32" s="1619"/>
      <c r="E32" s="890" t="s">
        <v>9</v>
      </c>
      <c r="F32" s="890" t="s">
        <v>9</v>
      </c>
      <c r="G32" s="890" t="s">
        <v>9</v>
      </c>
      <c r="H32" s="890" t="s">
        <v>9</v>
      </c>
      <c r="I32" s="890" t="s">
        <v>9</v>
      </c>
      <c r="J32" s="890" t="s">
        <v>9</v>
      </c>
      <c r="K32" s="890" t="s">
        <v>9</v>
      </c>
      <c r="L32" s="890" t="s">
        <v>9</v>
      </c>
      <c r="M32" s="890" t="s">
        <v>9</v>
      </c>
      <c r="N32" s="890" t="s">
        <v>9</v>
      </c>
      <c r="O32" s="890" t="s">
        <v>9</v>
      </c>
      <c r="P32" s="890" t="s">
        <v>9</v>
      </c>
      <c r="Q32" s="890" t="s">
        <v>9</v>
      </c>
      <c r="R32" s="447"/>
      <c r="S32" s="366"/>
    </row>
    <row r="33" spans="1:19" ht="9.75" customHeight="1" x14ac:dyDescent="0.2">
      <c r="A33" s="356"/>
      <c r="B33" s="419"/>
      <c r="C33" s="1619" t="s">
        <v>113</v>
      </c>
      <c r="D33" s="1619"/>
      <c r="E33" s="890" t="s">
        <v>9</v>
      </c>
      <c r="F33" s="890" t="s">
        <v>9</v>
      </c>
      <c r="G33" s="890" t="s">
        <v>9</v>
      </c>
      <c r="H33" s="890" t="s">
        <v>9</v>
      </c>
      <c r="I33" s="890" t="s">
        <v>9</v>
      </c>
      <c r="J33" s="890">
        <v>21067</v>
      </c>
      <c r="K33" s="890" t="s">
        <v>9</v>
      </c>
      <c r="L33" s="890" t="s">
        <v>9</v>
      </c>
      <c r="M33" s="890" t="s">
        <v>9</v>
      </c>
      <c r="N33" s="890" t="s">
        <v>9</v>
      </c>
      <c r="O33" s="890" t="s">
        <v>9</v>
      </c>
      <c r="P33" s="890">
        <v>1992</v>
      </c>
      <c r="Q33" s="890"/>
      <c r="R33" s="447"/>
      <c r="S33" s="366"/>
    </row>
    <row r="34" spans="1:19" ht="9.75" customHeight="1" x14ac:dyDescent="0.2">
      <c r="A34" s="356">
        <v>4661</v>
      </c>
      <c r="B34" s="419"/>
      <c r="C34" s="1644" t="s">
        <v>112</v>
      </c>
      <c r="D34" s="1644"/>
      <c r="E34" s="890" t="s">
        <v>9</v>
      </c>
      <c r="F34" s="890" t="s">
        <v>9</v>
      </c>
      <c r="G34" s="890" t="s">
        <v>9</v>
      </c>
      <c r="H34" s="890" t="s">
        <v>9</v>
      </c>
      <c r="I34" s="890" t="s">
        <v>9</v>
      </c>
      <c r="J34" s="890" t="s">
        <v>9</v>
      </c>
      <c r="K34" s="890" t="s">
        <v>9</v>
      </c>
      <c r="L34" s="890" t="s">
        <v>9</v>
      </c>
      <c r="M34" s="890" t="s">
        <v>9</v>
      </c>
      <c r="N34" s="890" t="s">
        <v>9</v>
      </c>
      <c r="O34" s="890" t="s">
        <v>9</v>
      </c>
      <c r="P34" s="890" t="s">
        <v>9</v>
      </c>
      <c r="Q34" s="890" t="s">
        <v>9</v>
      </c>
      <c r="R34" s="447"/>
      <c r="S34" s="366"/>
    </row>
    <row r="35" spans="1:19" ht="9.75" customHeight="1" x14ac:dyDescent="0.2">
      <c r="A35" s="356"/>
      <c r="B35" s="419"/>
      <c r="C35" s="1619" t="s">
        <v>111</v>
      </c>
      <c r="D35" s="1619"/>
      <c r="E35" s="890" t="s">
        <v>9</v>
      </c>
      <c r="F35" s="890" t="s">
        <v>9</v>
      </c>
      <c r="G35" s="890" t="s">
        <v>9</v>
      </c>
      <c r="H35" s="890" t="s">
        <v>9</v>
      </c>
      <c r="I35" s="890" t="s">
        <v>9</v>
      </c>
      <c r="J35" s="890" t="s">
        <v>9</v>
      </c>
      <c r="K35" s="890" t="s">
        <v>9</v>
      </c>
      <c r="L35" s="890" t="s">
        <v>9</v>
      </c>
      <c r="M35" s="890">
        <v>904</v>
      </c>
      <c r="N35" s="890">
        <v>366</v>
      </c>
      <c r="O35" s="890">
        <v>60</v>
      </c>
      <c r="P35" s="890" t="s">
        <v>9</v>
      </c>
      <c r="Q35" s="890" t="s">
        <v>9</v>
      </c>
      <c r="R35" s="447"/>
      <c r="S35" s="366"/>
    </row>
    <row r="36" spans="1:19" ht="9.75" customHeight="1" x14ac:dyDescent="0.2">
      <c r="A36" s="356"/>
      <c r="B36" s="419"/>
      <c r="C36" s="1619" t="s">
        <v>110</v>
      </c>
      <c r="D36" s="1619"/>
      <c r="E36" s="890">
        <v>1693</v>
      </c>
      <c r="F36" s="890" t="s">
        <v>9</v>
      </c>
      <c r="G36" s="890">
        <v>61281</v>
      </c>
      <c r="H36" s="890" t="s">
        <v>9</v>
      </c>
      <c r="I36" s="890" t="s">
        <v>9</v>
      </c>
      <c r="J36" s="890" t="s">
        <v>9</v>
      </c>
      <c r="K36" s="890" t="s">
        <v>9</v>
      </c>
      <c r="L36" s="890" t="s">
        <v>9</v>
      </c>
      <c r="M36" s="890" t="s">
        <v>9</v>
      </c>
      <c r="N36" s="890" t="s">
        <v>9</v>
      </c>
      <c r="O36" s="890" t="s">
        <v>9</v>
      </c>
      <c r="P36" s="890" t="s">
        <v>9</v>
      </c>
      <c r="Q36" s="890" t="s">
        <v>9</v>
      </c>
      <c r="R36" s="447"/>
      <c r="S36" s="366"/>
    </row>
    <row r="37" spans="1:19" ht="9.75" customHeight="1" x14ac:dyDescent="0.2">
      <c r="A37" s="356"/>
      <c r="B37" s="419"/>
      <c r="C37" s="1619" t="s">
        <v>280</v>
      </c>
      <c r="D37" s="1619"/>
      <c r="E37" s="890" t="s">
        <v>9</v>
      </c>
      <c r="F37" s="890" t="s">
        <v>9</v>
      </c>
      <c r="G37" s="890" t="s">
        <v>9</v>
      </c>
      <c r="H37" s="890" t="s">
        <v>9</v>
      </c>
      <c r="I37" s="890">
        <v>6</v>
      </c>
      <c r="J37" s="890" t="s">
        <v>9</v>
      </c>
      <c r="K37" s="890" t="s">
        <v>9</v>
      </c>
      <c r="L37" s="890" t="s">
        <v>9</v>
      </c>
      <c r="M37" s="890" t="s">
        <v>9</v>
      </c>
      <c r="N37" s="890" t="s">
        <v>9</v>
      </c>
      <c r="O37" s="890">
        <v>10644</v>
      </c>
      <c r="P37" s="890" t="s">
        <v>9</v>
      </c>
      <c r="Q37" s="890" t="s">
        <v>9</v>
      </c>
      <c r="R37" s="473"/>
      <c r="S37" s="366"/>
    </row>
    <row r="38" spans="1:19" ht="9.75" customHeight="1" x14ac:dyDescent="0.2">
      <c r="A38" s="356"/>
      <c r="B38" s="419"/>
      <c r="C38" s="1619" t="s">
        <v>109</v>
      </c>
      <c r="D38" s="1619"/>
      <c r="E38" s="890" t="s">
        <v>9</v>
      </c>
      <c r="F38" s="890" t="s">
        <v>9</v>
      </c>
      <c r="G38" s="890" t="s">
        <v>9</v>
      </c>
      <c r="H38" s="890" t="s">
        <v>9</v>
      </c>
      <c r="I38" s="890" t="s">
        <v>9</v>
      </c>
      <c r="J38" s="890" t="s">
        <v>9</v>
      </c>
      <c r="K38" s="890" t="s">
        <v>9</v>
      </c>
      <c r="L38" s="890" t="s">
        <v>9</v>
      </c>
      <c r="M38" s="890" t="s">
        <v>9</v>
      </c>
      <c r="N38" s="890" t="s">
        <v>9</v>
      </c>
      <c r="O38" s="890" t="s">
        <v>9</v>
      </c>
      <c r="P38" s="890" t="s">
        <v>9</v>
      </c>
      <c r="Q38" s="890">
        <v>19</v>
      </c>
      <c r="R38" s="473"/>
      <c r="S38" s="366"/>
    </row>
    <row r="39" spans="1:19" ht="9.75" customHeight="1" x14ac:dyDescent="0.2">
      <c r="A39" s="356"/>
      <c r="B39" s="419"/>
      <c r="C39" s="1619" t="s">
        <v>108</v>
      </c>
      <c r="D39" s="1619"/>
      <c r="E39" s="890" t="s">
        <v>9</v>
      </c>
      <c r="F39" s="890" t="s">
        <v>9</v>
      </c>
      <c r="G39" s="890" t="s">
        <v>9</v>
      </c>
      <c r="H39" s="890" t="s">
        <v>9</v>
      </c>
      <c r="I39" s="890" t="s">
        <v>9</v>
      </c>
      <c r="J39" s="890" t="s">
        <v>9</v>
      </c>
      <c r="K39" s="890" t="s">
        <v>9</v>
      </c>
      <c r="L39" s="890" t="s">
        <v>9</v>
      </c>
      <c r="M39" s="890" t="s">
        <v>9</v>
      </c>
      <c r="N39" s="890" t="s">
        <v>9</v>
      </c>
      <c r="O39" s="890" t="s">
        <v>9</v>
      </c>
      <c r="P39" s="890" t="s">
        <v>9</v>
      </c>
      <c r="Q39" s="890" t="s">
        <v>9</v>
      </c>
      <c r="R39" s="473"/>
      <c r="S39" s="366"/>
    </row>
    <row r="40" spans="1:19" s="438" customFormat="1" ht="9.75" customHeight="1" x14ac:dyDescent="0.2">
      <c r="A40" s="435"/>
      <c r="B40" s="436"/>
      <c r="C40" s="1619" t="s">
        <v>107</v>
      </c>
      <c r="D40" s="1619"/>
      <c r="E40" s="890" t="s">
        <v>9</v>
      </c>
      <c r="F40" s="890" t="s">
        <v>9</v>
      </c>
      <c r="G40" s="890" t="s">
        <v>9</v>
      </c>
      <c r="H40" s="890" t="s">
        <v>9</v>
      </c>
      <c r="I40" s="890" t="s">
        <v>9</v>
      </c>
      <c r="J40" s="890" t="s">
        <v>9</v>
      </c>
      <c r="K40" s="890" t="s">
        <v>9</v>
      </c>
      <c r="L40" s="890" t="s">
        <v>9</v>
      </c>
      <c r="M40" s="890" t="s">
        <v>9</v>
      </c>
      <c r="N40" s="890" t="s">
        <v>9</v>
      </c>
      <c r="O40" s="890" t="s">
        <v>9</v>
      </c>
      <c r="P40" s="890" t="s">
        <v>9</v>
      </c>
      <c r="Q40" s="890" t="s">
        <v>9</v>
      </c>
      <c r="R40" s="473"/>
      <c r="S40" s="415"/>
    </row>
    <row r="41" spans="1:19" s="438" customFormat="1" ht="9.75" customHeight="1" x14ac:dyDescent="0.2">
      <c r="A41" s="435"/>
      <c r="B41" s="436"/>
      <c r="C41" s="1620" t="s">
        <v>106</v>
      </c>
      <c r="D41" s="1620"/>
      <c r="E41" s="890">
        <v>93657</v>
      </c>
      <c r="F41" s="890" t="s">
        <v>9</v>
      </c>
      <c r="G41" s="890" t="s">
        <v>9</v>
      </c>
      <c r="H41" s="890" t="s">
        <v>9</v>
      </c>
      <c r="I41" s="890" t="s">
        <v>9</v>
      </c>
      <c r="J41" s="890" t="s">
        <v>9</v>
      </c>
      <c r="K41" s="890" t="s">
        <v>9</v>
      </c>
      <c r="L41" s="890" t="s">
        <v>9</v>
      </c>
      <c r="M41" s="890" t="s">
        <v>9</v>
      </c>
      <c r="N41" s="890" t="s">
        <v>9</v>
      </c>
      <c r="O41" s="890" t="s">
        <v>9</v>
      </c>
      <c r="P41" s="890" t="s">
        <v>9</v>
      </c>
      <c r="Q41" s="890" t="s">
        <v>9</v>
      </c>
      <c r="R41" s="473"/>
      <c r="S41" s="415"/>
    </row>
    <row r="42" spans="1:19" s="370" customFormat="1" ht="30" customHeight="1" x14ac:dyDescent="0.2">
      <c r="A42" s="368"/>
      <c r="B42" s="515"/>
      <c r="C42" s="1621" t="s">
        <v>464</v>
      </c>
      <c r="D42" s="1621"/>
      <c r="E42" s="1621"/>
      <c r="F42" s="1621"/>
      <c r="G42" s="1621"/>
      <c r="H42" s="1621"/>
      <c r="I42" s="1621"/>
      <c r="J42" s="1621"/>
      <c r="K42" s="1621"/>
      <c r="L42" s="1621"/>
      <c r="M42" s="1621"/>
      <c r="N42" s="1621"/>
      <c r="O42" s="1621"/>
      <c r="P42" s="1621"/>
      <c r="Q42" s="1621"/>
      <c r="R42" s="569"/>
      <c r="S42" s="369"/>
    </row>
    <row r="43" spans="1:19" ht="13.5" customHeight="1" x14ac:dyDescent="0.2">
      <c r="A43" s="356"/>
      <c r="B43" s="419"/>
      <c r="C43" s="1629" t="s">
        <v>176</v>
      </c>
      <c r="D43" s="1630"/>
      <c r="E43" s="1630"/>
      <c r="F43" s="1630"/>
      <c r="G43" s="1630"/>
      <c r="H43" s="1630"/>
      <c r="I43" s="1630"/>
      <c r="J43" s="1630"/>
      <c r="K43" s="1630"/>
      <c r="L43" s="1630"/>
      <c r="M43" s="1630"/>
      <c r="N43" s="1630"/>
      <c r="O43" s="1630"/>
      <c r="P43" s="1630"/>
      <c r="Q43" s="1631"/>
      <c r="R43" s="366"/>
      <c r="S43" s="366"/>
    </row>
    <row r="44" spans="1:19" s="461" customFormat="1" ht="2.25" customHeight="1" x14ac:dyDescent="0.2">
      <c r="A44" s="458"/>
      <c r="B44" s="459"/>
      <c r="C44" s="1642" t="s">
        <v>77</v>
      </c>
      <c r="D44" s="1642"/>
      <c r="E44" s="766"/>
      <c r="F44" s="766"/>
      <c r="G44" s="766"/>
      <c r="H44" s="766"/>
      <c r="I44" s="766"/>
      <c r="J44" s="766"/>
      <c r="K44" s="766"/>
      <c r="L44" s="766"/>
      <c r="M44" s="766"/>
      <c r="N44" s="766"/>
      <c r="O44" s="766"/>
      <c r="P44" s="766"/>
      <c r="Q44" s="766"/>
      <c r="R44" s="396"/>
      <c r="S44" s="396"/>
    </row>
    <row r="45" spans="1:19" ht="11.25" customHeight="1" x14ac:dyDescent="0.2">
      <c r="A45" s="356"/>
      <c r="B45" s="419"/>
      <c r="C45" s="1643"/>
      <c r="D45" s="1643"/>
      <c r="E45" s="848">
        <v>2006</v>
      </c>
      <c r="F45" s="848">
        <v>2007</v>
      </c>
      <c r="G45" s="715">
        <v>2008</v>
      </c>
      <c r="H45" s="848">
        <v>2009</v>
      </c>
      <c r="I45" s="848">
        <v>2010</v>
      </c>
      <c r="J45" s="715">
        <v>2011</v>
      </c>
      <c r="K45" s="848">
        <v>2012</v>
      </c>
      <c r="L45" s="848">
        <v>2013</v>
      </c>
      <c r="M45" s="715">
        <v>2014</v>
      </c>
      <c r="N45" s="848">
        <v>2015</v>
      </c>
      <c r="O45" s="848">
        <v>2016</v>
      </c>
      <c r="P45" s="715">
        <v>2017</v>
      </c>
      <c r="Q45" s="715">
        <v>2018</v>
      </c>
      <c r="R45" s="473"/>
      <c r="S45" s="366"/>
    </row>
    <row r="46" spans="1:19" s="853" customFormat="1" ht="11.25" customHeight="1" x14ac:dyDescent="0.2">
      <c r="A46" s="849"/>
      <c r="B46" s="850"/>
      <c r="C46" s="1628" t="s">
        <v>67</v>
      </c>
      <c r="D46" s="1628"/>
      <c r="E46" s="854">
        <v>396</v>
      </c>
      <c r="F46" s="854">
        <v>343</v>
      </c>
      <c r="G46" s="854">
        <v>441</v>
      </c>
      <c r="H46" s="854">
        <v>361</v>
      </c>
      <c r="I46" s="854">
        <v>352</v>
      </c>
      <c r="J46" s="854">
        <v>200</v>
      </c>
      <c r="K46" s="854">
        <v>107</v>
      </c>
      <c r="L46" s="854">
        <v>106</v>
      </c>
      <c r="M46" s="854">
        <v>174</v>
      </c>
      <c r="N46" s="854">
        <v>182</v>
      </c>
      <c r="O46" s="854">
        <v>210</v>
      </c>
      <c r="P46" s="854">
        <v>310</v>
      </c>
      <c r="Q46" s="854">
        <v>311</v>
      </c>
      <c r="R46" s="851"/>
      <c r="S46" s="852"/>
    </row>
    <row r="47" spans="1:19" s="853" customFormat="1" ht="11.25" customHeight="1" x14ac:dyDescent="0.2">
      <c r="A47" s="849"/>
      <c r="B47" s="850"/>
      <c r="C47" s="1632" t="s">
        <v>394</v>
      </c>
      <c r="D47" s="1628"/>
      <c r="E47" s="854">
        <v>258</v>
      </c>
      <c r="F47" s="854">
        <v>268</v>
      </c>
      <c r="G47" s="854">
        <v>304</v>
      </c>
      <c r="H47" s="854">
        <v>258</v>
      </c>
      <c r="I47" s="854">
        <v>234</v>
      </c>
      <c r="J47" s="854">
        <v>182</v>
      </c>
      <c r="K47" s="854">
        <v>93</v>
      </c>
      <c r="L47" s="854">
        <v>97</v>
      </c>
      <c r="M47" s="854">
        <v>161</v>
      </c>
      <c r="N47" s="854">
        <v>145</v>
      </c>
      <c r="O47" s="854">
        <v>175</v>
      </c>
      <c r="P47" s="854">
        <v>226</v>
      </c>
      <c r="Q47" s="854">
        <v>234</v>
      </c>
      <c r="R47" s="851"/>
      <c r="S47" s="852"/>
    </row>
    <row r="48" spans="1:19" s="438" customFormat="1" ht="10.5" customHeight="1" x14ac:dyDescent="0.2">
      <c r="A48" s="435"/>
      <c r="B48" s="436"/>
      <c r="C48" s="847"/>
      <c r="D48" s="518" t="s">
        <v>238</v>
      </c>
      <c r="E48" s="890">
        <v>153</v>
      </c>
      <c r="F48" s="890">
        <v>160</v>
      </c>
      <c r="G48" s="890">
        <v>172</v>
      </c>
      <c r="H48" s="890">
        <v>142</v>
      </c>
      <c r="I48" s="890">
        <v>141</v>
      </c>
      <c r="J48" s="890">
        <v>93</v>
      </c>
      <c r="K48" s="890">
        <v>36</v>
      </c>
      <c r="L48" s="890">
        <v>27</v>
      </c>
      <c r="M48" s="890">
        <v>49</v>
      </c>
      <c r="N48" s="890">
        <v>65</v>
      </c>
      <c r="O48" s="890">
        <v>69</v>
      </c>
      <c r="P48" s="890">
        <v>91</v>
      </c>
      <c r="Q48" s="890">
        <v>96</v>
      </c>
      <c r="R48" s="473"/>
      <c r="S48" s="415"/>
    </row>
    <row r="49" spans="1:19" s="438" customFormat="1" ht="10.5" customHeight="1" x14ac:dyDescent="0.2">
      <c r="A49" s="435"/>
      <c r="B49" s="436"/>
      <c r="C49" s="847"/>
      <c r="D49" s="518" t="s">
        <v>239</v>
      </c>
      <c r="E49" s="890">
        <v>26</v>
      </c>
      <c r="F49" s="890">
        <v>27</v>
      </c>
      <c r="G49" s="890">
        <v>27</v>
      </c>
      <c r="H49" s="890">
        <v>22</v>
      </c>
      <c r="I49" s="890">
        <v>25</v>
      </c>
      <c r="J49" s="890">
        <v>22</v>
      </c>
      <c r="K49" s="890">
        <v>9</v>
      </c>
      <c r="L49" s="890">
        <v>18</v>
      </c>
      <c r="M49" s="890">
        <v>23</v>
      </c>
      <c r="N49" s="890">
        <v>20</v>
      </c>
      <c r="O49" s="890">
        <v>19</v>
      </c>
      <c r="P49" s="890">
        <v>21</v>
      </c>
      <c r="Q49" s="890">
        <v>26</v>
      </c>
      <c r="R49" s="473"/>
      <c r="S49" s="415"/>
    </row>
    <row r="50" spans="1:19" s="438" customFormat="1" ht="10.5" customHeight="1" x14ac:dyDescent="0.2">
      <c r="A50" s="435"/>
      <c r="B50" s="436"/>
      <c r="C50" s="847"/>
      <c r="D50" s="955" t="s">
        <v>240</v>
      </c>
      <c r="E50" s="890">
        <v>65</v>
      </c>
      <c r="F50" s="890">
        <v>64</v>
      </c>
      <c r="G50" s="890">
        <v>97</v>
      </c>
      <c r="H50" s="890">
        <v>87</v>
      </c>
      <c r="I50" s="890">
        <v>64</v>
      </c>
      <c r="J50" s="890">
        <v>55</v>
      </c>
      <c r="K50" s="890">
        <v>40</v>
      </c>
      <c r="L50" s="890">
        <v>49</v>
      </c>
      <c r="M50" s="890">
        <v>80</v>
      </c>
      <c r="N50" s="890">
        <v>53</v>
      </c>
      <c r="O50" s="890">
        <v>58</v>
      </c>
      <c r="P50" s="890">
        <v>96</v>
      </c>
      <c r="Q50" s="890">
        <v>98</v>
      </c>
      <c r="R50" s="473"/>
      <c r="S50" s="415"/>
    </row>
    <row r="51" spans="1:19" s="438" customFormat="1" ht="10.5" customHeight="1" x14ac:dyDescent="0.2">
      <c r="A51" s="435"/>
      <c r="B51" s="436"/>
      <c r="C51" s="847"/>
      <c r="D51" s="955" t="s">
        <v>242</v>
      </c>
      <c r="E51" s="890" t="s">
        <v>9</v>
      </c>
      <c r="F51" s="890" t="s">
        <v>9</v>
      </c>
      <c r="G51" s="890" t="s">
        <v>9</v>
      </c>
      <c r="H51" s="890" t="s">
        <v>9</v>
      </c>
      <c r="I51" s="890" t="s">
        <v>9</v>
      </c>
      <c r="J51" s="890" t="s">
        <v>9</v>
      </c>
      <c r="K51" s="890" t="s">
        <v>9</v>
      </c>
      <c r="L51" s="890" t="s">
        <v>9</v>
      </c>
      <c r="M51" s="890" t="s">
        <v>9</v>
      </c>
      <c r="N51" s="890" t="s">
        <v>9</v>
      </c>
      <c r="O51" s="890" t="s">
        <v>9</v>
      </c>
      <c r="P51" s="890" t="s">
        <v>9</v>
      </c>
      <c r="Q51" s="890" t="s">
        <v>9</v>
      </c>
      <c r="R51" s="473"/>
      <c r="S51" s="415"/>
    </row>
    <row r="52" spans="1:19" s="438" customFormat="1" ht="10.5" customHeight="1" x14ac:dyDescent="0.2">
      <c r="A52" s="435"/>
      <c r="B52" s="436"/>
      <c r="C52" s="847"/>
      <c r="D52" s="518" t="s">
        <v>241</v>
      </c>
      <c r="E52" s="891">
        <v>14</v>
      </c>
      <c r="F52" s="891">
        <v>17</v>
      </c>
      <c r="G52" s="891">
        <v>8</v>
      </c>
      <c r="H52" s="891">
        <v>7</v>
      </c>
      <c r="I52" s="891">
        <v>4</v>
      </c>
      <c r="J52" s="891">
        <v>12</v>
      </c>
      <c r="K52" s="891">
        <v>8</v>
      </c>
      <c r="L52" s="891">
        <v>3</v>
      </c>
      <c r="M52" s="891">
        <v>9</v>
      </c>
      <c r="N52" s="891">
        <v>7</v>
      </c>
      <c r="O52" s="891">
        <v>29</v>
      </c>
      <c r="P52" s="891">
        <v>18</v>
      </c>
      <c r="Q52" s="891">
        <v>14</v>
      </c>
      <c r="R52" s="473"/>
      <c r="S52" s="415"/>
    </row>
    <row r="53" spans="1:19" s="853" customFormat="1" ht="11.25" customHeight="1" x14ac:dyDescent="0.2">
      <c r="A53" s="849"/>
      <c r="B53" s="850"/>
      <c r="C53" s="1628" t="s">
        <v>395</v>
      </c>
      <c r="D53" s="1628"/>
      <c r="E53" s="854">
        <v>138</v>
      </c>
      <c r="F53" s="854">
        <v>75</v>
      </c>
      <c r="G53" s="854">
        <v>137</v>
      </c>
      <c r="H53" s="854">
        <v>103</v>
      </c>
      <c r="I53" s="854">
        <v>118</v>
      </c>
      <c r="J53" s="854">
        <v>18</v>
      </c>
      <c r="K53" s="854">
        <v>14</v>
      </c>
      <c r="L53" s="854">
        <v>9</v>
      </c>
      <c r="M53" s="854">
        <v>13</v>
      </c>
      <c r="N53" s="854">
        <v>37</v>
      </c>
      <c r="O53" s="854">
        <v>35</v>
      </c>
      <c r="P53" s="854">
        <v>84</v>
      </c>
      <c r="Q53" s="854">
        <v>77</v>
      </c>
      <c r="R53" s="851"/>
      <c r="S53" s="852"/>
    </row>
    <row r="54" spans="1:19" s="438" customFormat="1" ht="10.5" customHeight="1" x14ac:dyDescent="0.2">
      <c r="A54" s="435"/>
      <c r="B54" s="436"/>
      <c r="C54" s="954"/>
      <c r="D54" s="955" t="s">
        <v>460</v>
      </c>
      <c r="E54" s="890" t="s">
        <v>9</v>
      </c>
      <c r="F54" s="890" t="s">
        <v>9</v>
      </c>
      <c r="G54" s="890" t="s">
        <v>9</v>
      </c>
      <c r="H54" s="890">
        <v>1</v>
      </c>
      <c r="I54" s="891" t="s">
        <v>9</v>
      </c>
      <c r="J54" s="891">
        <v>1</v>
      </c>
      <c r="K54" s="891">
        <v>1</v>
      </c>
      <c r="L54" s="891" t="s">
        <v>9</v>
      </c>
      <c r="M54" s="890" t="s">
        <v>9</v>
      </c>
      <c r="N54" s="890" t="s">
        <v>9</v>
      </c>
      <c r="O54" s="890" t="s">
        <v>9</v>
      </c>
      <c r="P54" s="890" t="s">
        <v>9</v>
      </c>
      <c r="Q54" s="890">
        <v>1</v>
      </c>
      <c r="R54" s="473"/>
      <c r="S54" s="415"/>
    </row>
    <row r="55" spans="1:19" s="438" customFormat="1" ht="10.5" customHeight="1" x14ac:dyDescent="0.2">
      <c r="A55" s="435"/>
      <c r="B55" s="436"/>
      <c r="C55" s="847"/>
      <c r="D55" s="518" t="s">
        <v>243</v>
      </c>
      <c r="E55" s="891">
        <v>1</v>
      </c>
      <c r="F55" s="891">
        <v>1</v>
      </c>
      <c r="G55" s="891" t="s">
        <v>9</v>
      </c>
      <c r="H55" s="891">
        <v>1</v>
      </c>
      <c r="I55" s="891">
        <v>2</v>
      </c>
      <c r="J55" s="891" t="s">
        <v>9</v>
      </c>
      <c r="K55" s="891">
        <v>1</v>
      </c>
      <c r="L55" s="891" t="s">
        <v>9</v>
      </c>
      <c r="M55" s="891" t="s">
        <v>9</v>
      </c>
      <c r="N55" s="891">
        <v>1</v>
      </c>
      <c r="O55" s="891" t="s">
        <v>9</v>
      </c>
      <c r="P55" s="891" t="s">
        <v>9</v>
      </c>
      <c r="Q55" s="891">
        <v>1</v>
      </c>
      <c r="R55" s="473"/>
      <c r="S55" s="415"/>
    </row>
    <row r="56" spans="1:19" s="438" customFormat="1" ht="10.5" customHeight="1" x14ac:dyDescent="0.2">
      <c r="A56" s="435"/>
      <c r="B56" s="436"/>
      <c r="C56" s="847"/>
      <c r="D56" s="518" t="s">
        <v>244</v>
      </c>
      <c r="E56" s="891">
        <v>137</v>
      </c>
      <c r="F56" s="891">
        <v>74</v>
      </c>
      <c r="G56" s="891">
        <v>137</v>
      </c>
      <c r="H56" s="891">
        <v>101</v>
      </c>
      <c r="I56" s="891">
        <v>116</v>
      </c>
      <c r="J56" s="891">
        <v>17</v>
      </c>
      <c r="K56" s="891">
        <v>12</v>
      </c>
      <c r="L56" s="891">
        <v>9</v>
      </c>
      <c r="M56" s="891">
        <v>13</v>
      </c>
      <c r="N56" s="891">
        <v>36</v>
      </c>
      <c r="O56" s="891">
        <v>35</v>
      </c>
      <c r="P56" s="891">
        <v>84</v>
      </c>
      <c r="Q56" s="891">
        <v>75</v>
      </c>
      <c r="R56" s="473"/>
      <c r="S56" s="415"/>
    </row>
    <row r="57" spans="1:19" s="691" customFormat="1" ht="13.5" customHeight="1" x14ac:dyDescent="0.2">
      <c r="A57" s="688"/>
      <c r="B57" s="670"/>
      <c r="C57" s="448" t="s">
        <v>414</v>
      </c>
      <c r="D57" s="689"/>
      <c r="E57" s="421"/>
      <c r="F57" s="421"/>
      <c r="G57" s="449"/>
      <c r="H57" s="449"/>
      <c r="I57" s="1633"/>
      <c r="J57" s="1633"/>
      <c r="K57" s="1633"/>
      <c r="L57" s="1633"/>
      <c r="M57" s="1633"/>
      <c r="N57" s="1633"/>
      <c r="O57" s="1633"/>
      <c r="P57" s="1633"/>
      <c r="Q57" s="1633"/>
      <c r="R57" s="690"/>
      <c r="S57" s="449"/>
    </row>
    <row r="58" spans="1:19" s="406" customFormat="1" ht="16.5" customHeight="1" thickBot="1" x14ac:dyDescent="0.25">
      <c r="A58" s="440"/>
      <c r="B58" s="450"/>
      <c r="C58" s="956" t="s">
        <v>461</v>
      </c>
      <c r="D58" s="451"/>
      <c r="E58" s="453"/>
      <c r="F58" s="453"/>
      <c r="G58" s="453"/>
      <c r="H58" s="453"/>
      <c r="I58" s="453"/>
      <c r="J58" s="453"/>
      <c r="K58" s="453"/>
      <c r="L58" s="453"/>
      <c r="M58" s="453"/>
      <c r="N58" s="453"/>
      <c r="O58" s="453"/>
      <c r="P58" s="453"/>
      <c r="Q58" s="422" t="s">
        <v>72</v>
      </c>
      <c r="R58" s="454"/>
      <c r="S58" s="455"/>
    </row>
    <row r="59" spans="1:19" ht="13.5" customHeight="1" thickBot="1" x14ac:dyDescent="0.25">
      <c r="A59" s="356"/>
      <c r="B59" s="450"/>
      <c r="C59" s="1625" t="s">
        <v>287</v>
      </c>
      <c r="D59" s="1626"/>
      <c r="E59" s="1626"/>
      <c r="F59" s="1626"/>
      <c r="G59" s="1626"/>
      <c r="H59" s="1626"/>
      <c r="I59" s="1626"/>
      <c r="J59" s="1626"/>
      <c r="K59" s="1626"/>
      <c r="L59" s="1626"/>
      <c r="M59" s="1626"/>
      <c r="N59" s="1626"/>
      <c r="O59" s="1626"/>
      <c r="P59" s="1626"/>
      <c r="Q59" s="1627"/>
      <c r="R59" s="422"/>
      <c r="S59" s="408"/>
    </row>
    <row r="60" spans="1:19" ht="3.75" customHeight="1" x14ac:dyDescent="0.2">
      <c r="A60" s="356"/>
      <c r="B60" s="450"/>
      <c r="C60" s="1622" t="s">
        <v>68</v>
      </c>
      <c r="D60" s="1622"/>
      <c r="F60" s="1102"/>
      <c r="G60" s="1102"/>
      <c r="H60" s="1102"/>
      <c r="I60" s="1102"/>
      <c r="J60" s="1102"/>
      <c r="K60" s="1102"/>
      <c r="L60" s="1102"/>
      <c r="M60" s="1102"/>
      <c r="N60" s="1102"/>
      <c r="O60" s="1102"/>
      <c r="P60" s="1102"/>
      <c r="Q60" s="859"/>
      <c r="R60" s="454"/>
      <c r="S60" s="408"/>
    </row>
    <row r="61" spans="1:19" ht="10.5" customHeight="1" x14ac:dyDescent="0.2">
      <c r="A61" s="356"/>
      <c r="B61" s="419"/>
      <c r="C61" s="1623"/>
      <c r="D61" s="1623"/>
      <c r="E61" s="1262" t="s">
        <v>34</v>
      </c>
      <c r="F61" s="1262" t="s">
        <v>34</v>
      </c>
      <c r="G61" s="1262" t="s">
        <v>911</v>
      </c>
      <c r="H61" s="1262" t="s">
        <v>34</v>
      </c>
      <c r="I61" s="1262" t="s">
        <v>34</v>
      </c>
      <c r="J61" s="1262" t="s">
        <v>34</v>
      </c>
      <c r="K61" s="1262" t="s">
        <v>34</v>
      </c>
      <c r="L61" s="1262" t="s">
        <v>34</v>
      </c>
      <c r="M61" s="1262" t="s">
        <v>34</v>
      </c>
      <c r="N61" s="1262" t="s">
        <v>912</v>
      </c>
      <c r="O61" s="1262" t="s">
        <v>34</v>
      </c>
      <c r="P61" s="1262" t="s">
        <v>34</v>
      </c>
      <c r="Q61" s="1262" t="s">
        <v>34</v>
      </c>
      <c r="R61" s="408"/>
      <c r="S61" s="408"/>
    </row>
    <row r="62" spans="1:19" ht="12.75" customHeight="1" x14ac:dyDescent="0.2">
      <c r="A62" s="356"/>
      <c r="B62" s="419"/>
      <c r="C62" s="371"/>
      <c r="D62" s="371"/>
      <c r="E62" s="895" t="s">
        <v>98</v>
      </c>
      <c r="F62" s="895" t="s">
        <v>97</v>
      </c>
      <c r="G62" s="895" t="s">
        <v>96</v>
      </c>
      <c r="H62" s="895" t="s">
        <v>95</v>
      </c>
      <c r="I62" s="895" t="s">
        <v>94</v>
      </c>
      <c r="J62" s="895" t="s">
        <v>93</v>
      </c>
      <c r="K62" s="895" t="s">
        <v>92</v>
      </c>
      <c r="L62" s="895" t="s">
        <v>103</v>
      </c>
      <c r="M62" s="895" t="s">
        <v>102</v>
      </c>
      <c r="N62" s="895" t="s">
        <v>101</v>
      </c>
      <c r="O62" s="895" t="s">
        <v>100</v>
      </c>
      <c r="P62" s="1118" t="s">
        <v>99</v>
      </c>
      <c r="Q62" s="895" t="s">
        <v>98</v>
      </c>
      <c r="R62" s="454"/>
      <c r="S62" s="408"/>
    </row>
    <row r="63" spans="1:19" ht="9.75" customHeight="1" x14ac:dyDescent="0.2">
      <c r="A63" s="356"/>
      <c r="B63" s="450"/>
      <c r="C63" s="1624" t="s">
        <v>91</v>
      </c>
      <c r="D63" s="1624"/>
      <c r="E63" s="894"/>
      <c r="F63" s="894"/>
      <c r="G63" s="892"/>
      <c r="H63" s="892"/>
      <c r="I63" s="892"/>
      <c r="J63" s="892"/>
      <c r="K63" s="892"/>
      <c r="L63" s="892"/>
      <c r="M63" s="892"/>
      <c r="N63" s="892"/>
      <c r="O63" s="892"/>
      <c r="P63" s="892"/>
      <c r="Q63" s="892"/>
      <c r="R63" s="454"/>
      <c r="S63" s="408"/>
    </row>
    <row r="64" spans="1:19" s="461" customFormat="1" ht="9.75" customHeight="1" x14ac:dyDescent="0.2">
      <c r="A64" s="458"/>
      <c r="B64" s="459"/>
      <c r="C64" s="460" t="s">
        <v>90</v>
      </c>
      <c r="D64" s="382"/>
      <c r="E64" s="893">
        <v>-0.61</v>
      </c>
      <c r="F64" s="893">
        <v>-0.35</v>
      </c>
      <c r="G64" s="893">
        <v>1.1299999999999999</v>
      </c>
      <c r="H64" s="893">
        <v>-0.09</v>
      </c>
      <c r="I64" s="893">
        <v>-0.45</v>
      </c>
      <c r="J64" s="893">
        <v>-0.23</v>
      </c>
      <c r="K64" s="893">
        <v>-1.2</v>
      </c>
      <c r="L64" s="893">
        <v>-0.22</v>
      </c>
      <c r="M64" s="893">
        <v>1.77</v>
      </c>
      <c r="N64" s="893">
        <v>0.57999999999999996</v>
      </c>
      <c r="O64" s="893">
        <v>0.06</v>
      </c>
      <c r="P64" s="893">
        <v>0.03</v>
      </c>
      <c r="Q64" s="893">
        <v>-1.31</v>
      </c>
      <c r="R64" s="396"/>
      <c r="S64" s="396"/>
    </row>
    <row r="65" spans="1:19" s="461" customFormat="1" ht="9.75" customHeight="1" x14ac:dyDescent="0.2">
      <c r="A65" s="458"/>
      <c r="B65" s="459"/>
      <c r="C65" s="460" t="s">
        <v>89</v>
      </c>
      <c r="D65" s="382"/>
      <c r="E65" s="893">
        <v>1.58</v>
      </c>
      <c r="F65" s="893">
        <v>1.22</v>
      </c>
      <c r="G65" s="893">
        <v>1.4</v>
      </c>
      <c r="H65" s="893">
        <v>0.96</v>
      </c>
      <c r="I65" s="893">
        <v>0.86</v>
      </c>
      <c r="J65" s="893">
        <v>0.66</v>
      </c>
      <c r="K65" s="893">
        <v>0.48</v>
      </c>
      <c r="L65" s="893">
        <v>0.94</v>
      </c>
      <c r="M65" s="893">
        <v>0.85</v>
      </c>
      <c r="N65" s="893">
        <v>0.77</v>
      </c>
      <c r="O65" s="893">
        <v>0.42</v>
      </c>
      <c r="P65" s="893">
        <v>0.39</v>
      </c>
      <c r="Q65" s="893">
        <v>-0.32</v>
      </c>
      <c r="R65" s="396"/>
      <c r="S65" s="396"/>
    </row>
    <row r="66" spans="1:19" s="461" customFormat="1" ht="11.25" customHeight="1" x14ac:dyDescent="0.2">
      <c r="A66" s="458"/>
      <c r="B66" s="459"/>
      <c r="C66" s="460" t="s">
        <v>252</v>
      </c>
      <c r="D66" s="382"/>
      <c r="E66" s="893">
        <v>1.1499999999999999</v>
      </c>
      <c r="F66" s="893">
        <v>1.1499999999999999</v>
      </c>
      <c r="G66" s="893">
        <v>1.1499999999999999</v>
      </c>
      <c r="H66" s="893">
        <v>1.1200000000000001</v>
      </c>
      <c r="I66" s="893">
        <v>1.06</v>
      </c>
      <c r="J66" s="893">
        <v>0.99</v>
      </c>
      <c r="K66" s="893">
        <v>0.95</v>
      </c>
      <c r="L66" s="893">
        <v>0.98</v>
      </c>
      <c r="M66" s="893">
        <v>0.99</v>
      </c>
      <c r="N66" s="893">
        <v>1.02</v>
      </c>
      <c r="O66" s="893">
        <v>0.97</v>
      </c>
      <c r="P66" s="893">
        <v>0.87</v>
      </c>
      <c r="Q66" s="893">
        <v>0.72</v>
      </c>
      <c r="R66" s="396"/>
      <c r="S66" s="396"/>
    </row>
    <row r="67" spans="1:19" ht="11.25" customHeight="1" x14ac:dyDescent="0.2">
      <c r="A67" s="356"/>
      <c r="B67" s="450"/>
      <c r="C67" s="842" t="s">
        <v>88</v>
      </c>
      <c r="D67" s="457"/>
      <c r="E67" s="462"/>
      <c r="F67" s="173"/>
      <c r="G67" s="507"/>
      <c r="H67" s="507"/>
      <c r="I67" s="507"/>
      <c r="J67" s="84"/>
      <c r="K67" s="462"/>
      <c r="L67" s="507"/>
      <c r="M67" s="507"/>
      <c r="N67" s="507"/>
      <c r="O67" s="507"/>
      <c r="P67" s="507"/>
      <c r="Q67" s="463"/>
      <c r="R67" s="454"/>
      <c r="S67" s="408"/>
    </row>
    <row r="68" spans="1:19" ht="9.75" customHeight="1" x14ac:dyDescent="0.2">
      <c r="A68" s="356"/>
      <c r="B68" s="464"/>
      <c r="C68" s="417"/>
      <c r="D68" s="668" t="s">
        <v>913</v>
      </c>
      <c r="E68" s="544"/>
      <c r="F68" s="546"/>
      <c r="G68" s="80"/>
      <c r="H68" s="80"/>
      <c r="I68" s="80"/>
      <c r="J68" s="547">
        <v>43.03362319331432</v>
      </c>
      <c r="K68" s="462"/>
      <c r="L68" s="507"/>
      <c r="M68" s="507"/>
      <c r="N68" s="507"/>
      <c r="O68" s="507"/>
      <c r="P68" s="507"/>
      <c r="Q68" s="1090">
        <f>+J68</f>
        <v>43.03362319331432</v>
      </c>
      <c r="R68" s="454"/>
      <c r="S68" s="408"/>
    </row>
    <row r="69" spans="1:19" ht="9.75" customHeight="1" x14ac:dyDescent="0.2">
      <c r="A69" s="356"/>
      <c r="B69" s="465"/>
      <c r="C69" s="382"/>
      <c r="D69" s="548" t="s">
        <v>914</v>
      </c>
      <c r="E69" s="549"/>
      <c r="F69" s="549"/>
      <c r="G69" s="549"/>
      <c r="H69" s="549"/>
      <c r="I69" s="549"/>
      <c r="J69" s="547">
        <v>13.073463916634243</v>
      </c>
      <c r="K69" s="462"/>
      <c r="L69" s="189"/>
      <c r="M69" s="507"/>
      <c r="N69" s="507"/>
      <c r="O69" s="507"/>
      <c r="P69" s="507"/>
      <c r="Q69" s="1090">
        <f t="shared" ref="Q69:Q72" si="0">+J69</f>
        <v>13.073463916634243</v>
      </c>
      <c r="R69" s="466"/>
      <c r="S69" s="466"/>
    </row>
    <row r="70" spans="1:19" ht="9.75" customHeight="1" x14ac:dyDescent="0.2">
      <c r="A70" s="356"/>
      <c r="B70" s="465"/>
      <c r="C70" s="382"/>
      <c r="D70" s="548" t="s">
        <v>915</v>
      </c>
      <c r="E70" s="544"/>
      <c r="F70" s="174"/>
      <c r="G70" s="174"/>
      <c r="H70" s="80"/>
      <c r="I70" s="175"/>
      <c r="J70" s="547">
        <v>11.467580223505426</v>
      </c>
      <c r="K70" s="462"/>
      <c r="L70" s="189"/>
      <c r="M70" s="507"/>
      <c r="N70" s="507"/>
      <c r="O70" s="507"/>
      <c r="P70" s="507"/>
      <c r="Q70" s="1090">
        <f t="shared" si="0"/>
        <v>11.467580223505426</v>
      </c>
      <c r="R70" s="467"/>
      <c r="S70" s="408"/>
    </row>
    <row r="71" spans="1:19" ht="9.75" customHeight="1" x14ac:dyDescent="0.2">
      <c r="A71" s="356"/>
      <c r="B71" s="465"/>
      <c r="C71" s="382"/>
      <c r="D71" s="548" t="s">
        <v>916</v>
      </c>
      <c r="E71" s="550"/>
      <c r="F71" s="548"/>
      <c r="G71" s="548"/>
      <c r="H71" s="548"/>
      <c r="I71" s="548"/>
      <c r="J71" s="547">
        <v>1.9187929791332659</v>
      </c>
      <c r="K71" s="462"/>
      <c r="L71" s="189"/>
      <c r="M71" s="507"/>
      <c r="N71" s="507"/>
      <c r="O71" s="507"/>
      <c r="P71" s="507"/>
      <c r="Q71" s="1090">
        <f t="shared" si="0"/>
        <v>1.9187929791332659</v>
      </c>
      <c r="R71" s="467"/>
      <c r="S71" s="408"/>
    </row>
    <row r="72" spans="1:19" ht="9.75" customHeight="1" x14ac:dyDescent="0.2">
      <c r="A72" s="356"/>
      <c r="B72" s="465"/>
      <c r="C72" s="382"/>
      <c r="D72" s="551" t="s">
        <v>917</v>
      </c>
      <c r="E72" s="552"/>
      <c r="F72" s="552"/>
      <c r="G72" s="552"/>
      <c r="H72" s="552"/>
      <c r="I72" s="552"/>
      <c r="J72" s="547">
        <v>1.8973725622995596</v>
      </c>
      <c r="K72" s="462"/>
      <c r="L72" s="189"/>
      <c r="M72" s="507"/>
      <c r="N72" s="507"/>
      <c r="O72" s="507"/>
      <c r="P72" s="507"/>
      <c r="Q72" s="1090">
        <f t="shared" si="0"/>
        <v>1.8973725622995596</v>
      </c>
      <c r="R72" s="467"/>
      <c r="S72" s="408"/>
    </row>
    <row r="73" spans="1:19" ht="9.75" customHeight="1" x14ac:dyDescent="0.2">
      <c r="A73" s="356"/>
      <c r="B73" s="465"/>
      <c r="C73" s="382"/>
      <c r="D73" s="548" t="s">
        <v>918</v>
      </c>
      <c r="E73" s="174"/>
      <c r="F73" s="174"/>
      <c r="G73" s="174"/>
      <c r="H73" s="80"/>
      <c r="I73" s="175"/>
      <c r="J73" s="1091">
        <v>-16.970180983768834</v>
      </c>
      <c r="K73" s="462"/>
      <c r="L73" s="189"/>
      <c r="M73" s="507"/>
      <c r="N73" s="507"/>
      <c r="O73" s="507"/>
      <c r="P73" s="507"/>
      <c r="Q73" s="462"/>
      <c r="R73" s="467"/>
      <c r="S73" s="408"/>
    </row>
    <row r="74" spans="1:19" ht="9.75" customHeight="1" x14ac:dyDescent="0.2">
      <c r="A74" s="356"/>
      <c r="B74" s="465"/>
      <c r="C74" s="382"/>
      <c r="D74" s="548" t="s">
        <v>919</v>
      </c>
      <c r="E74" s="545"/>
      <c r="F74" s="175"/>
      <c r="G74" s="175"/>
      <c r="H74" s="80"/>
      <c r="I74" s="175"/>
      <c r="J74" s="1091">
        <v>-13.064668209593078</v>
      </c>
      <c r="K74" s="462"/>
      <c r="L74" s="189"/>
      <c r="M74" s="507"/>
      <c r="N74" s="507"/>
      <c r="O74" s="507"/>
      <c r="P74" s="507"/>
      <c r="Q74" s="553"/>
      <c r="R74" s="467"/>
      <c r="S74" s="408"/>
    </row>
    <row r="75" spans="1:19" ht="9.75" customHeight="1" x14ac:dyDescent="0.2">
      <c r="A75" s="356"/>
      <c r="B75" s="465"/>
      <c r="C75" s="382"/>
      <c r="D75" s="548" t="s">
        <v>920</v>
      </c>
      <c r="E75" s="545"/>
      <c r="F75" s="175"/>
      <c r="G75" s="175"/>
      <c r="H75" s="80"/>
      <c r="I75" s="175"/>
      <c r="J75" s="1091">
        <v>-12.569321168586335</v>
      </c>
      <c r="K75" s="462"/>
      <c r="L75" s="189"/>
      <c r="M75" s="507"/>
      <c r="N75" s="507"/>
      <c r="O75" s="507"/>
      <c r="P75" s="507"/>
      <c r="Q75" s="553"/>
      <c r="R75" s="467"/>
      <c r="S75" s="408"/>
    </row>
    <row r="76" spans="1:19" ht="9.75" customHeight="1" x14ac:dyDescent="0.2">
      <c r="A76" s="356"/>
      <c r="B76" s="465"/>
      <c r="C76" s="382"/>
      <c r="D76" s="548" t="s">
        <v>921</v>
      </c>
      <c r="E76" s="545"/>
      <c r="F76" s="175"/>
      <c r="G76" s="175"/>
      <c r="H76" s="80"/>
      <c r="I76" s="175"/>
      <c r="J76" s="1091">
        <v>-11.144941037467904</v>
      </c>
      <c r="K76" s="462"/>
      <c r="L76" s="189"/>
      <c r="M76" s="507"/>
      <c r="N76" s="507"/>
      <c r="O76" s="507"/>
      <c r="P76" s="507"/>
      <c r="Q76" s="553"/>
      <c r="R76" s="467"/>
      <c r="S76" s="408"/>
    </row>
    <row r="77" spans="1:19" ht="9.75" customHeight="1" x14ac:dyDescent="0.2">
      <c r="A77" s="356"/>
      <c r="B77" s="465"/>
      <c r="C77" s="382"/>
      <c r="D77" s="548" t="s">
        <v>922</v>
      </c>
      <c r="E77" s="545"/>
      <c r="F77" s="174"/>
      <c r="G77" s="174"/>
      <c r="H77" s="80"/>
      <c r="I77" s="175"/>
      <c r="J77" s="1091">
        <v>-9.0956192844744983</v>
      </c>
      <c r="K77" s="462"/>
      <c r="L77" s="189"/>
      <c r="M77" s="507"/>
      <c r="N77" s="507"/>
      <c r="O77" s="507"/>
      <c r="P77" s="507"/>
      <c r="Q77" s="462"/>
      <c r="R77" s="467"/>
      <c r="S77" s="408"/>
    </row>
    <row r="78" spans="1:19" ht="0.75" customHeight="1" x14ac:dyDescent="0.2">
      <c r="A78" s="356"/>
      <c r="B78" s="465"/>
      <c r="C78" s="382"/>
      <c r="D78" s="468"/>
      <c r="E78" s="462"/>
      <c r="F78" s="174"/>
      <c r="G78" s="174"/>
      <c r="H78" s="80"/>
      <c r="I78" s="175"/>
      <c r="J78" s="463"/>
      <c r="K78" s="462"/>
      <c r="L78" s="189"/>
      <c r="M78" s="507"/>
      <c r="N78" s="507"/>
      <c r="O78" s="507"/>
      <c r="P78" s="507"/>
      <c r="Q78" s="462"/>
      <c r="R78" s="467"/>
      <c r="S78" s="408"/>
    </row>
    <row r="79" spans="1:19" ht="12" customHeight="1" x14ac:dyDescent="0.2">
      <c r="A79" s="356"/>
      <c r="B79" s="469"/>
      <c r="C79" s="452" t="s">
        <v>236</v>
      </c>
      <c r="D79" s="468"/>
      <c r="E79" s="452"/>
      <c r="F79" s="452"/>
      <c r="G79" s="470" t="s">
        <v>87</v>
      </c>
      <c r="H79" s="452"/>
      <c r="I79" s="452"/>
      <c r="J79" s="452"/>
      <c r="K79" s="452"/>
      <c r="L79" s="452"/>
      <c r="M79" s="452"/>
      <c r="N79" s="452"/>
      <c r="O79" s="176"/>
      <c r="P79" s="176"/>
      <c r="Q79" s="176"/>
      <c r="R79" s="454"/>
      <c r="S79" s="408"/>
    </row>
    <row r="80" spans="1:19" s="131" customFormat="1" ht="13.5" customHeight="1" x14ac:dyDescent="0.2">
      <c r="A80" s="130"/>
      <c r="B80" s="223">
        <v>16</v>
      </c>
      <c r="C80" s="1586">
        <v>43678</v>
      </c>
      <c r="D80" s="1586"/>
      <c r="E80" s="1586"/>
      <c r="F80" s="132"/>
      <c r="G80" s="132"/>
      <c r="H80" s="132"/>
      <c r="I80" s="132"/>
      <c r="J80" s="132"/>
      <c r="K80" s="132"/>
      <c r="L80" s="132"/>
      <c r="M80" s="132"/>
      <c r="N80" s="132"/>
      <c r="P80" s="130"/>
      <c r="R80" s="136"/>
    </row>
  </sheetData>
  <mergeCells count="45">
    <mergeCell ref="C10:D10"/>
    <mergeCell ref="E8:J8"/>
    <mergeCell ref="K8:Q8"/>
    <mergeCell ref="C29:D29"/>
    <mergeCell ref="C30:D30"/>
    <mergeCell ref="C24:D24"/>
    <mergeCell ref="C25:D25"/>
    <mergeCell ref="C28:D28"/>
    <mergeCell ref="C20:D20"/>
    <mergeCell ref="C21:D21"/>
    <mergeCell ref="C22:D22"/>
    <mergeCell ref="C23:D23"/>
    <mergeCell ref="C26:D26"/>
    <mergeCell ref="C27:D27"/>
    <mergeCell ref="C44:D45"/>
    <mergeCell ref="C34:D34"/>
    <mergeCell ref="C35:D35"/>
    <mergeCell ref="C32:D32"/>
    <mergeCell ref="C36:D36"/>
    <mergeCell ref="C37:D37"/>
    <mergeCell ref="C1:F1"/>
    <mergeCell ref="C4:Q4"/>
    <mergeCell ref="C6:Q6"/>
    <mergeCell ref="C7:D8"/>
    <mergeCell ref="G7:I7"/>
    <mergeCell ref="J7:L7"/>
    <mergeCell ref="M7:O7"/>
    <mergeCell ref="P7:Q7"/>
    <mergeCell ref="J1:P1"/>
    <mergeCell ref="C31:D31"/>
    <mergeCell ref="C80:E80"/>
    <mergeCell ref="C38:D38"/>
    <mergeCell ref="C39:D39"/>
    <mergeCell ref="C40:D40"/>
    <mergeCell ref="C41:D41"/>
    <mergeCell ref="C42:Q42"/>
    <mergeCell ref="C60:D61"/>
    <mergeCell ref="C63:D63"/>
    <mergeCell ref="C59:Q59"/>
    <mergeCell ref="C53:D53"/>
    <mergeCell ref="C43:Q43"/>
    <mergeCell ref="C47:D47"/>
    <mergeCell ref="I57:Q57"/>
    <mergeCell ref="C46:D46"/>
    <mergeCell ref="C33:D33"/>
  </mergeCells>
  <conditionalFormatting sqref="E62:N62 E45:Q45 E9:P9">
    <cfRule type="cellIs" dxfId="1039" priority="1070" operator="equal">
      <formula>"jan."</formula>
    </cfRule>
  </conditionalFormatting>
  <conditionalFormatting sqref="O62:Q62">
    <cfRule type="cellIs" dxfId="1038" priority="1030" operator="equal">
      <formula>"jan."</formula>
    </cfRule>
  </conditionalFormatting>
  <conditionalFormatting sqref="P9">
    <cfRule type="cellIs" dxfId="1037" priority="1028" operator="equal">
      <formula>"jan."</formula>
    </cfRule>
  </conditionalFormatting>
  <conditionalFormatting sqref="O9">
    <cfRule type="cellIs" dxfId="1036" priority="1026" operator="equal">
      <formula>"jan."</formula>
    </cfRule>
  </conditionalFormatting>
  <conditionalFormatting sqref="P9">
    <cfRule type="cellIs" dxfId="1035" priority="1025" operator="equal">
      <formula>"jan."</formula>
    </cfRule>
  </conditionalFormatting>
  <conditionalFormatting sqref="O9">
    <cfRule type="cellIs" dxfId="1034" priority="1024" operator="equal">
      <formula>"jan."</formula>
    </cfRule>
  </conditionalFormatting>
  <conditionalFormatting sqref="P9">
    <cfRule type="cellIs" dxfId="1033" priority="1023" operator="equal">
      <formula>"jan."</formula>
    </cfRule>
  </conditionalFormatting>
  <conditionalFormatting sqref="N9">
    <cfRule type="cellIs" dxfId="1032" priority="1022" operator="equal">
      <formula>"jan."</formula>
    </cfRule>
  </conditionalFormatting>
  <conditionalFormatting sqref="O9">
    <cfRule type="cellIs" dxfId="1031" priority="1021" operator="equal">
      <formula>"jan."</formula>
    </cfRule>
  </conditionalFormatting>
  <conditionalFormatting sqref="O9">
    <cfRule type="cellIs" dxfId="1030" priority="1019" operator="equal">
      <formula>"jan."</formula>
    </cfRule>
  </conditionalFormatting>
  <conditionalFormatting sqref="N9">
    <cfRule type="cellIs" dxfId="1029" priority="1018" operator="equal">
      <formula>"jan."</formula>
    </cfRule>
  </conditionalFormatting>
  <conditionalFormatting sqref="O9">
    <cfRule type="cellIs" dxfId="1028" priority="1017" operator="equal">
      <formula>"jan."</formula>
    </cfRule>
  </conditionalFormatting>
  <conditionalFormatting sqref="N9">
    <cfRule type="cellIs" dxfId="1027" priority="1016" operator="equal">
      <formula>"jan."</formula>
    </cfRule>
  </conditionalFormatting>
  <conditionalFormatting sqref="O9">
    <cfRule type="cellIs" dxfId="1026" priority="1015" operator="equal">
      <formula>"jan."</formula>
    </cfRule>
  </conditionalFormatting>
  <conditionalFormatting sqref="M9">
    <cfRule type="cellIs" dxfId="1025" priority="1014" operator="equal">
      <formula>"jan."</formula>
    </cfRule>
  </conditionalFormatting>
  <conditionalFormatting sqref="N9">
    <cfRule type="cellIs" dxfId="1024" priority="1013" operator="equal">
      <formula>"jan."</formula>
    </cfRule>
  </conditionalFormatting>
  <conditionalFormatting sqref="P9">
    <cfRule type="cellIs" dxfId="1023" priority="1012" operator="equal">
      <formula>"jan."</formula>
    </cfRule>
  </conditionalFormatting>
  <conditionalFormatting sqref="O9">
    <cfRule type="cellIs" dxfId="1022" priority="1011" operator="equal">
      <formula>"jan."</formula>
    </cfRule>
  </conditionalFormatting>
  <conditionalFormatting sqref="N9">
    <cfRule type="cellIs" dxfId="1021" priority="1010" operator="equal">
      <formula>"jan."</formula>
    </cfRule>
  </conditionalFormatting>
  <conditionalFormatting sqref="O9">
    <cfRule type="cellIs" dxfId="1020" priority="1009" operator="equal">
      <formula>"jan."</formula>
    </cfRule>
  </conditionalFormatting>
  <conditionalFormatting sqref="N9">
    <cfRule type="cellIs" dxfId="1019" priority="1008" operator="equal">
      <formula>"jan."</formula>
    </cfRule>
  </conditionalFormatting>
  <conditionalFormatting sqref="O9">
    <cfRule type="cellIs" dxfId="1018" priority="1007" operator="equal">
      <formula>"jan."</formula>
    </cfRule>
  </conditionalFormatting>
  <conditionalFormatting sqref="M9">
    <cfRule type="cellIs" dxfId="1017" priority="1006" operator="equal">
      <formula>"jan."</formula>
    </cfRule>
  </conditionalFormatting>
  <conditionalFormatting sqref="N9">
    <cfRule type="cellIs" dxfId="1016" priority="1005" operator="equal">
      <formula>"jan."</formula>
    </cfRule>
  </conditionalFormatting>
  <conditionalFormatting sqref="P9">
    <cfRule type="cellIs" dxfId="1015" priority="1004" operator="equal">
      <formula>"jan."</formula>
    </cfRule>
  </conditionalFormatting>
  <conditionalFormatting sqref="N9">
    <cfRule type="cellIs" dxfId="1014" priority="1003" operator="equal">
      <formula>"jan."</formula>
    </cfRule>
  </conditionalFormatting>
  <conditionalFormatting sqref="M9">
    <cfRule type="cellIs" dxfId="1013" priority="1002" operator="equal">
      <formula>"jan."</formula>
    </cfRule>
  </conditionalFormatting>
  <conditionalFormatting sqref="N9">
    <cfRule type="cellIs" dxfId="1012" priority="1001" operator="equal">
      <formula>"jan."</formula>
    </cfRule>
  </conditionalFormatting>
  <conditionalFormatting sqref="M9">
    <cfRule type="cellIs" dxfId="1011" priority="1000" operator="equal">
      <formula>"jan."</formula>
    </cfRule>
  </conditionalFormatting>
  <conditionalFormatting sqref="N9">
    <cfRule type="cellIs" dxfId="1010" priority="999" operator="equal">
      <formula>"jan."</formula>
    </cfRule>
  </conditionalFormatting>
  <conditionalFormatting sqref="L9">
    <cfRule type="cellIs" dxfId="1009" priority="998" operator="equal">
      <formula>"jan."</formula>
    </cfRule>
  </conditionalFormatting>
  <conditionalFormatting sqref="M9">
    <cfRule type="cellIs" dxfId="1008" priority="997" operator="equal">
      <formula>"jan."</formula>
    </cfRule>
  </conditionalFormatting>
  <conditionalFormatting sqref="O9">
    <cfRule type="cellIs" dxfId="1007" priority="996" operator="equal">
      <formula>"jan."</formula>
    </cfRule>
  </conditionalFormatting>
  <conditionalFormatting sqref="O9">
    <cfRule type="cellIs" dxfId="1006" priority="995" operator="equal">
      <formula>"jan."</formula>
    </cfRule>
  </conditionalFormatting>
  <conditionalFormatting sqref="N9">
    <cfRule type="cellIs" dxfId="1005" priority="994" operator="equal">
      <formula>"jan."</formula>
    </cfRule>
  </conditionalFormatting>
  <conditionalFormatting sqref="O9">
    <cfRule type="cellIs" dxfId="1004" priority="993" operator="equal">
      <formula>"jan."</formula>
    </cfRule>
  </conditionalFormatting>
  <conditionalFormatting sqref="N9">
    <cfRule type="cellIs" dxfId="1003" priority="992" operator="equal">
      <formula>"jan."</formula>
    </cfRule>
  </conditionalFormatting>
  <conditionalFormatting sqref="O9">
    <cfRule type="cellIs" dxfId="1002" priority="991" operator="equal">
      <formula>"jan."</formula>
    </cfRule>
  </conditionalFormatting>
  <conditionalFormatting sqref="M9">
    <cfRule type="cellIs" dxfId="1001" priority="990" operator="equal">
      <formula>"jan."</formula>
    </cfRule>
  </conditionalFormatting>
  <conditionalFormatting sqref="N9">
    <cfRule type="cellIs" dxfId="1000" priority="989" operator="equal">
      <formula>"jan."</formula>
    </cfRule>
  </conditionalFormatting>
  <conditionalFormatting sqref="P9">
    <cfRule type="cellIs" dxfId="999" priority="988" operator="equal">
      <formula>"jan."</formula>
    </cfRule>
  </conditionalFormatting>
  <conditionalFormatting sqref="N9">
    <cfRule type="cellIs" dxfId="998" priority="987" operator="equal">
      <formula>"jan."</formula>
    </cfRule>
  </conditionalFormatting>
  <conditionalFormatting sqref="M9">
    <cfRule type="cellIs" dxfId="997" priority="986" operator="equal">
      <formula>"jan."</formula>
    </cfRule>
  </conditionalFormatting>
  <conditionalFormatting sqref="N9">
    <cfRule type="cellIs" dxfId="996" priority="985" operator="equal">
      <formula>"jan."</formula>
    </cfRule>
  </conditionalFormatting>
  <conditionalFormatting sqref="M9">
    <cfRule type="cellIs" dxfId="995" priority="984" operator="equal">
      <formula>"jan."</formula>
    </cfRule>
  </conditionalFormatting>
  <conditionalFormatting sqref="N9">
    <cfRule type="cellIs" dxfId="994" priority="983" operator="equal">
      <formula>"jan."</formula>
    </cfRule>
  </conditionalFormatting>
  <conditionalFormatting sqref="L9">
    <cfRule type="cellIs" dxfId="993" priority="982" operator="equal">
      <formula>"jan."</formula>
    </cfRule>
  </conditionalFormatting>
  <conditionalFormatting sqref="M9">
    <cfRule type="cellIs" dxfId="992" priority="981" operator="equal">
      <formula>"jan."</formula>
    </cfRule>
  </conditionalFormatting>
  <conditionalFormatting sqref="O9">
    <cfRule type="cellIs" dxfId="991" priority="980" operator="equal">
      <formula>"jan."</formula>
    </cfRule>
  </conditionalFormatting>
  <conditionalFormatting sqref="N9">
    <cfRule type="cellIs" dxfId="990" priority="979" operator="equal">
      <formula>"jan."</formula>
    </cfRule>
  </conditionalFormatting>
  <conditionalFormatting sqref="M9">
    <cfRule type="cellIs" dxfId="989" priority="978" operator="equal">
      <formula>"jan."</formula>
    </cfRule>
  </conditionalFormatting>
  <conditionalFormatting sqref="N9">
    <cfRule type="cellIs" dxfId="988" priority="977" operator="equal">
      <formula>"jan."</formula>
    </cfRule>
  </conditionalFormatting>
  <conditionalFormatting sqref="M9">
    <cfRule type="cellIs" dxfId="987" priority="976" operator="equal">
      <formula>"jan."</formula>
    </cfRule>
  </conditionalFormatting>
  <conditionalFormatting sqref="N9">
    <cfRule type="cellIs" dxfId="986" priority="975" operator="equal">
      <formula>"jan."</formula>
    </cfRule>
  </conditionalFormatting>
  <conditionalFormatting sqref="L9">
    <cfRule type="cellIs" dxfId="985" priority="974" operator="equal">
      <formula>"jan."</formula>
    </cfRule>
  </conditionalFormatting>
  <conditionalFormatting sqref="M9">
    <cfRule type="cellIs" dxfId="984" priority="973" operator="equal">
      <formula>"jan."</formula>
    </cfRule>
  </conditionalFormatting>
  <conditionalFormatting sqref="O9">
    <cfRule type="cellIs" dxfId="983" priority="972" operator="equal">
      <formula>"jan."</formula>
    </cfRule>
  </conditionalFormatting>
  <conditionalFormatting sqref="M9">
    <cfRule type="cellIs" dxfId="982" priority="971" operator="equal">
      <formula>"jan."</formula>
    </cfRule>
  </conditionalFormatting>
  <conditionalFormatting sqref="L9">
    <cfRule type="cellIs" dxfId="981" priority="970" operator="equal">
      <formula>"jan."</formula>
    </cfRule>
  </conditionalFormatting>
  <conditionalFormatting sqref="M9">
    <cfRule type="cellIs" dxfId="980" priority="969" operator="equal">
      <formula>"jan."</formula>
    </cfRule>
  </conditionalFormatting>
  <conditionalFormatting sqref="L9">
    <cfRule type="cellIs" dxfId="979" priority="968" operator="equal">
      <formula>"jan."</formula>
    </cfRule>
  </conditionalFormatting>
  <conditionalFormatting sqref="M9">
    <cfRule type="cellIs" dxfId="978" priority="967" operator="equal">
      <formula>"jan."</formula>
    </cfRule>
  </conditionalFormatting>
  <conditionalFormatting sqref="K9">
    <cfRule type="cellIs" dxfId="977" priority="966" operator="equal">
      <formula>"jan."</formula>
    </cfRule>
  </conditionalFormatting>
  <conditionalFormatting sqref="L9">
    <cfRule type="cellIs" dxfId="976" priority="965" operator="equal">
      <formula>"jan."</formula>
    </cfRule>
  </conditionalFormatting>
  <conditionalFormatting sqref="N9">
    <cfRule type="cellIs" dxfId="975" priority="964" operator="equal">
      <formula>"jan."</formula>
    </cfRule>
  </conditionalFormatting>
  <conditionalFormatting sqref="O9">
    <cfRule type="cellIs" dxfId="974" priority="962" operator="equal">
      <formula>"jan."</formula>
    </cfRule>
  </conditionalFormatting>
  <conditionalFormatting sqref="N9">
    <cfRule type="cellIs" dxfId="973" priority="961" operator="equal">
      <formula>"jan."</formula>
    </cfRule>
  </conditionalFormatting>
  <conditionalFormatting sqref="O9">
    <cfRule type="cellIs" dxfId="972" priority="960" operator="equal">
      <formula>"jan."</formula>
    </cfRule>
  </conditionalFormatting>
  <conditionalFormatting sqref="N9">
    <cfRule type="cellIs" dxfId="971" priority="959" operator="equal">
      <formula>"jan."</formula>
    </cfRule>
  </conditionalFormatting>
  <conditionalFormatting sqref="O9">
    <cfRule type="cellIs" dxfId="970" priority="958" operator="equal">
      <formula>"jan."</formula>
    </cfRule>
  </conditionalFormatting>
  <conditionalFormatting sqref="M9">
    <cfRule type="cellIs" dxfId="969" priority="957" operator="equal">
      <formula>"jan."</formula>
    </cfRule>
  </conditionalFormatting>
  <conditionalFormatting sqref="N9">
    <cfRule type="cellIs" dxfId="968" priority="956" operator="equal">
      <formula>"jan."</formula>
    </cfRule>
  </conditionalFormatting>
  <conditionalFormatting sqref="N9">
    <cfRule type="cellIs" dxfId="967" priority="955" operator="equal">
      <formula>"jan."</formula>
    </cfRule>
  </conditionalFormatting>
  <conditionalFormatting sqref="M9">
    <cfRule type="cellIs" dxfId="966" priority="954" operator="equal">
      <formula>"jan."</formula>
    </cfRule>
  </conditionalFormatting>
  <conditionalFormatting sqref="N9">
    <cfRule type="cellIs" dxfId="965" priority="953" operator="equal">
      <formula>"jan."</formula>
    </cfRule>
  </conditionalFormatting>
  <conditionalFormatting sqref="M9">
    <cfRule type="cellIs" dxfId="964" priority="952" operator="equal">
      <formula>"jan."</formula>
    </cfRule>
  </conditionalFormatting>
  <conditionalFormatting sqref="N9">
    <cfRule type="cellIs" dxfId="963" priority="951" operator="equal">
      <formula>"jan."</formula>
    </cfRule>
  </conditionalFormatting>
  <conditionalFormatting sqref="L9">
    <cfRule type="cellIs" dxfId="962" priority="950" operator="equal">
      <formula>"jan."</formula>
    </cfRule>
  </conditionalFormatting>
  <conditionalFormatting sqref="M9">
    <cfRule type="cellIs" dxfId="961" priority="949" operator="equal">
      <formula>"jan."</formula>
    </cfRule>
  </conditionalFormatting>
  <conditionalFormatting sqref="O9">
    <cfRule type="cellIs" dxfId="960" priority="948" operator="equal">
      <formula>"jan."</formula>
    </cfRule>
  </conditionalFormatting>
  <conditionalFormatting sqref="N9">
    <cfRule type="cellIs" dxfId="959" priority="947" operator="equal">
      <formula>"jan."</formula>
    </cfRule>
  </conditionalFormatting>
  <conditionalFormatting sqref="M9">
    <cfRule type="cellIs" dxfId="958" priority="946" operator="equal">
      <formula>"jan."</formula>
    </cfRule>
  </conditionalFormatting>
  <conditionalFormatting sqref="N9">
    <cfRule type="cellIs" dxfId="957" priority="945" operator="equal">
      <formula>"jan."</formula>
    </cfRule>
  </conditionalFormatting>
  <conditionalFormatting sqref="M9">
    <cfRule type="cellIs" dxfId="956" priority="944" operator="equal">
      <formula>"jan."</formula>
    </cfRule>
  </conditionalFormatting>
  <conditionalFormatting sqref="N9">
    <cfRule type="cellIs" dxfId="955" priority="943" operator="equal">
      <formula>"jan."</formula>
    </cfRule>
  </conditionalFormatting>
  <conditionalFormatting sqref="L9">
    <cfRule type="cellIs" dxfId="954" priority="942" operator="equal">
      <formula>"jan."</formula>
    </cfRule>
  </conditionalFormatting>
  <conditionalFormatting sqref="M9">
    <cfRule type="cellIs" dxfId="953" priority="941" operator="equal">
      <formula>"jan."</formula>
    </cfRule>
  </conditionalFormatting>
  <conditionalFormatting sqref="O9">
    <cfRule type="cellIs" dxfId="952" priority="940" operator="equal">
      <formula>"jan."</formula>
    </cfRule>
  </conditionalFormatting>
  <conditionalFormatting sqref="M9">
    <cfRule type="cellIs" dxfId="951" priority="939" operator="equal">
      <formula>"jan."</formula>
    </cfRule>
  </conditionalFormatting>
  <conditionalFormatting sqref="L9">
    <cfRule type="cellIs" dxfId="950" priority="938" operator="equal">
      <formula>"jan."</formula>
    </cfRule>
  </conditionalFormatting>
  <conditionalFormatting sqref="M9">
    <cfRule type="cellIs" dxfId="949" priority="937" operator="equal">
      <formula>"jan."</formula>
    </cfRule>
  </conditionalFormatting>
  <conditionalFormatting sqref="L9">
    <cfRule type="cellIs" dxfId="948" priority="936" operator="equal">
      <formula>"jan."</formula>
    </cfRule>
  </conditionalFormatting>
  <conditionalFormatting sqref="M9">
    <cfRule type="cellIs" dxfId="947" priority="935" operator="equal">
      <formula>"jan."</formula>
    </cfRule>
  </conditionalFormatting>
  <conditionalFormatting sqref="K9">
    <cfRule type="cellIs" dxfId="946" priority="934" operator="equal">
      <formula>"jan."</formula>
    </cfRule>
  </conditionalFormatting>
  <conditionalFormatting sqref="L9">
    <cfRule type="cellIs" dxfId="945" priority="933" operator="equal">
      <formula>"jan."</formula>
    </cfRule>
  </conditionalFormatting>
  <conditionalFormatting sqref="N9">
    <cfRule type="cellIs" dxfId="944" priority="932" operator="equal">
      <formula>"jan."</formula>
    </cfRule>
  </conditionalFormatting>
  <conditionalFormatting sqref="N9">
    <cfRule type="cellIs" dxfId="943" priority="931" operator="equal">
      <formula>"jan."</formula>
    </cfRule>
  </conditionalFormatting>
  <conditionalFormatting sqref="M9">
    <cfRule type="cellIs" dxfId="942" priority="930" operator="equal">
      <formula>"jan."</formula>
    </cfRule>
  </conditionalFormatting>
  <conditionalFormatting sqref="N9">
    <cfRule type="cellIs" dxfId="941" priority="929" operator="equal">
      <formula>"jan."</formula>
    </cfRule>
  </conditionalFormatting>
  <conditionalFormatting sqref="M9">
    <cfRule type="cellIs" dxfId="940" priority="928" operator="equal">
      <formula>"jan."</formula>
    </cfRule>
  </conditionalFormatting>
  <conditionalFormatting sqref="N9">
    <cfRule type="cellIs" dxfId="939" priority="927" operator="equal">
      <formula>"jan."</formula>
    </cfRule>
  </conditionalFormatting>
  <conditionalFormatting sqref="L9">
    <cfRule type="cellIs" dxfId="938" priority="926" operator="equal">
      <formula>"jan."</formula>
    </cfRule>
  </conditionalFormatting>
  <conditionalFormatting sqref="M9">
    <cfRule type="cellIs" dxfId="937" priority="925" operator="equal">
      <formula>"jan."</formula>
    </cfRule>
  </conditionalFormatting>
  <conditionalFormatting sqref="O9">
    <cfRule type="cellIs" dxfId="936" priority="924" operator="equal">
      <formula>"jan."</formula>
    </cfRule>
  </conditionalFormatting>
  <conditionalFormatting sqref="M9">
    <cfRule type="cellIs" dxfId="935" priority="923" operator="equal">
      <formula>"jan."</formula>
    </cfRule>
  </conditionalFormatting>
  <conditionalFormatting sqref="L9">
    <cfRule type="cellIs" dxfId="934" priority="922" operator="equal">
      <formula>"jan."</formula>
    </cfRule>
  </conditionalFormatting>
  <conditionalFormatting sqref="M9">
    <cfRule type="cellIs" dxfId="933" priority="921" operator="equal">
      <formula>"jan."</formula>
    </cfRule>
  </conditionalFormatting>
  <conditionalFormatting sqref="L9">
    <cfRule type="cellIs" dxfId="932" priority="920" operator="equal">
      <formula>"jan."</formula>
    </cfRule>
  </conditionalFormatting>
  <conditionalFormatting sqref="M9">
    <cfRule type="cellIs" dxfId="931" priority="919" operator="equal">
      <formula>"jan."</formula>
    </cfRule>
  </conditionalFormatting>
  <conditionalFormatting sqref="K9">
    <cfRule type="cellIs" dxfId="930" priority="918" operator="equal">
      <formula>"jan."</formula>
    </cfRule>
  </conditionalFormatting>
  <conditionalFormatting sqref="L9">
    <cfRule type="cellIs" dxfId="929" priority="917" operator="equal">
      <formula>"jan."</formula>
    </cfRule>
  </conditionalFormatting>
  <conditionalFormatting sqref="N9">
    <cfRule type="cellIs" dxfId="928" priority="916" operator="equal">
      <formula>"jan."</formula>
    </cfRule>
  </conditionalFormatting>
  <conditionalFormatting sqref="M9">
    <cfRule type="cellIs" dxfId="927" priority="915" operator="equal">
      <formula>"jan."</formula>
    </cfRule>
  </conditionalFormatting>
  <conditionalFormatting sqref="L9">
    <cfRule type="cellIs" dxfId="926" priority="914" operator="equal">
      <formula>"jan."</formula>
    </cfRule>
  </conditionalFormatting>
  <conditionalFormatting sqref="M9">
    <cfRule type="cellIs" dxfId="925" priority="913" operator="equal">
      <formula>"jan."</formula>
    </cfRule>
  </conditionalFormatting>
  <conditionalFormatting sqref="L9">
    <cfRule type="cellIs" dxfId="924" priority="912" operator="equal">
      <formula>"jan."</formula>
    </cfRule>
  </conditionalFormatting>
  <conditionalFormatting sqref="M9">
    <cfRule type="cellIs" dxfId="923" priority="911" operator="equal">
      <formula>"jan."</formula>
    </cfRule>
  </conditionalFormatting>
  <conditionalFormatting sqref="K9">
    <cfRule type="cellIs" dxfId="922" priority="910" operator="equal">
      <formula>"jan."</formula>
    </cfRule>
  </conditionalFormatting>
  <conditionalFormatting sqref="L9">
    <cfRule type="cellIs" dxfId="921" priority="909" operator="equal">
      <formula>"jan."</formula>
    </cfRule>
  </conditionalFormatting>
  <conditionalFormatting sqref="N9">
    <cfRule type="cellIs" dxfId="920" priority="908" operator="equal">
      <formula>"jan."</formula>
    </cfRule>
  </conditionalFormatting>
  <conditionalFormatting sqref="L9">
    <cfRule type="cellIs" dxfId="919" priority="907" operator="equal">
      <formula>"jan."</formula>
    </cfRule>
  </conditionalFormatting>
  <conditionalFormatting sqref="K9">
    <cfRule type="cellIs" dxfId="918" priority="906" operator="equal">
      <formula>"jan."</formula>
    </cfRule>
  </conditionalFormatting>
  <conditionalFormatting sqref="L9">
    <cfRule type="cellIs" dxfId="917" priority="905" operator="equal">
      <formula>"jan."</formula>
    </cfRule>
  </conditionalFormatting>
  <conditionalFormatting sqref="K9">
    <cfRule type="cellIs" dxfId="916" priority="904" operator="equal">
      <formula>"jan."</formula>
    </cfRule>
  </conditionalFormatting>
  <conditionalFormatting sqref="L9">
    <cfRule type="cellIs" dxfId="915" priority="903" operator="equal">
      <formula>"jan."</formula>
    </cfRule>
  </conditionalFormatting>
  <conditionalFormatting sqref="J9">
    <cfRule type="cellIs" dxfId="914" priority="902" operator="equal">
      <formula>"jan."</formula>
    </cfRule>
  </conditionalFormatting>
  <conditionalFormatting sqref="K9">
    <cfRule type="cellIs" dxfId="913" priority="901" operator="equal">
      <formula>"jan."</formula>
    </cfRule>
  </conditionalFormatting>
  <conditionalFormatting sqref="M9">
    <cfRule type="cellIs" dxfId="912" priority="900" operator="equal">
      <formula>"jan."</formula>
    </cfRule>
  </conditionalFormatting>
  <conditionalFormatting sqref="P9">
    <cfRule type="cellIs" dxfId="911" priority="899" operator="equal">
      <formula>"jan."</formula>
    </cfRule>
  </conditionalFormatting>
  <conditionalFormatting sqref="O9">
    <cfRule type="cellIs" dxfId="910" priority="897" operator="equal">
      <formula>"jan."</formula>
    </cfRule>
  </conditionalFormatting>
  <conditionalFormatting sqref="N9">
    <cfRule type="cellIs" dxfId="909" priority="896" operator="equal">
      <formula>"jan."</formula>
    </cfRule>
  </conditionalFormatting>
  <conditionalFormatting sqref="O9">
    <cfRule type="cellIs" dxfId="908" priority="895" operator="equal">
      <formula>"jan."</formula>
    </cfRule>
  </conditionalFormatting>
  <conditionalFormatting sqref="N9">
    <cfRule type="cellIs" dxfId="907" priority="894" operator="equal">
      <formula>"jan."</formula>
    </cfRule>
  </conditionalFormatting>
  <conditionalFormatting sqref="O9">
    <cfRule type="cellIs" dxfId="906" priority="893" operator="equal">
      <formula>"jan."</formula>
    </cfRule>
  </conditionalFormatting>
  <conditionalFormatting sqref="M9">
    <cfRule type="cellIs" dxfId="905" priority="892" operator="equal">
      <formula>"jan."</formula>
    </cfRule>
  </conditionalFormatting>
  <conditionalFormatting sqref="N9">
    <cfRule type="cellIs" dxfId="904" priority="891" operator="equal">
      <formula>"jan."</formula>
    </cfRule>
  </conditionalFormatting>
  <conditionalFormatting sqref="N9">
    <cfRule type="cellIs" dxfId="903" priority="890" operator="equal">
      <formula>"jan."</formula>
    </cfRule>
  </conditionalFormatting>
  <conditionalFormatting sqref="M9">
    <cfRule type="cellIs" dxfId="902" priority="889" operator="equal">
      <formula>"jan."</formula>
    </cfRule>
  </conditionalFormatting>
  <conditionalFormatting sqref="N9">
    <cfRule type="cellIs" dxfId="901" priority="888" operator="equal">
      <formula>"jan."</formula>
    </cfRule>
  </conditionalFormatting>
  <conditionalFormatting sqref="M9">
    <cfRule type="cellIs" dxfId="900" priority="887" operator="equal">
      <formula>"jan."</formula>
    </cfRule>
  </conditionalFormatting>
  <conditionalFormatting sqref="N9">
    <cfRule type="cellIs" dxfId="899" priority="886" operator="equal">
      <formula>"jan."</formula>
    </cfRule>
  </conditionalFormatting>
  <conditionalFormatting sqref="L9">
    <cfRule type="cellIs" dxfId="898" priority="885" operator="equal">
      <formula>"jan."</formula>
    </cfRule>
  </conditionalFormatting>
  <conditionalFormatting sqref="M9">
    <cfRule type="cellIs" dxfId="897" priority="884" operator="equal">
      <formula>"jan."</formula>
    </cfRule>
  </conditionalFormatting>
  <conditionalFormatting sqref="O9">
    <cfRule type="cellIs" dxfId="896" priority="883" operator="equal">
      <formula>"jan."</formula>
    </cfRule>
  </conditionalFormatting>
  <conditionalFormatting sqref="N9">
    <cfRule type="cellIs" dxfId="895" priority="882" operator="equal">
      <formula>"jan."</formula>
    </cfRule>
  </conditionalFormatting>
  <conditionalFormatting sqref="M9">
    <cfRule type="cellIs" dxfId="894" priority="881" operator="equal">
      <formula>"jan."</formula>
    </cfRule>
  </conditionalFormatting>
  <conditionalFormatting sqref="N9">
    <cfRule type="cellIs" dxfId="893" priority="880" operator="equal">
      <formula>"jan."</formula>
    </cfRule>
  </conditionalFormatting>
  <conditionalFormatting sqref="M9">
    <cfRule type="cellIs" dxfId="892" priority="879" operator="equal">
      <formula>"jan."</formula>
    </cfRule>
  </conditionalFormatting>
  <conditionalFormatting sqref="N9">
    <cfRule type="cellIs" dxfId="891" priority="878" operator="equal">
      <formula>"jan."</formula>
    </cfRule>
  </conditionalFormatting>
  <conditionalFormatting sqref="L9">
    <cfRule type="cellIs" dxfId="890" priority="877" operator="equal">
      <formula>"jan."</formula>
    </cfRule>
  </conditionalFormatting>
  <conditionalFormatting sqref="M9">
    <cfRule type="cellIs" dxfId="889" priority="876" operator="equal">
      <formula>"jan."</formula>
    </cfRule>
  </conditionalFormatting>
  <conditionalFormatting sqref="O9">
    <cfRule type="cellIs" dxfId="888" priority="875" operator="equal">
      <formula>"jan."</formula>
    </cfRule>
  </conditionalFormatting>
  <conditionalFormatting sqref="M9">
    <cfRule type="cellIs" dxfId="887" priority="874" operator="equal">
      <formula>"jan."</formula>
    </cfRule>
  </conditionalFormatting>
  <conditionalFormatting sqref="L9">
    <cfRule type="cellIs" dxfId="886" priority="873" operator="equal">
      <formula>"jan."</formula>
    </cfRule>
  </conditionalFormatting>
  <conditionalFormatting sqref="M9">
    <cfRule type="cellIs" dxfId="885" priority="872" operator="equal">
      <formula>"jan."</formula>
    </cfRule>
  </conditionalFormatting>
  <conditionalFormatting sqref="L9">
    <cfRule type="cellIs" dxfId="884" priority="871" operator="equal">
      <formula>"jan."</formula>
    </cfRule>
  </conditionalFormatting>
  <conditionalFormatting sqref="M9">
    <cfRule type="cellIs" dxfId="883" priority="870" operator="equal">
      <formula>"jan."</formula>
    </cfRule>
  </conditionalFormatting>
  <conditionalFormatting sqref="K9">
    <cfRule type="cellIs" dxfId="882" priority="869" operator="equal">
      <formula>"jan."</formula>
    </cfRule>
  </conditionalFormatting>
  <conditionalFormatting sqref="L9">
    <cfRule type="cellIs" dxfId="881" priority="868" operator="equal">
      <formula>"jan."</formula>
    </cfRule>
  </conditionalFormatting>
  <conditionalFormatting sqref="N9">
    <cfRule type="cellIs" dxfId="880" priority="867" operator="equal">
      <formula>"jan."</formula>
    </cfRule>
  </conditionalFormatting>
  <conditionalFormatting sqref="N9">
    <cfRule type="cellIs" dxfId="879" priority="866" operator="equal">
      <formula>"jan."</formula>
    </cfRule>
  </conditionalFormatting>
  <conditionalFormatting sqref="M9">
    <cfRule type="cellIs" dxfId="878" priority="865" operator="equal">
      <formula>"jan."</formula>
    </cfRule>
  </conditionalFormatting>
  <conditionalFormatting sqref="N9">
    <cfRule type="cellIs" dxfId="877" priority="864" operator="equal">
      <formula>"jan."</formula>
    </cfRule>
  </conditionalFormatting>
  <conditionalFormatting sqref="M9">
    <cfRule type="cellIs" dxfId="876" priority="863" operator="equal">
      <formula>"jan."</formula>
    </cfRule>
  </conditionalFormatting>
  <conditionalFormatting sqref="N9">
    <cfRule type="cellIs" dxfId="875" priority="862" operator="equal">
      <formula>"jan."</formula>
    </cfRule>
  </conditionalFormatting>
  <conditionalFormatting sqref="L9">
    <cfRule type="cellIs" dxfId="874" priority="861" operator="equal">
      <formula>"jan."</formula>
    </cfRule>
  </conditionalFormatting>
  <conditionalFormatting sqref="M9">
    <cfRule type="cellIs" dxfId="873" priority="860" operator="equal">
      <formula>"jan."</formula>
    </cfRule>
  </conditionalFormatting>
  <conditionalFormatting sqref="O9">
    <cfRule type="cellIs" dxfId="872" priority="859" operator="equal">
      <formula>"jan."</formula>
    </cfRule>
  </conditionalFormatting>
  <conditionalFormatting sqref="M9">
    <cfRule type="cellIs" dxfId="871" priority="858" operator="equal">
      <formula>"jan."</formula>
    </cfRule>
  </conditionalFormatting>
  <conditionalFormatting sqref="L9">
    <cfRule type="cellIs" dxfId="870" priority="857" operator="equal">
      <formula>"jan."</formula>
    </cfRule>
  </conditionalFormatting>
  <conditionalFormatting sqref="M9">
    <cfRule type="cellIs" dxfId="869" priority="856" operator="equal">
      <formula>"jan."</formula>
    </cfRule>
  </conditionalFormatting>
  <conditionalFormatting sqref="L9">
    <cfRule type="cellIs" dxfId="868" priority="855" operator="equal">
      <formula>"jan."</formula>
    </cfRule>
  </conditionalFormatting>
  <conditionalFormatting sqref="M9">
    <cfRule type="cellIs" dxfId="867" priority="854" operator="equal">
      <formula>"jan."</formula>
    </cfRule>
  </conditionalFormatting>
  <conditionalFormatting sqref="K9">
    <cfRule type="cellIs" dxfId="866" priority="853" operator="equal">
      <formula>"jan."</formula>
    </cfRule>
  </conditionalFormatting>
  <conditionalFormatting sqref="L9">
    <cfRule type="cellIs" dxfId="865" priority="852" operator="equal">
      <formula>"jan."</formula>
    </cfRule>
  </conditionalFormatting>
  <conditionalFormatting sqref="N9">
    <cfRule type="cellIs" dxfId="864" priority="851" operator="equal">
      <formula>"jan."</formula>
    </cfRule>
  </conditionalFormatting>
  <conditionalFormatting sqref="M9">
    <cfRule type="cellIs" dxfId="863" priority="850" operator="equal">
      <formula>"jan."</formula>
    </cfRule>
  </conditionalFormatting>
  <conditionalFormatting sqref="L9">
    <cfRule type="cellIs" dxfId="862" priority="849" operator="equal">
      <formula>"jan."</formula>
    </cfRule>
  </conditionalFormatting>
  <conditionalFormatting sqref="M9">
    <cfRule type="cellIs" dxfId="861" priority="848" operator="equal">
      <formula>"jan."</formula>
    </cfRule>
  </conditionalFormatting>
  <conditionalFormatting sqref="L9">
    <cfRule type="cellIs" dxfId="860" priority="847" operator="equal">
      <formula>"jan."</formula>
    </cfRule>
  </conditionalFormatting>
  <conditionalFormatting sqref="M9">
    <cfRule type="cellIs" dxfId="859" priority="846" operator="equal">
      <formula>"jan."</formula>
    </cfRule>
  </conditionalFormatting>
  <conditionalFormatting sqref="K9">
    <cfRule type="cellIs" dxfId="858" priority="845" operator="equal">
      <formula>"jan."</formula>
    </cfRule>
  </conditionalFormatting>
  <conditionalFormatting sqref="L9">
    <cfRule type="cellIs" dxfId="857" priority="844" operator="equal">
      <formula>"jan."</formula>
    </cfRule>
  </conditionalFormatting>
  <conditionalFormatting sqref="N9">
    <cfRule type="cellIs" dxfId="856" priority="843" operator="equal">
      <formula>"jan."</formula>
    </cfRule>
  </conditionalFormatting>
  <conditionalFormatting sqref="L9">
    <cfRule type="cellIs" dxfId="855" priority="842" operator="equal">
      <formula>"jan."</formula>
    </cfRule>
  </conditionalFormatting>
  <conditionalFormatting sqref="K9">
    <cfRule type="cellIs" dxfId="854" priority="841" operator="equal">
      <formula>"jan."</formula>
    </cfRule>
  </conditionalFormatting>
  <conditionalFormatting sqref="L9">
    <cfRule type="cellIs" dxfId="853" priority="840" operator="equal">
      <formula>"jan."</formula>
    </cfRule>
  </conditionalFormatting>
  <conditionalFormatting sqref="K9">
    <cfRule type="cellIs" dxfId="852" priority="839" operator="equal">
      <formula>"jan."</formula>
    </cfRule>
  </conditionalFormatting>
  <conditionalFormatting sqref="L9">
    <cfRule type="cellIs" dxfId="851" priority="838" operator="equal">
      <formula>"jan."</formula>
    </cfRule>
  </conditionalFormatting>
  <conditionalFormatting sqref="J9">
    <cfRule type="cellIs" dxfId="850" priority="837" operator="equal">
      <formula>"jan."</formula>
    </cfRule>
  </conditionalFormatting>
  <conditionalFormatting sqref="K9">
    <cfRule type="cellIs" dxfId="849" priority="836" operator="equal">
      <formula>"jan."</formula>
    </cfRule>
  </conditionalFormatting>
  <conditionalFormatting sqref="M9">
    <cfRule type="cellIs" dxfId="848" priority="835" operator="equal">
      <formula>"jan."</formula>
    </cfRule>
  </conditionalFormatting>
  <conditionalFormatting sqref="N9">
    <cfRule type="cellIs" dxfId="847" priority="834" operator="equal">
      <formula>"jan."</formula>
    </cfRule>
  </conditionalFormatting>
  <conditionalFormatting sqref="M9">
    <cfRule type="cellIs" dxfId="846" priority="833" operator="equal">
      <formula>"jan."</formula>
    </cfRule>
  </conditionalFormatting>
  <conditionalFormatting sqref="N9">
    <cfRule type="cellIs" dxfId="845" priority="832" operator="equal">
      <formula>"jan."</formula>
    </cfRule>
  </conditionalFormatting>
  <conditionalFormatting sqref="M9">
    <cfRule type="cellIs" dxfId="844" priority="831" operator="equal">
      <formula>"jan."</formula>
    </cfRule>
  </conditionalFormatting>
  <conditionalFormatting sqref="N9">
    <cfRule type="cellIs" dxfId="843" priority="830" operator="equal">
      <formula>"jan."</formula>
    </cfRule>
  </conditionalFormatting>
  <conditionalFormatting sqref="L9">
    <cfRule type="cellIs" dxfId="842" priority="829" operator="equal">
      <formula>"jan."</formula>
    </cfRule>
  </conditionalFormatting>
  <conditionalFormatting sqref="M9">
    <cfRule type="cellIs" dxfId="841" priority="828" operator="equal">
      <formula>"jan."</formula>
    </cfRule>
  </conditionalFormatting>
  <conditionalFormatting sqref="M9">
    <cfRule type="cellIs" dxfId="840" priority="827" operator="equal">
      <formula>"jan."</formula>
    </cfRule>
  </conditionalFormatting>
  <conditionalFormatting sqref="L9">
    <cfRule type="cellIs" dxfId="839" priority="826" operator="equal">
      <formula>"jan."</formula>
    </cfRule>
  </conditionalFormatting>
  <conditionalFormatting sqref="M9">
    <cfRule type="cellIs" dxfId="838" priority="825" operator="equal">
      <formula>"jan."</formula>
    </cfRule>
  </conditionalFormatting>
  <conditionalFormatting sqref="L9">
    <cfRule type="cellIs" dxfId="837" priority="824" operator="equal">
      <formula>"jan."</formula>
    </cfRule>
  </conditionalFormatting>
  <conditionalFormatting sqref="M9">
    <cfRule type="cellIs" dxfId="836" priority="823" operator="equal">
      <formula>"jan."</formula>
    </cfRule>
  </conditionalFormatting>
  <conditionalFormatting sqref="K9">
    <cfRule type="cellIs" dxfId="835" priority="822" operator="equal">
      <formula>"jan."</formula>
    </cfRule>
  </conditionalFormatting>
  <conditionalFormatting sqref="L9">
    <cfRule type="cellIs" dxfId="834" priority="821" operator="equal">
      <formula>"jan."</formula>
    </cfRule>
  </conditionalFormatting>
  <conditionalFormatting sqref="N9">
    <cfRule type="cellIs" dxfId="833" priority="820" operator="equal">
      <formula>"jan."</formula>
    </cfRule>
  </conditionalFormatting>
  <conditionalFormatting sqref="M9">
    <cfRule type="cellIs" dxfId="832" priority="819" operator="equal">
      <formula>"jan."</formula>
    </cfRule>
  </conditionalFormatting>
  <conditionalFormatting sqref="L9">
    <cfRule type="cellIs" dxfId="831" priority="818" operator="equal">
      <formula>"jan."</formula>
    </cfRule>
  </conditionalFormatting>
  <conditionalFormatting sqref="M9">
    <cfRule type="cellIs" dxfId="830" priority="817" operator="equal">
      <formula>"jan."</formula>
    </cfRule>
  </conditionalFormatting>
  <conditionalFormatting sqref="L9">
    <cfRule type="cellIs" dxfId="829" priority="816" operator="equal">
      <formula>"jan."</formula>
    </cfRule>
  </conditionalFormatting>
  <conditionalFormatting sqref="M9">
    <cfRule type="cellIs" dxfId="828" priority="815" operator="equal">
      <formula>"jan."</formula>
    </cfRule>
  </conditionalFormatting>
  <conditionalFormatting sqref="K9">
    <cfRule type="cellIs" dxfId="827" priority="814" operator="equal">
      <formula>"jan."</formula>
    </cfRule>
  </conditionalFormatting>
  <conditionalFormatting sqref="L9">
    <cfRule type="cellIs" dxfId="826" priority="813" operator="equal">
      <formula>"jan."</formula>
    </cfRule>
  </conditionalFormatting>
  <conditionalFormatting sqref="N9">
    <cfRule type="cellIs" dxfId="825" priority="812" operator="equal">
      <formula>"jan."</formula>
    </cfRule>
  </conditionalFormatting>
  <conditionalFormatting sqref="L9">
    <cfRule type="cellIs" dxfId="824" priority="811" operator="equal">
      <formula>"jan."</formula>
    </cfRule>
  </conditionalFormatting>
  <conditionalFormatting sqref="K9">
    <cfRule type="cellIs" dxfId="823" priority="810" operator="equal">
      <formula>"jan."</formula>
    </cfRule>
  </conditionalFormatting>
  <conditionalFormatting sqref="L9">
    <cfRule type="cellIs" dxfId="822" priority="809" operator="equal">
      <formula>"jan."</formula>
    </cfRule>
  </conditionalFormatting>
  <conditionalFormatting sqref="K9">
    <cfRule type="cellIs" dxfId="821" priority="808" operator="equal">
      <formula>"jan."</formula>
    </cfRule>
  </conditionalFormatting>
  <conditionalFormatting sqref="L9">
    <cfRule type="cellIs" dxfId="820" priority="807" operator="equal">
      <formula>"jan."</formula>
    </cfRule>
  </conditionalFormatting>
  <conditionalFormatting sqref="J9">
    <cfRule type="cellIs" dxfId="819" priority="806" operator="equal">
      <formula>"jan."</formula>
    </cfRule>
  </conditionalFormatting>
  <conditionalFormatting sqref="K9">
    <cfRule type="cellIs" dxfId="818" priority="805" operator="equal">
      <formula>"jan."</formula>
    </cfRule>
  </conditionalFormatting>
  <conditionalFormatting sqref="M9">
    <cfRule type="cellIs" dxfId="817" priority="804" operator="equal">
      <formula>"jan."</formula>
    </cfRule>
  </conditionalFormatting>
  <conditionalFormatting sqref="M9">
    <cfRule type="cellIs" dxfId="816" priority="803" operator="equal">
      <formula>"jan."</formula>
    </cfRule>
  </conditionalFormatting>
  <conditionalFormatting sqref="L9">
    <cfRule type="cellIs" dxfId="815" priority="802" operator="equal">
      <formula>"jan."</formula>
    </cfRule>
  </conditionalFormatting>
  <conditionalFormatting sqref="M9">
    <cfRule type="cellIs" dxfId="814" priority="801" operator="equal">
      <formula>"jan."</formula>
    </cfRule>
  </conditionalFormatting>
  <conditionalFormatting sqref="L9">
    <cfRule type="cellIs" dxfId="813" priority="800" operator="equal">
      <formula>"jan."</formula>
    </cfRule>
  </conditionalFormatting>
  <conditionalFormatting sqref="M9">
    <cfRule type="cellIs" dxfId="812" priority="799" operator="equal">
      <formula>"jan."</formula>
    </cfRule>
  </conditionalFormatting>
  <conditionalFormatting sqref="K9">
    <cfRule type="cellIs" dxfId="811" priority="798" operator="equal">
      <formula>"jan."</formula>
    </cfRule>
  </conditionalFormatting>
  <conditionalFormatting sqref="L9">
    <cfRule type="cellIs" dxfId="810" priority="797" operator="equal">
      <formula>"jan."</formula>
    </cfRule>
  </conditionalFormatting>
  <conditionalFormatting sqref="N9">
    <cfRule type="cellIs" dxfId="809" priority="796" operator="equal">
      <formula>"jan."</formula>
    </cfRule>
  </conditionalFormatting>
  <conditionalFormatting sqref="L9">
    <cfRule type="cellIs" dxfId="808" priority="795" operator="equal">
      <formula>"jan."</formula>
    </cfRule>
  </conditionalFormatting>
  <conditionalFormatting sqref="K9">
    <cfRule type="cellIs" dxfId="807" priority="794" operator="equal">
      <formula>"jan."</formula>
    </cfRule>
  </conditionalFormatting>
  <conditionalFormatting sqref="L9">
    <cfRule type="cellIs" dxfId="806" priority="793" operator="equal">
      <formula>"jan."</formula>
    </cfRule>
  </conditionalFormatting>
  <conditionalFormatting sqref="K9">
    <cfRule type="cellIs" dxfId="805" priority="792" operator="equal">
      <formula>"jan."</formula>
    </cfRule>
  </conditionalFormatting>
  <conditionalFormatting sqref="L9">
    <cfRule type="cellIs" dxfId="804" priority="791" operator="equal">
      <formula>"jan."</formula>
    </cfRule>
  </conditionalFormatting>
  <conditionalFormatting sqref="J9">
    <cfRule type="cellIs" dxfId="803" priority="790" operator="equal">
      <formula>"jan."</formula>
    </cfRule>
  </conditionalFormatting>
  <conditionalFormatting sqref="K9">
    <cfRule type="cellIs" dxfId="802" priority="789" operator="equal">
      <formula>"jan."</formula>
    </cfRule>
  </conditionalFormatting>
  <conditionalFormatting sqref="M9">
    <cfRule type="cellIs" dxfId="801" priority="788" operator="equal">
      <formula>"jan."</formula>
    </cfRule>
  </conditionalFormatting>
  <conditionalFormatting sqref="L9">
    <cfRule type="cellIs" dxfId="800" priority="787" operator="equal">
      <formula>"jan."</formula>
    </cfRule>
  </conditionalFormatting>
  <conditionalFormatting sqref="K9">
    <cfRule type="cellIs" dxfId="799" priority="786" operator="equal">
      <formula>"jan."</formula>
    </cfRule>
  </conditionalFormatting>
  <conditionalFormatting sqref="L9">
    <cfRule type="cellIs" dxfId="798" priority="785" operator="equal">
      <formula>"jan."</formula>
    </cfRule>
  </conditionalFormatting>
  <conditionalFormatting sqref="K9">
    <cfRule type="cellIs" dxfId="797" priority="784" operator="equal">
      <formula>"jan."</formula>
    </cfRule>
  </conditionalFormatting>
  <conditionalFormatting sqref="L9">
    <cfRule type="cellIs" dxfId="796" priority="783" operator="equal">
      <formula>"jan."</formula>
    </cfRule>
  </conditionalFormatting>
  <conditionalFormatting sqref="J9">
    <cfRule type="cellIs" dxfId="795" priority="782" operator="equal">
      <formula>"jan."</formula>
    </cfRule>
  </conditionalFormatting>
  <conditionalFormatting sqref="K9">
    <cfRule type="cellIs" dxfId="794" priority="781" operator="equal">
      <formula>"jan."</formula>
    </cfRule>
  </conditionalFormatting>
  <conditionalFormatting sqref="M9">
    <cfRule type="cellIs" dxfId="793" priority="780" operator="equal">
      <formula>"jan."</formula>
    </cfRule>
  </conditionalFormatting>
  <conditionalFormatting sqref="K9">
    <cfRule type="cellIs" dxfId="792" priority="779" operator="equal">
      <formula>"jan."</formula>
    </cfRule>
  </conditionalFormatting>
  <conditionalFormatting sqref="J9">
    <cfRule type="cellIs" dxfId="791" priority="778" operator="equal">
      <formula>"jan."</formula>
    </cfRule>
  </conditionalFormatting>
  <conditionalFormatting sqref="K9">
    <cfRule type="cellIs" dxfId="790" priority="777" operator="equal">
      <formula>"jan."</formula>
    </cfRule>
  </conditionalFormatting>
  <conditionalFormatting sqref="J9">
    <cfRule type="cellIs" dxfId="789" priority="776" operator="equal">
      <formula>"jan."</formula>
    </cfRule>
  </conditionalFormatting>
  <conditionalFormatting sqref="K9">
    <cfRule type="cellIs" dxfId="788" priority="775" operator="equal">
      <formula>"jan."</formula>
    </cfRule>
  </conditionalFormatting>
  <conditionalFormatting sqref="I9">
    <cfRule type="cellIs" dxfId="787" priority="774" operator="equal">
      <formula>"jan."</formula>
    </cfRule>
  </conditionalFormatting>
  <conditionalFormatting sqref="J9">
    <cfRule type="cellIs" dxfId="786" priority="773" operator="equal">
      <formula>"jan."</formula>
    </cfRule>
  </conditionalFormatting>
  <conditionalFormatting sqref="L9">
    <cfRule type="cellIs" dxfId="785" priority="772" operator="equal">
      <formula>"jan."</formula>
    </cfRule>
  </conditionalFormatting>
  <conditionalFormatting sqref="O9">
    <cfRule type="cellIs" dxfId="784" priority="771" operator="equal">
      <formula>"jan."</formula>
    </cfRule>
  </conditionalFormatting>
  <conditionalFormatting sqref="P9">
    <cfRule type="cellIs" dxfId="783" priority="770" operator="equal">
      <formula>"jan."</formula>
    </cfRule>
  </conditionalFormatting>
  <conditionalFormatting sqref="Q9">
    <cfRule type="cellIs" dxfId="782" priority="769" operator="equal">
      <formula>"jan."</formula>
    </cfRule>
  </conditionalFormatting>
  <conditionalFormatting sqref="O9">
    <cfRule type="cellIs" dxfId="781" priority="768" operator="equal">
      <formula>"jan."</formula>
    </cfRule>
  </conditionalFormatting>
  <conditionalFormatting sqref="N9">
    <cfRule type="cellIs" dxfId="780" priority="767" operator="equal">
      <formula>"jan."</formula>
    </cfRule>
  </conditionalFormatting>
  <conditionalFormatting sqref="O9">
    <cfRule type="cellIs" dxfId="779" priority="766" operator="equal">
      <formula>"jan."</formula>
    </cfRule>
  </conditionalFormatting>
  <conditionalFormatting sqref="N9">
    <cfRule type="cellIs" dxfId="778" priority="765" operator="equal">
      <formula>"jan."</formula>
    </cfRule>
  </conditionalFormatting>
  <conditionalFormatting sqref="O9">
    <cfRule type="cellIs" dxfId="777" priority="764" operator="equal">
      <formula>"jan."</formula>
    </cfRule>
  </conditionalFormatting>
  <conditionalFormatting sqref="M9">
    <cfRule type="cellIs" dxfId="776" priority="763" operator="equal">
      <formula>"jan."</formula>
    </cfRule>
  </conditionalFormatting>
  <conditionalFormatting sqref="N9">
    <cfRule type="cellIs" dxfId="775" priority="762" operator="equal">
      <formula>"jan."</formula>
    </cfRule>
  </conditionalFormatting>
  <conditionalFormatting sqref="N9">
    <cfRule type="cellIs" dxfId="774" priority="761" operator="equal">
      <formula>"jan."</formula>
    </cfRule>
  </conditionalFormatting>
  <conditionalFormatting sqref="M9">
    <cfRule type="cellIs" dxfId="773" priority="760" operator="equal">
      <formula>"jan."</formula>
    </cfRule>
  </conditionalFormatting>
  <conditionalFormatting sqref="N9">
    <cfRule type="cellIs" dxfId="772" priority="759" operator="equal">
      <formula>"jan."</formula>
    </cfRule>
  </conditionalFormatting>
  <conditionalFormatting sqref="M9">
    <cfRule type="cellIs" dxfId="771" priority="758" operator="equal">
      <formula>"jan."</formula>
    </cfRule>
  </conditionalFormatting>
  <conditionalFormatting sqref="N9">
    <cfRule type="cellIs" dxfId="770" priority="757" operator="equal">
      <formula>"jan."</formula>
    </cfRule>
  </conditionalFormatting>
  <conditionalFormatting sqref="L9">
    <cfRule type="cellIs" dxfId="769" priority="756" operator="equal">
      <formula>"jan."</formula>
    </cfRule>
  </conditionalFormatting>
  <conditionalFormatting sqref="M9">
    <cfRule type="cellIs" dxfId="768" priority="755" operator="equal">
      <formula>"jan."</formula>
    </cfRule>
  </conditionalFormatting>
  <conditionalFormatting sqref="O9">
    <cfRule type="cellIs" dxfId="767" priority="754" operator="equal">
      <formula>"jan."</formula>
    </cfRule>
  </conditionalFormatting>
  <conditionalFormatting sqref="N9">
    <cfRule type="cellIs" dxfId="766" priority="753" operator="equal">
      <formula>"jan."</formula>
    </cfRule>
  </conditionalFormatting>
  <conditionalFormatting sqref="M9">
    <cfRule type="cellIs" dxfId="765" priority="752" operator="equal">
      <formula>"jan."</formula>
    </cfRule>
  </conditionalFormatting>
  <conditionalFormatting sqref="N9">
    <cfRule type="cellIs" dxfId="764" priority="751" operator="equal">
      <formula>"jan."</formula>
    </cfRule>
  </conditionalFormatting>
  <conditionalFormatting sqref="M9">
    <cfRule type="cellIs" dxfId="763" priority="750" operator="equal">
      <formula>"jan."</formula>
    </cfRule>
  </conditionalFormatting>
  <conditionalFormatting sqref="N9">
    <cfRule type="cellIs" dxfId="762" priority="749" operator="equal">
      <formula>"jan."</formula>
    </cfRule>
  </conditionalFormatting>
  <conditionalFormatting sqref="L9">
    <cfRule type="cellIs" dxfId="761" priority="748" operator="equal">
      <formula>"jan."</formula>
    </cfRule>
  </conditionalFormatting>
  <conditionalFormatting sqref="M9">
    <cfRule type="cellIs" dxfId="760" priority="747" operator="equal">
      <formula>"jan."</formula>
    </cfRule>
  </conditionalFormatting>
  <conditionalFormatting sqref="O9">
    <cfRule type="cellIs" dxfId="759" priority="746" operator="equal">
      <formula>"jan."</formula>
    </cfRule>
  </conditionalFormatting>
  <conditionalFormatting sqref="M9">
    <cfRule type="cellIs" dxfId="758" priority="745" operator="equal">
      <formula>"jan."</formula>
    </cfRule>
  </conditionalFormatting>
  <conditionalFormatting sqref="L9">
    <cfRule type="cellIs" dxfId="757" priority="744" operator="equal">
      <formula>"jan."</formula>
    </cfRule>
  </conditionalFormatting>
  <conditionalFormatting sqref="M9">
    <cfRule type="cellIs" dxfId="756" priority="743" operator="equal">
      <formula>"jan."</formula>
    </cfRule>
  </conditionalFormatting>
  <conditionalFormatting sqref="L9">
    <cfRule type="cellIs" dxfId="755" priority="742" operator="equal">
      <formula>"jan."</formula>
    </cfRule>
  </conditionalFormatting>
  <conditionalFormatting sqref="M9">
    <cfRule type="cellIs" dxfId="754" priority="741" operator="equal">
      <formula>"jan."</formula>
    </cfRule>
  </conditionalFormatting>
  <conditionalFormatting sqref="K9">
    <cfRule type="cellIs" dxfId="753" priority="740" operator="equal">
      <formula>"jan."</formula>
    </cfRule>
  </conditionalFormatting>
  <conditionalFormatting sqref="L9">
    <cfRule type="cellIs" dxfId="752" priority="739" operator="equal">
      <formula>"jan."</formula>
    </cfRule>
  </conditionalFormatting>
  <conditionalFormatting sqref="N9">
    <cfRule type="cellIs" dxfId="751" priority="738" operator="equal">
      <formula>"jan."</formula>
    </cfRule>
  </conditionalFormatting>
  <conditionalFormatting sqref="N9">
    <cfRule type="cellIs" dxfId="750" priority="737" operator="equal">
      <formula>"jan."</formula>
    </cfRule>
  </conditionalFormatting>
  <conditionalFormatting sqref="M9">
    <cfRule type="cellIs" dxfId="749" priority="736" operator="equal">
      <formula>"jan."</formula>
    </cfRule>
  </conditionalFormatting>
  <conditionalFormatting sqref="N9">
    <cfRule type="cellIs" dxfId="748" priority="735" operator="equal">
      <formula>"jan."</formula>
    </cfRule>
  </conditionalFormatting>
  <conditionalFormatting sqref="M9">
    <cfRule type="cellIs" dxfId="747" priority="734" operator="equal">
      <formula>"jan."</formula>
    </cfRule>
  </conditionalFormatting>
  <conditionalFormatting sqref="N9">
    <cfRule type="cellIs" dxfId="746" priority="733" operator="equal">
      <formula>"jan."</formula>
    </cfRule>
  </conditionalFormatting>
  <conditionalFormatting sqref="L9">
    <cfRule type="cellIs" dxfId="745" priority="732" operator="equal">
      <formula>"jan."</formula>
    </cfRule>
  </conditionalFormatting>
  <conditionalFormatting sqref="M9">
    <cfRule type="cellIs" dxfId="744" priority="731" operator="equal">
      <formula>"jan."</formula>
    </cfRule>
  </conditionalFormatting>
  <conditionalFormatting sqref="O9">
    <cfRule type="cellIs" dxfId="743" priority="730" operator="equal">
      <formula>"jan."</formula>
    </cfRule>
  </conditionalFormatting>
  <conditionalFormatting sqref="M9">
    <cfRule type="cellIs" dxfId="742" priority="729" operator="equal">
      <formula>"jan."</formula>
    </cfRule>
  </conditionalFormatting>
  <conditionalFormatting sqref="L9">
    <cfRule type="cellIs" dxfId="741" priority="728" operator="equal">
      <formula>"jan."</formula>
    </cfRule>
  </conditionalFormatting>
  <conditionalFormatting sqref="M9">
    <cfRule type="cellIs" dxfId="740" priority="727" operator="equal">
      <formula>"jan."</formula>
    </cfRule>
  </conditionalFormatting>
  <conditionalFormatting sqref="L9">
    <cfRule type="cellIs" dxfId="739" priority="726" operator="equal">
      <formula>"jan."</formula>
    </cfRule>
  </conditionalFormatting>
  <conditionalFormatting sqref="M9">
    <cfRule type="cellIs" dxfId="738" priority="725" operator="equal">
      <formula>"jan."</formula>
    </cfRule>
  </conditionalFormatting>
  <conditionalFormatting sqref="K9">
    <cfRule type="cellIs" dxfId="737" priority="724" operator="equal">
      <formula>"jan."</formula>
    </cfRule>
  </conditionalFormatting>
  <conditionalFormatting sqref="L9">
    <cfRule type="cellIs" dxfId="736" priority="723" operator="equal">
      <formula>"jan."</formula>
    </cfRule>
  </conditionalFormatting>
  <conditionalFormatting sqref="N9">
    <cfRule type="cellIs" dxfId="735" priority="722" operator="equal">
      <formula>"jan."</formula>
    </cfRule>
  </conditionalFormatting>
  <conditionalFormatting sqref="M9">
    <cfRule type="cellIs" dxfId="734" priority="721" operator="equal">
      <formula>"jan."</formula>
    </cfRule>
  </conditionalFormatting>
  <conditionalFormatting sqref="L9">
    <cfRule type="cellIs" dxfId="733" priority="720" operator="equal">
      <formula>"jan."</formula>
    </cfRule>
  </conditionalFormatting>
  <conditionalFormatting sqref="M9">
    <cfRule type="cellIs" dxfId="732" priority="719" operator="equal">
      <formula>"jan."</formula>
    </cfRule>
  </conditionalFormatting>
  <conditionalFormatting sqref="L9">
    <cfRule type="cellIs" dxfId="731" priority="718" operator="equal">
      <formula>"jan."</formula>
    </cfRule>
  </conditionalFormatting>
  <conditionalFormatting sqref="M9">
    <cfRule type="cellIs" dxfId="730" priority="717" operator="equal">
      <formula>"jan."</formula>
    </cfRule>
  </conditionalFormatting>
  <conditionalFormatting sqref="K9">
    <cfRule type="cellIs" dxfId="729" priority="716" operator="equal">
      <formula>"jan."</formula>
    </cfRule>
  </conditionalFormatting>
  <conditionalFormatting sqref="L9">
    <cfRule type="cellIs" dxfId="728" priority="715" operator="equal">
      <formula>"jan."</formula>
    </cfRule>
  </conditionalFormatting>
  <conditionalFormatting sqref="N9">
    <cfRule type="cellIs" dxfId="727" priority="714" operator="equal">
      <formula>"jan."</formula>
    </cfRule>
  </conditionalFormatting>
  <conditionalFormatting sqref="L9">
    <cfRule type="cellIs" dxfId="726" priority="713" operator="equal">
      <formula>"jan."</formula>
    </cfRule>
  </conditionalFormatting>
  <conditionalFormatting sqref="K9">
    <cfRule type="cellIs" dxfId="725" priority="712" operator="equal">
      <formula>"jan."</formula>
    </cfRule>
  </conditionalFormatting>
  <conditionalFormatting sqref="L9">
    <cfRule type="cellIs" dxfId="724" priority="711" operator="equal">
      <formula>"jan."</formula>
    </cfRule>
  </conditionalFormatting>
  <conditionalFormatting sqref="K9">
    <cfRule type="cellIs" dxfId="723" priority="710" operator="equal">
      <formula>"jan."</formula>
    </cfRule>
  </conditionalFormatting>
  <conditionalFormatting sqref="L9">
    <cfRule type="cellIs" dxfId="722" priority="709" operator="equal">
      <formula>"jan."</formula>
    </cfRule>
  </conditionalFormatting>
  <conditionalFormatting sqref="J9">
    <cfRule type="cellIs" dxfId="721" priority="708" operator="equal">
      <formula>"jan."</formula>
    </cfRule>
  </conditionalFormatting>
  <conditionalFormatting sqref="K9">
    <cfRule type="cellIs" dxfId="720" priority="707" operator="equal">
      <formula>"jan."</formula>
    </cfRule>
  </conditionalFormatting>
  <conditionalFormatting sqref="M9">
    <cfRule type="cellIs" dxfId="719" priority="706" operator="equal">
      <formula>"jan."</formula>
    </cfRule>
  </conditionalFormatting>
  <conditionalFormatting sqref="N9">
    <cfRule type="cellIs" dxfId="718" priority="705" operator="equal">
      <formula>"jan."</formula>
    </cfRule>
  </conditionalFormatting>
  <conditionalFormatting sqref="M9">
    <cfRule type="cellIs" dxfId="717" priority="704" operator="equal">
      <formula>"jan."</formula>
    </cfRule>
  </conditionalFormatting>
  <conditionalFormatting sqref="N9">
    <cfRule type="cellIs" dxfId="716" priority="703" operator="equal">
      <formula>"jan."</formula>
    </cfRule>
  </conditionalFormatting>
  <conditionalFormatting sqref="M9">
    <cfRule type="cellIs" dxfId="715" priority="702" operator="equal">
      <formula>"jan."</formula>
    </cfRule>
  </conditionalFormatting>
  <conditionalFormatting sqref="N9">
    <cfRule type="cellIs" dxfId="714" priority="701" operator="equal">
      <formula>"jan."</formula>
    </cfRule>
  </conditionalFormatting>
  <conditionalFormatting sqref="L9">
    <cfRule type="cellIs" dxfId="713" priority="700" operator="equal">
      <formula>"jan."</formula>
    </cfRule>
  </conditionalFormatting>
  <conditionalFormatting sqref="M9">
    <cfRule type="cellIs" dxfId="712" priority="699" operator="equal">
      <formula>"jan."</formula>
    </cfRule>
  </conditionalFormatting>
  <conditionalFormatting sqref="M9">
    <cfRule type="cellIs" dxfId="711" priority="698" operator="equal">
      <formula>"jan."</formula>
    </cfRule>
  </conditionalFormatting>
  <conditionalFormatting sqref="L9">
    <cfRule type="cellIs" dxfId="710" priority="697" operator="equal">
      <formula>"jan."</formula>
    </cfRule>
  </conditionalFormatting>
  <conditionalFormatting sqref="M9">
    <cfRule type="cellIs" dxfId="709" priority="696" operator="equal">
      <formula>"jan."</formula>
    </cfRule>
  </conditionalFormatting>
  <conditionalFormatting sqref="L9">
    <cfRule type="cellIs" dxfId="708" priority="695" operator="equal">
      <formula>"jan."</formula>
    </cfRule>
  </conditionalFormatting>
  <conditionalFormatting sqref="M9">
    <cfRule type="cellIs" dxfId="707" priority="694" operator="equal">
      <formula>"jan."</formula>
    </cfRule>
  </conditionalFormatting>
  <conditionalFormatting sqref="K9">
    <cfRule type="cellIs" dxfId="706" priority="693" operator="equal">
      <formula>"jan."</formula>
    </cfRule>
  </conditionalFormatting>
  <conditionalFormatting sqref="L9">
    <cfRule type="cellIs" dxfId="705" priority="692" operator="equal">
      <formula>"jan."</formula>
    </cfRule>
  </conditionalFormatting>
  <conditionalFormatting sqref="N9">
    <cfRule type="cellIs" dxfId="704" priority="691" operator="equal">
      <formula>"jan."</formula>
    </cfRule>
  </conditionalFormatting>
  <conditionalFormatting sqref="M9">
    <cfRule type="cellIs" dxfId="703" priority="690" operator="equal">
      <formula>"jan."</formula>
    </cfRule>
  </conditionalFormatting>
  <conditionalFormatting sqref="L9">
    <cfRule type="cellIs" dxfId="702" priority="689" operator="equal">
      <formula>"jan."</formula>
    </cfRule>
  </conditionalFormatting>
  <conditionalFormatting sqref="M9">
    <cfRule type="cellIs" dxfId="701" priority="688" operator="equal">
      <formula>"jan."</formula>
    </cfRule>
  </conditionalFormatting>
  <conditionalFormatting sqref="L9">
    <cfRule type="cellIs" dxfId="700" priority="687" operator="equal">
      <formula>"jan."</formula>
    </cfRule>
  </conditionalFormatting>
  <conditionalFormatting sqref="M9">
    <cfRule type="cellIs" dxfId="699" priority="686" operator="equal">
      <formula>"jan."</formula>
    </cfRule>
  </conditionalFormatting>
  <conditionalFormatting sqref="K9">
    <cfRule type="cellIs" dxfId="698" priority="685" operator="equal">
      <formula>"jan."</formula>
    </cfRule>
  </conditionalFormatting>
  <conditionalFormatting sqref="L9">
    <cfRule type="cellIs" dxfId="697" priority="684" operator="equal">
      <formula>"jan."</formula>
    </cfRule>
  </conditionalFormatting>
  <conditionalFormatting sqref="N9">
    <cfRule type="cellIs" dxfId="696" priority="683" operator="equal">
      <formula>"jan."</formula>
    </cfRule>
  </conditionalFormatting>
  <conditionalFormatting sqref="L9">
    <cfRule type="cellIs" dxfId="695" priority="682" operator="equal">
      <formula>"jan."</formula>
    </cfRule>
  </conditionalFormatting>
  <conditionalFormatting sqref="K9">
    <cfRule type="cellIs" dxfId="694" priority="681" operator="equal">
      <formula>"jan."</formula>
    </cfRule>
  </conditionalFormatting>
  <conditionalFormatting sqref="L9">
    <cfRule type="cellIs" dxfId="693" priority="680" operator="equal">
      <formula>"jan."</formula>
    </cfRule>
  </conditionalFormatting>
  <conditionalFormatting sqref="K9">
    <cfRule type="cellIs" dxfId="692" priority="679" operator="equal">
      <formula>"jan."</formula>
    </cfRule>
  </conditionalFormatting>
  <conditionalFormatting sqref="L9">
    <cfRule type="cellIs" dxfId="691" priority="678" operator="equal">
      <formula>"jan."</formula>
    </cfRule>
  </conditionalFormatting>
  <conditionalFormatting sqref="J9">
    <cfRule type="cellIs" dxfId="690" priority="677" operator="equal">
      <formula>"jan."</formula>
    </cfRule>
  </conditionalFormatting>
  <conditionalFormatting sqref="K9">
    <cfRule type="cellIs" dxfId="689" priority="676" operator="equal">
      <formula>"jan."</formula>
    </cfRule>
  </conditionalFormatting>
  <conditionalFormatting sqref="M9">
    <cfRule type="cellIs" dxfId="688" priority="675" operator="equal">
      <formula>"jan."</formula>
    </cfRule>
  </conditionalFormatting>
  <conditionalFormatting sqref="M9">
    <cfRule type="cellIs" dxfId="687" priority="674" operator="equal">
      <formula>"jan."</formula>
    </cfRule>
  </conditionalFormatting>
  <conditionalFormatting sqref="L9">
    <cfRule type="cellIs" dxfId="686" priority="673" operator="equal">
      <formula>"jan."</formula>
    </cfRule>
  </conditionalFormatting>
  <conditionalFormatting sqref="M9">
    <cfRule type="cellIs" dxfId="685" priority="672" operator="equal">
      <formula>"jan."</formula>
    </cfRule>
  </conditionalFormatting>
  <conditionalFormatting sqref="L9">
    <cfRule type="cellIs" dxfId="684" priority="671" operator="equal">
      <formula>"jan."</formula>
    </cfRule>
  </conditionalFormatting>
  <conditionalFormatting sqref="M9">
    <cfRule type="cellIs" dxfId="683" priority="670" operator="equal">
      <formula>"jan."</formula>
    </cfRule>
  </conditionalFormatting>
  <conditionalFormatting sqref="K9">
    <cfRule type="cellIs" dxfId="682" priority="669" operator="equal">
      <formula>"jan."</formula>
    </cfRule>
  </conditionalFormatting>
  <conditionalFormatting sqref="L9">
    <cfRule type="cellIs" dxfId="681" priority="668" operator="equal">
      <formula>"jan."</formula>
    </cfRule>
  </conditionalFormatting>
  <conditionalFormatting sqref="N9">
    <cfRule type="cellIs" dxfId="680" priority="667" operator="equal">
      <formula>"jan."</formula>
    </cfRule>
  </conditionalFormatting>
  <conditionalFormatting sqref="L9">
    <cfRule type="cellIs" dxfId="679" priority="666" operator="equal">
      <formula>"jan."</formula>
    </cfRule>
  </conditionalFormatting>
  <conditionalFormatting sqref="K9">
    <cfRule type="cellIs" dxfId="678" priority="665" operator="equal">
      <formula>"jan."</formula>
    </cfRule>
  </conditionalFormatting>
  <conditionalFormatting sqref="L9">
    <cfRule type="cellIs" dxfId="677" priority="664" operator="equal">
      <formula>"jan."</formula>
    </cfRule>
  </conditionalFormatting>
  <conditionalFormatting sqref="K9">
    <cfRule type="cellIs" dxfId="676" priority="663" operator="equal">
      <formula>"jan."</formula>
    </cfRule>
  </conditionalFormatting>
  <conditionalFormatting sqref="L9">
    <cfRule type="cellIs" dxfId="675" priority="662" operator="equal">
      <formula>"jan."</formula>
    </cfRule>
  </conditionalFormatting>
  <conditionalFormatting sqref="J9">
    <cfRule type="cellIs" dxfId="674" priority="661" operator="equal">
      <formula>"jan."</formula>
    </cfRule>
  </conditionalFormatting>
  <conditionalFormatting sqref="K9">
    <cfRule type="cellIs" dxfId="673" priority="660" operator="equal">
      <formula>"jan."</formula>
    </cfRule>
  </conditionalFormatting>
  <conditionalFormatting sqref="M9">
    <cfRule type="cellIs" dxfId="672" priority="659" operator="equal">
      <formula>"jan."</formula>
    </cfRule>
  </conditionalFormatting>
  <conditionalFormatting sqref="L9">
    <cfRule type="cellIs" dxfId="671" priority="658" operator="equal">
      <formula>"jan."</formula>
    </cfRule>
  </conditionalFormatting>
  <conditionalFormatting sqref="K9">
    <cfRule type="cellIs" dxfId="670" priority="657" operator="equal">
      <formula>"jan."</formula>
    </cfRule>
  </conditionalFormatting>
  <conditionalFormatting sqref="L9">
    <cfRule type="cellIs" dxfId="669" priority="656" operator="equal">
      <formula>"jan."</formula>
    </cfRule>
  </conditionalFormatting>
  <conditionalFormatting sqref="K9">
    <cfRule type="cellIs" dxfId="668" priority="655" operator="equal">
      <formula>"jan."</formula>
    </cfRule>
  </conditionalFormatting>
  <conditionalFormatting sqref="L9">
    <cfRule type="cellIs" dxfId="667" priority="654" operator="equal">
      <formula>"jan."</formula>
    </cfRule>
  </conditionalFormatting>
  <conditionalFormatting sqref="J9">
    <cfRule type="cellIs" dxfId="666" priority="653" operator="equal">
      <formula>"jan."</formula>
    </cfRule>
  </conditionalFormatting>
  <conditionalFormatting sqref="K9">
    <cfRule type="cellIs" dxfId="665" priority="652" operator="equal">
      <formula>"jan."</formula>
    </cfRule>
  </conditionalFormatting>
  <conditionalFormatting sqref="M9">
    <cfRule type="cellIs" dxfId="664" priority="651" operator="equal">
      <formula>"jan."</formula>
    </cfRule>
  </conditionalFormatting>
  <conditionalFormatting sqref="K9">
    <cfRule type="cellIs" dxfId="663" priority="650" operator="equal">
      <formula>"jan."</formula>
    </cfRule>
  </conditionalFormatting>
  <conditionalFormatting sqref="J9">
    <cfRule type="cellIs" dxfId="662" priority="649" operator="equal">
      <formula>"jan."</formula>
    </cfRule>
  </conditionalFormatting>
  <conditionalFormatting sqref="K9">
    <cfRule type="cellIs" dxfId="661" priority="648" operator="equal">
      <formula>"jan."</formula>
    </cfRule>
  </conditionalFormatting>
  <conditionalFormatting sqref="J9">
    <cfRule type="cellIs" dxfId="660" priority="647" operator="equal">
      <formula>"jan."</formula>
    </cfRule>
  </conditionalFormatting>
  <conditionalFormatting sqref="K9">
    <cfRule type="cellIs" dxfId="659" priority="646" operator="equal">
      <formula>"jan."</formula>
    </cfRule>
  </conditionalFormatting>
  <conditionalFormatting sqref="I9">
    <cfRule type="cellIs" dxfId="658" priority="645" operator="equal">
      <formula>"jan."</formula>
    </cfRule>
  </conditionalFormatting>
  <conditionalFormatting sqref="J9">
    <cfRule type="cellIs" dxfId="657" priority="644" operator="equal">
      <formula>"jan."</formula>
    </cfRule>
  </conditionalFormatting>
  <conditionalFormatting sqref="L9">
    <cfRule type="cellIs" dxfId="656" priority="643" operator="equal">
      <formula>"jan."</formula>
    </cfRule>
  </conditionalFormatting>
  <conditionalFormatting sqref="O9">
    <cfRule type="cellIs" dxfId="655" priority="642" operator="equal">
      <formula>"jan."</formula>
    </cfRule>
  </conditionalFormatting>
  <conditionalFormatting sqref="N9">
    <cfRule type="cellIs" dxfId="654" priority="641" operator="equal">
      <formula>"jan."</formula>
    </cfRule>
  </conditionalFormatting>
  <conditionalFormatting sqref="M9">
    <cfRule type="cellIs" dxfId="653" priority="640" operator="equal">
      <formula>"jan."</formula>
    </cfRule>
  </conditionalFormatting>
  <conditionalFormatting sqref="N9">
    <cfRule type="cellIs" dxfId="652" priority="639" operator="equal">
      <formula>"jan."</formula>
    </cfRule>
  </conditionalFormatting>
  <conditionalFormatting sqref="M9">
    <cfRule type="cellIs" dxfId="651" priority="638" operator="equal">
      <formula>"jan."</formula>
    </cfRule>
  </conditionalFormatting>
  <conditionalFormatting sqref="N9">
    <cfRule type="cellIs" dxfId="650" priority="637" operator="equal">
      <formula>"jan."</formula>
    </cfRule>
  </conditionalFormatting>
  <conditionalFormatting sqref="L9">
    <cfRule type="cellIs" dxfId="649" priority="636" operator="equal">
      <formula>"jan."</formula>
    </cfRule>
  </conditionalFormatting>
  <conditionalFormatting sqref="M9">
    <cfRule type="cellIs" dxfId="648" priority="635" operator="equal">
      <formula>"jan."</formula>
    </cfRule>
  </conditionalFormatting>
  <conditionalFormatting sqref="M9">
    <cfRule type="cellIs" dxfId="647" priority="634" operator="equal">
      <formula>"jan."</formula>
    </cfRule>
  </conditionalFormatting>
  <conditionalFormatting sqref="L9">
    <cfRule type="cellIs" dxfId="646" priority="633" operator="equal">
      <formula>"jan."</formula>
    </cfRule>
  </conditionalFormatting>
  <conditionalFormatting sqref="M9">
    <cfRule type="cellIs" dxfId="645" priority="632" operator="equal">
      <formula>"jan."</formula>
    </cfRule>
  </conditionalFormatting>
  <conditionalFormatting sqref="L9">
    <cfRule type="cellIs" dxfId="644" priority="631" operator="equal">
      <formula>"jan."</formula>
    </cfRule>
  </conditionalFormatting>
  <conditionalFormatting sqref="M9">
    <cfRule type="cellIs" dxfId="643" priority="630" operator="equal">
      <formula>"jan."</formula>
    </cfRule>
  </conditionalFormatting>
  <conditionalFormatting sqref="K9">
    <cfRule type="cellIs" dxfId="642" priority="629" operator="equal">
      <formula>"jan."</formula>
    </cfRule>
  </conditionalFormatting>
  <conditionalFormatting sqref="L9">
    <cfRule type="cellIs" dxfId="641" priority="628" operator="equal">
      <formula>"jan."</formula>
    </cfRule>
  </conditionalFormatting>
  <conditionalFormatting sqref="N9">
    <cfRule type="cellIs" dxfId="640" priority="627" operator="equal">
      <formula>"jan."</formula>
    </cfRule>
  </conditionalFormatting>
  <conditionalFormatting sqref="M9">
    <cfRule type="cellIs" dxfId="639" priority="626" operator="equal">
      <formula>"jan."</formula>
    </cfRule>
  </conditionalFormatting>
  <conditionalFormatting sqref="L9">
    <cfRule type="cellIs" dxfId="638" priority="625" operator="equal">
      <formula>"jan."</formula>
    </cfRule>
  </conditionalFormatting>
  <conditionalFormatting sqref="M9">
    <cfRule type="cellIs" dxfId="637" priority="624" operator="equal">
      <formula>"jan."</formula>
    </cfRule>
  </conditionalFormatting>
  <conditionalFormatting sqref="L9">
    <cfRule type="cellIs" dxfId="636" priority="623" operator="equal">
      <formula>"jan."</formula>
    </cfRule>
  </conditionalFormatting>
  <conditionalFormatting sqref="M9">
    <cfRule type="cellIs" dxfId="635" priority="622" operator="equal">
      <formula>"jan."</formula>
    </cfRule>
  </conditionalFormatting>
  <conditionalFormatting sqref="K9">
    <cfRule type="cellIs" dxfId="634" priority="621" operator="equal">
      <formula>"jan."</formula>
    </cfRule>
  </conditionalFormatting>
  <conditionalFormatting sqref="L9">
    <cfRule type="cellIs" dxfId="633" priority="620" operator="equal">
      <formula>"jan."</formula>
    </cfRule>
  </conditionalFormatting>
  <conditionalFormatting sqref="N9">
    <cfRule type="cellIs" dxfId="632" priority="619" operator="equal">
      <formula>"jan."</formula>
    </cfRule>
  </conditionalFormatting>
  <conditionalFormatting sqref="L9">
    <cfRule type="cellIs" dxfId="631" priority="618" operator="equal">
      <formula>"jan."</formula>
    </cfRule>
  </conditionalFormatting>
  <conditionalFormatting sqref="K9">
    <cfRule type="cellIs" dxfId="630" priority="617" operator="equal">
      <formula>"jan."</formula>
    </cfRule>
  </conditionalFormatting>
  <conditionalFormatting sqref="L9">
    <cfRule type="cellIs" dxfId="629" priority="616" operator="equal">
      <formula>"jan."</formula>
    </cfRule>
  </conditionalFormatting>
  <conditionalFormatting sqref="K9">
    <cfRule type="cellIs" dxfId="628" priority="615" operator="equal">
      <formula>"jan."</formula>
    </cfRule>
  </conditionalFormatting>
  <conditionalFormatting sqref="L9">
    <cfRule type="cellIs" dxfId="627" priority="614" operator="equal">
      <formula>"jan."</formula>
    </cfRule>
  </conditionalFormatting>
  <conditionalFormatting sqref="J9">
    <cfRule type="cellIs" dxfId="626" priority="613" operator="equal">
      <formula>"jan."</formula>
    </cfRule>
  </conditionalFormatting>
  <conditionalFormatting sqref="K9">
    <cfRule type="cellIs" dxfId="625" priority="612" operator="equal">
      <formula>"jan."</formula>
    </cfRule>
  </conditionalFormatting>
  <conditionalFormatting sqref="M9">
    <cfRule type="cellIs" dxfId="624" priority="611" operator="equal">
      <formula>"jan."</formula>
    </cfRule>
  </conditionalFormatting>
  <conditionalFormatting sqref="M9">
    <cfRule type="cellIs" dxfId="623" priority="610" operator="equal">
      <formula>"jan."</formula>
    </cfRule>
  </conditionalFormatting>
  <conditionalFormatting sqref="L9">
    <cfRule type="cellIs" dxfId="622" priority="609" operator="equal">
      <formula>"jan."</formula>
    </cfRule>
  </conditionalFormatting>
  <conditionalFormatting sqref="M9">
    <cfRule type="cellIs" dxfId="621" priority="608" operator="equal">
      <formula>"jan."</formula>
    </cfRule>
  </conditionalFormatting>
  <conditionalFormatting sqref="L9">
    <cfRule type="cellIs" dxfId="620" priority="607" operator="equal">
      <formula>"jan."</formula>
    </cfRule>
  </conditionalFormatting>
  <conditionalFormatting sqref="M9">
    <cfRule type="cellIs" dxfId="619" priority="606" operator="equal">
      <formula>"jan."</formula>
    </cfRule>
  </conditionalFormatting>
  <conditionalFormatting sqref="K9">
    <cfRule type="cellIs" dxfId="618" priority="605" operator="equal">
      <formula>"jan."</formula>
    </cfRule>
  </conditionalFormatting>
  <conditionalFormatting sqref="L9">
    <cfRule type="cellIs" dxfId="617" priority="604" operator="equal">
      <formula>"jan."</formula>
    </cfRule>
  </conditionalFormatting>
  <conditionalFormatting sqref="N9">
    <cfRule type="cellIs" dxfId="616" priority="603" operator="equal">
      <formula>"jan."</formula>
    </cfRule>
  </conditionalFormatting>
  <conditionalFormatting sqref="L9">
    <cfRule type="cellIs" dxfId="615" priority="602" operator="equal">
      <formula>"jan."</formula>
    </cfRule>
  </conditionalFormatting>
  <conditionalFormatting sqref="K9">
    <cfRule type="cellIs" dxfId="614" priority="601" operator="equal">
      <formula>"jan."</formula>
    </cfRule>
  </conditionalFormatting>
  <conditionalFormatting sqref="L9">
    <cfRule type="cellIs" dxfId="613" priority="600" operator="equal">
      <formula>"jan."</formula>
    </cfRule>
  </conditionalFormatting>
  <conditionalFormatting sqref="K9">
    <cfRule type="cellIs" dxfId="612" priority="599" operator="equal">
      <formula>"jan."</formula>
    </cfRule>
  </conditionalFormatting>
  <conditionalFormatting sqref="L9">
    <cfRule type="cellIs" dxfId="611" priority="598" operator="equal">
      <formula>"jan."</formula>
    </cfRule>
  </conditionalFormatting>
  <conditionalFormatting sqref="J9">
    <cfRule type="cellIs" dxfId="610" priority="597" operator="equal">
      <formula>"jan."</formula>
    </cfRule>
  </conditionalFormatting>
  <conditionalFormatting sqref="K9">
    <cfRule type="cellIs" dxfId="609" priority="596" operator="equal">
      <formula>"jan."</formula>
    </cfRule>
  </conditionalFormatting>
  <conditionalFormatting sqref="M9">
    <cfRule type="cellIs" dxfId="608" priority="595" operator="equal">
      <formula>"jan."</formula>
    </cfRule>
  </conditionalFormatting>
  <conditionalFormatting sqref="L9">
    <cfRule type="cellIs" dxfId="607" priority="594" operator="equal">
      <formula>"jan."</formula>
    </cfRule>
  </conditionalFormatting>
  <conditionalFormatting sqref="K9">
    <cfRule type="cellIs" dxfId="606" priority="593" operator="equal">
      <formula>"jan."</formula>
    </cfRule>
  </conditionalFormatting>
  <conditionalFormatting sqref="L9">
    <cfRule type="cellIs" dxfId="605" priority="592" operator="equal">
      <formula>"jan."</formula>
    </cfRule>
  </conditionalFormatting>
  <conditionalFormatting sqref="K9">
    <cfRule type="cellIs" dxfId="604" priority="591" operator="equal">
      <formula>"jan."</formula>
    </cfRule>
  </conditionalFormatting>
  <conditionalFormatting sqref="L9">
    <cfRule type="cellIs" dxfId="603" priority="590" operator="equal">
      <formula>"jan."</formula>
    </cfRule>
  </conditionalFormatting>
  <conditionalFormatting sqref="J9">
    <cfRule type="cellIs" dxfId="602" priority="589" operator="equal">
      <formula>"jan."</formula>
    </cfRule>
  </conditionalFormatting>
  <conditionalFormatting sqref="K9">
    <cfRule type="cellIs" dxfId="601" priority="588" operator="equal">
      <formula>"jan."</formula>
    </cfRule>
  </conditionalFormatting>
  <conditionalFormatting sqref="M9">
    <cfRule type="cellIs" dxfId="600" priority="587" operator="equal">
      <formula>"jan."</formula>
    </cfRule>
  </conditionalFormatting>
  <conditionalFormatting sqref="K9">
    <cfRule type="cellIs" dxfId="599" priority="586" operator="equal">
      <formula>"jan."</formula>
    </cfRule>
  </conditionalFormatting>
  <conditionalFormatting sqref="J9">
    <cfRule type="cellIs" dxfId="598" priority="585" operator="equal">
      <formula>"jan."</formula>
    </cfRule>
  </conditionalFormatting>
  <conditionalFormatting sqref="K9">
    <cfRule type="cellIs" dxfId="597" priority="584" operator="equal">
      <formula>"jan."</formula>
    </cfRule>
  </conditionalFormatting>
  <conditionalFormatting sqref="J9">
    <cfRule type="cellIs" dxfId="596" priority="583" operator="equal">
      <formula>"jan."</formula>
    </cfRule>
  </conditionalFormatting>
  <conditionalFormatting sqref="K9">
    <cfRule type="cellIs" dxfId="595" priority="582" operator="equal">
      <formula>"jan."</formula>
    </cfRule>
  </conditionalFormatting>
  <conditionalFormatting sqref="I9">
    <cfRule type="cellIs" dxfId="594" priority="581" operator="equal">
      <formula>"jan."</formula>
    </cfRule>
  </conditionalFormatting>
  <conditionalFormatting sqref="J9">
    <cfRule type="cellIs" dxfId="593" priority="580" operator="equal">
      <formula>"jan."</formula>
    </cfRule>
  </conditionalFormatting>
  <conditionalFormatting sqref="L9">
    <cfRule type="cellIs" dxfId="592" priority="579" operator="equal">
      <formula>"jan."</formula>
    </cfRule>
  </conditionalFormatting>
  <conditionalFormatting sqref="M9">
    <cfRule type="cellIs" dxfId="591" priority="578" operator="equal">
      <formula>"jan."</formula>
    </cfRule>
  </conditionalFormatting>
  <conditionalFormatting sqref="L9">
    <cfRule type="cellIs" dxfId="590" priority="577" operator="equal">
      <formula>"jan."</formula>
    </cfRule>
  </conditionalFormatting>
  <conditionalFormatting sqref="M9">
    <cfRule type="cellIs" dxfId="589" priority="576" operator="equal">
      <formula>"jan."</formula>
    </cfRule>
  </conditionalFormatting>
  <conditionalFormatting sqref="L9">
    <cfRule type="cellIs" dxfId="588" priority="575" operator="equal">
      <formula>"jan."</formula>
    </cfRule>
  </conditionalFormatting>
  <conditionalFormatting sqref="M9">
    <cfRule type="cellIs" dxfId="587" priority="574" operator="equal">
      <formula>"jan."</formula>
    </cfRule>
  </conditionalFormatting>
  <conditionalFormatting sqref="K9">
    <cfRule type="cellIs" dxfId="586" priority="573" operator="equal">
      <formula>"jan."</formula>
    </cfRule>
  </conditionalFormatting>
  <conditionalFormatting sqref="L9">
    <cfRule type="cellIs" dxfId="585" priority="572" operator="equal">
      <formula>"jan."</formula>
    </cfRule>
  </conditionalFormatting>
  <conditionalFormatting sqref="L9">
    <cfRule type="cellIs" dxfId="584" priority="571" operator="equal">
      <formula>"jan."</formula>
    </cfRule>
  </conditionalFormatting>
  <conditionalFormatting sqref="K9">
    <cfRule type="cellIs" dxfId="583" priority="570" operator="equal">
      <formula>"jan."</formula>
    </cfRule>
  </conditionalFormatting>
  <conditionalFormatting sqref="L9">
    <cfRule type="cellIs" dxfId="582" priority="569" operator="equal">
      <formula>"jan."</formula>
    </cfRule>
  </conditionalFormatting>
  <conditionalFormatting sqref="K9">
    <cfRule type="cellIs" dxfId="581" priority="568" operator="equal">
      <formula>"jan."</formula>
    </cfRule>
  </conditionalFormatting>
  <conditionalFormatting sqref="L9">
    <cfRule type="cellIs" dxfId="580" priority="567" operator="equal">
      <formula>"jan."</formula>
    </cfRule>
  </conditionalFormatting>
  <conditionalFormatting sqref="J9">
    <cfRule type="cellIs" dxfId="579" priority="566" operator="equal">
      <formula>"jan."</formula>
    </cfRule>
  </conditionalFormatting>
  <conditionalFormatting sqref="K9">
    <cfRule type="cellIs" dxfId="578" priority="565" operator="equal">
      <formula>"jan."</formula>
    </cfRule>
  </conditionalFormatting>
  <conditionalFormatting sqref="M9">
    <cfRule type="cellIs" dxfId="577" priority="564" operator="equal">
      <formula>"jan."</formula>
    </cfRule>
  </conditionalFormatting>
  <conditionalFormatting sqref="L9">
    <cfRule type="cellIs" dxfId="576" priority="563" operator="equal">
      <formula>"jan."</formula>
    </cfRule>
  </conditionalFormatting>
  <conditionalFormatting sqref="K9">
    <cfRule type="cellIs" dxfId="575" priority="562" operator="equal">
      <formula>"jan."</formula>
    </cfRule>
  </conditionalFormatting>
  <conditionalFormatting sqref="L9">
    <cfRule type="cellIs" dxfId="574" priority="561" operator="equal">
      <formula>"jan."</formula>
    </cfRule>
  </conditionalFormatting>
  <conditionalFormatting sqref="K9">
    <cfRule type="cellIs" dxfId="573" priority="560" operator="equal">
      <formula>"jan."</formula>
    </cfRule>
  </conditionalFormatting>
  <conditionalFormatting sqref="L9">
    <cfRule type="cellIs" dxfId="572" priority="559" operator="equal">
      <formula>"jan."</formula>
    </cfRule>
  </conditionalFormatting>
  <conditionalFormatting sqref="J9">
    <cfRule type="cellIs" dxfId="571" priority="558" operator="equal">
      <formula>"jan."</formula>
    </cfRule>
  </conditionalFormatting>
  <conditionalFormatting sqref="K9">
    <cfRule type="cellIs" dxfId="570" priority="557" operator="equal">
      <formula>"jan."</formula>
    </cfRule>
  </conditionalFormatting>
  <conditionalFormatting sqref="M9">
    <cfRule type="cellIs" dxfId="569" priority="556" operator="equal">
      <formula>"jan."</formula>
    </cfRule>
  </conditionalFormatting>
  <conditionalFormatting sqref="K9">
    <cfRule type="cellIs" dxfId="568" priority="555" operator="equal">
      <formula>"jan."</formula>
    </cfRule>
  </conditionalFormatting>
  <conditionalFormatting sqref="J9">
    <cfRule type="cellIs" dxfId="567" priority="554" operator="equal">
      <formula>"jan."</formula>
    </cfRule>
  </conditionalFormatting>
  <conditionalFormatting sqref="K9">
    <cfRule type="cellIs" dxfId="566" priority="553" operator="equal">
      <formula>"jan."</formula>
    </cfRule>
  </conditionalFormatting>
  <conditionalFormatting sqref="J9">
    <cfRule type="cellIs" dxfId="565" priority="552" operator="equal">
      <formula>"jan."</formula>
    </cfRule>
  </conditionalFormatting>
  <conditionalFormatting sqref="K9">
    <cfRule type="cellIs" dxfId="564" priority="551" operator="equal">
      <formula>"jan."</formula>
    </cfRule>
  </conditionalFormatting>
  <conditionalFormatting sqref="I9">
    <cfRule type="cellIs" dxfId="563" priority="550" operator="equal">
      <formula>"jan."</formula>
    </cfRule>
  </conditionalFormatting>
  <conditionalFormatting sqref="J9">
    <cfRule type="cellIs" dxfId="562" priority="549" operator="equal">
      <formula>"jan."</formula>
    </cfRule>
  </conditionalFormatting>
  <conditionalFormatting sqref="L9">
    <cfRule type="cellIs" dxfId="561" priority="548" operator="equal">
      <formula>"jan."</formula>
    </cfRule>
  </conditionalFormatting>
  <conditionalFormatting sqref="L9">
    <cfRule type="cellIs" dxfId="560" priority="547" operator="equal">
      <formula>"jan."</formula>
    </cfRule>
  </conditionalFormatting>
  <conditionalFormatting sqref="K9">
    <cfRule type="cellIs" dxfId="559" priority="546" operator="equal">
      <formula>"jan."</formula>
    </cfRule>
  </conditionalFormatting>
  <conditionalFormatting sqref="L9">
    <cfRule type="cellIs" dxfId="558" priority="545" operator="equal">
      <formula>"jan."</formula>
    </cfRule>
  </conditionalFormatting>
  <conditionalFormatting sqref="K9">
    <cfRule type="cellIs" dxfId="557" priority="544" operator="equal">
      <formula>"jan."</formula>
    </cfRule>
  </conditionalFormatting>
  <conditionalFormatting sqref="L9">
    <cfRule type="cellIs" dxfId="556" priority="543" operator="equal">
      <formula>"jan."</formula>
    </cfRule>
  </conditionalFormatting>
  <conditionalFormatting sqref="J9">
    <cfRule type="cellIs" dxfId="555" priority="542" operator="equal">
      <formula>"jan."</formula>
    </cfRule>
  </conditionalFormatting>
  <conditionalFormatting sqref="K9">
    <cfRule type="cellIs" dxfId="554" priority="541" operator="equal">
      <formula>"jan."</formula>
    </cfRule>
  </conditionalFormatting>
  <conditionalFormatting sqref="M9">
    <cfRule type="cellIs" dxfId="553" priority="540" operator="equal">
      <formula>"jan."</formula>
    </cfRule>
  </conditionalFormatting>
  <conditionalFormatting sqref="K9">
    <cfRule type="cellIs" dxfId="552" priority="539" operator="equal">
      <formula>"jan."</formula>
    </cfRule>
  </conditionalFormatting>
  <conditionalFormatting sqref="J9">
    <cfRule type="cellIs" dxfId="551" priority="538" operator="equal">
      <formula>"jan."</formula>
    </cfRule>
  </conditionalFormatting>
  <conditionalFormatting sqref="K9">
    <cfRule type="cellIs" dxfId="550" priority="537" operator="equal">
      <formula>"jan."</formula>
    </cfRule>
  </conditionalFormatting>
  <conditionalFormatting sqref="J9">
    <cfRule type="cellIs" dxfId="549" priority="536" operator="equal">
      <formula>"jan."</formula>
    </cfRule>
  </conditionalFormatting>
  <conditionalFormatting sqref="K9">
    <cfRule type="cellIs" dxfId="548" priority="535" operator="equal">
      <formula>"jan."</formula>
    </cfRule>
  </conditionalFormatting>
  <conditionalFormatting sqref="I9">
    <cfRule type="cellIs" dxfId="547" priority="534" operator="equal">
      <formula>"jan."</formula>
    </cfRule>
  </conditionalFormatting>
  <conditionalFormatting sqref="J9">
    <cfRule type="cellIs" dxfId="546" priority="533" operator="equal">
      <formula>"jan."</formula>
    </cfRule>
  </conditionalFormatting>
  <conditionalFormatting sqref="L9">
    <cfRule type="cellIs" dxfId="545" priority="532" operator="equal">
      <formula>"jan."</formula>
    </cfRule>
  </conditionalFormatting>
  <conditionalFormatting sqref="K9">
    <cfRule type="cellIs" dxfId="544" priority="531" operator="equal">
      <formula>"jan."</formula>
    </cfRule>
  </conditionalFormatting>
  <conditionalFormatting sqref="J9">
    <cfRule type="cellIs" dxfId="543" priority="530" operator="equal">
      <formula>"jan."</formula>
    </cfRule>
  </conditionalFormatting>
  <conditionalFormatting sqref="K9">
    <cfRule type="cellIs" dxfId="542" priority="529" operator="equal">
      <formula>"jan."</formula>
    </cfRule>
  </conditionalFormatting>
  <conditionalFormatting sqref="J9">
    <cfRule type="cellIs" dxfId="541" priority="528" operator="equal">
      <formula>"jan."</formula>
    </cfRule>
  </conditionalFormatting>
  <conditionalFormatting sqref="K9">
    <cfRule type="cellIs" dxfId="540" priority="527" operator="equal">
      <formula>"jan."</formula>
    </cfRule>
  </conditionalFormatting>
  <conditionalFormatting sqref="I9">
    <cfRule type="cellIs" dxfId="539" priority="526" operator="equal">
      <formula>"jan."</formula>
    </cfRule>
  </conditionalFormatting>
  <conditionalFormatting sqref="J9">
    <cfRule type="cellIs" dxfId="538" priority="525" operator="equal">
      <formula>"jan."</formula>
    </cfRule>
  </conditionalFormatting>
  <conditionalFormatting sqref="L9">
    <cfRule type="cellIs" dxfId="537" priority="524" operator="equal">
      <formula>"jan."</formula>
    </cfRule>
  </conditionalFormatting>
  <conditionalFormatting sqref="J9">
    <cfRule type="cellIs" dxfId="536" priority="523" operator="equal">
      <formula>"jan."</formula>
    </cfRule>
  </conditionalFormatting>
  <conditionalFormatting sqref="I9">
    <cfRule type="cellIs" dxfId="535" priority="522" operator="equal">
      <formula>"jan."</formula>
    </cfRule>
  </conditionalFormatting>
  <conditionalFormatting sqref="J9">
    <cfRule type="cellIs" dxfId="534" priority="521" operator="equal">
      <formula>"jan."</formula>
    </cfRule>
  </conditionalFormatting>
  <conditionalFormatting sqref="I9">
    <cfRule type="cellIs" dxfId="533" priority="520" operator="equal">
      <formula>"jan."</formula>
    </cfRule>
  </conditionalFormatting>
  <conditionalFormatting sqref="J9">
    <cfRule type="cellIs" dxfId="532" priority="519" operator="equal">
      <formula>"jan."</formula>
    </cfRule>
  </conditionalFormatting>
  <conditionalFormatting sqref="H9">
    <cfRule type="cellIs" dxfId="531" priority="518" operator="equal">
      <formula>"jan."</formula>
    </cfRule>
  </conditionalFormatting>
  <conditionalFormatting sqref="I9">
    <cfRule type="cellIs" dxfId="530" priority="517" operator="equal">
      <formula>"jan."</formula>
    </cfRule>
  </conditionalFormatting>
  <conditionalFormatting sqref="K9">
    <cfRule type="cellIs" dxfId="529" priority="516" operator="equal">
      <formula>"jan."</formula>
    </cfRule>
  </conditionalFormatting>
  <conditionalFormatting sqref="N9">
    <cfRule type="cellIs" dxfId="528" priority="515" operator="equal">
      <formula>"jan."</formula>
    </cfRule>
  </conditionalFormatting>
  <conditionalFormatting sqref="O9">
    <cfRule type="cellIs" dxfId="527" priority="514" operator="equal">
      <formula>"jan."</formula>
    </cfRule>
  </conditionalFormatting>
  <conditionalFormatting sqref="P9">
    <cfRule type="cellIs" dxfId="526" priority="513" operator="equal">
      <formula>"jan."</formula>
    </cfRule>
  </conditionalFormatting>
  <conditionalFormatting sqref="O9">
    <cfRule type="cellIs" dxfId="525" priority="512" operator="equal">
      <formula>"jan."</formula>
    </cfRule>
  </conditionalFormatting>
  <conditionalFormatting sqref="N9">
    <cfRule type="cellIs" dxfId="524" priority="511" operator="equal">
      <formula>"jan."</formula>
    </cfRule>
  </conditionalFormatting>
  <conditionalFormatting sqref="O9">
    <cfRule type="cellIs" dxfId="523" priority="510" operator="equal">
      <formula>"jan."</formula>
    </cfRule>
  </conditionalFormatting>
  <conditionalFormatting sqref="N9">
    <cfRule type="cellIs" dxfId="522" priority="509" operator="equal">
      <formula>"jan."</formula>
    </cfRule>
  </conditionalFormatting>
  <conditionalFormatting sqref="O9">
    <cfRule type="cellIs" dxfId="521" priority="508" operator="equal">
      <formula>"jan."</formula>
    </cfRule>
  </conditionalFormatting>
  <conditionalFormatting sqref="M9">
    <cfRule type="cellIs" dxfId="520" priority="507" operator="equal">
      <formula>"jan."</formula>
    </cfRule>
  </conditionalFormatting>
  <conditionalFormatting sqref="N9">
    <cfRule type="cellIs" dxfId="519" priority="506" operator="equal">
      <formula>"jan."</formula>
    </cfRule>
  </conditionalFormatting>
  <conditionalFormatting sqref="N9">
    <cfRule type="cellIs" dxfId="518" priority="505" operator="equal">
      <formula>"jan."</formula>
    </cfRule>
  </conditionalFormatting>
  <conditionalFormatting sqref="M9">
    <cfRule type="cellIs" dxfId="517" priority="504" operator="equal">
      <formula>"jan."</formula>
    </cfRule>
  </conditionalFormatting>
  <conditionalFormatting sqref="N9">
    <cfRule type="cellIs" dxfId="516" priority="503" operator="equal">
      <formula>"jan."</formula>
    </cfRule>
  </conditionalFormatting>
  <conditionalFormatting sqref="M9">
    <cfRule type="cellIs" dxfId="515" priority="502" operator="equal">
      <formula>"jan."</formula>
    </cfRule>
  </conditionalFormatting>
  <conditionalFormatting sqref="N9">
    <cfRule type="cellIs" dxfId="514" priority="501" operator="equal">
      <formula>"jan."</formula>
    </cfRule>
  </conditionalFormatting>
  <conditionalFormatting sqref="L9">
    <cfRule type="cellIs" dxfId="513" priority="500" operator="equal">
      <formula>"jan."</formula>
    </cfRule>
  </conditionalFormatting>
  <conditionalFormatting sqref="M9">
    <cfRule type="cellIs" dxfId="512" priority="499" operator="equal">
      <formula>"jan."</formula>
    </cfRule>
  </conditionalFormatting>
  <conditionalFormatting sqref="O9">
    <cfRule type="cellIs" dxfId="511" priority="498" operator="equal">
      <formula>"jan."</formula>
    </cfRule>
  </conditionalFormatting>
  <conditionalFormatting sqref="N9">
    <cfRule type="cellIs" dxfId="510" priority="497" operator="equal">
      <formula>"jan."</formula>
    </cfRule>
  </conditionalFormatting>
  <conditionalFormatting sqref="M9">
    <cfRule type="cellIs" dxfId="509" priority="496" operator="equal">
      <formula>"jan."</formula>
    </cfRule>
  </conditionalFormatting>
  <conditionalFormatting sqref="N9">
    <cfRule type="cellIs" dxfId="508" priority="495" operator="equal">
      <formula>"jan."</formula>
    </cfRule>
  </conditionalFormatting>
  <conditionalFormatting sqref="M9">
    <cfRule type="cellIs" dxfId="507" priority="494" operator="equal">
      <formula>"jan."</formula>
    </cfRule>
  </conditionalFormatting>
  <conditionalFormatting sqref="N9">
    <cfRule type="cellIs" dxfId="506" priority="493" operator="equal">
      <formula>"jan."</formula>
    </cfRule>
  </conditionalFormatting>
  <conditionalFormatting sqref="L9">
    <cfRule type="cellIs" dxfId="505" priority="492" operator="equal">
      <formula>"jan."</formula>
    </cfRule>
  </conditionalFormatting>
  <conditionalFormatting sqref="M9">
    <cfRule type="cellIs" dxfId="504" priority="491" operator="equal">
      <formula>"jan."</formula>
    </cfRule>
  </conditionalFormatting>
  <conditionalFormatting sqref="O9">
    <cfRule type="cellIs" dxfId="503" priority="490" operator="equal">
      <formula>"jan."</formula>
    </cfRule>
  </conditionalFormatting>
  <conditionalFormatting sqref="M9">
    <cfRule type="cellIs" dxfId="502" priority="489" operator="equal">
      <formula>"jan."</formula>
    </cfRule>
  </conditionalFormatting>
  <conditionalFormatting sqref="L9">
    <cfRule type="cellIs" dxfId="501" priority="488" operator="equal">
      <formula>"jan."</formula>
    </cfRule>
  </conditionalFormatting>
  <conditionalFormatting sqref="M9">
    <cfRule type="cellIs" dxfId="500" priority="487" operator="equal">
      <formula>"jan."</formula>
    </cfRule>
  </conditionalFormatting>
  <conditionalFormatting sqref="L9">
    <cfRule type="cellIs" dxfId="499" priority="486" operator="equal">
      <formula>"jan."</formula>
    </cfRule>
  </conditionalFormatting>
  <conditionalFormatting sqref="M9">
    <cfRule type="cellIs" dxfId="498" priority="485" operator="equal">
      <formula>"jan."</formula>
    </cfRule>
  </conditionalFormatting>
  <conditionalFormatting sqref="K9">
    <cfRule type="cellIs" dxfId="497" priority="484" operator="equal">
      <formula>"jan."</formula>
    </cfRule>
  </conditionalFormatting>
  <conditionalFormatting sqref="L9">
    <cfRule type="cellIs" dxfId="496" priority="483" operator="equal">
      <formula>"jan."</formula>
    </cfRule>
  </conditionalFormatting>
  <conditionalFormatting sqref="N9">
    <cfRule type="cellIs" dxfId="495" priority="482" operator="equal">
      <formula>"jan."</formula>
    </cfRule>
  </conditionalFormatting>
  <conditionalFormatting sqref="N9">
    <cfRule type="cellIs" dxfId="494" priority="481" operator="equal">
      <formula>"jan."</formula>
    </cfRule>
  </conditionalFormatting>
  <conditionalFormatting sqref="M9">
    <cfRule type="cellIs" dxfId="493" priority="480" operator="equal">
      <formula>"jan."</formula>
    </cfRule>
  </conditionalFormatting>
  <conditionalFormatting sqref="N9">
    <cfRule type="cellIs" dxfId="492" priority="479" operator="equal">
      <formula>"jan."</formula>
    </cfRule>
  </conditionalFormatting>
  <conditionalFormatting sqref="M9">
    <cfRule type="cellIs" dxfId="491" priority="478" operator="equal">
      <formula>"jan."</formula>
    </cfRule>
  </conditionalFormatting>
  <conditionalFormatting sqref="N9">
    <cfRule type="cellIs" dxfId="490" priority="477" operator="equal">
      <formula>"jan."</formula>
    </cfRule>
  </conditionalFormatting>
  <conditionalFormatting sqref="L9">
    <cfRule type="cellIs" dxfId="489" priority="476" operator="equal">
      <formula>"jan."</formula>
    </cfRule>
  </conditionalFormatting>
  <conditionalFormatting sqref="M9">
    <cfRule type="cellIs" dxfId="488" priority="475" operator="equal">
      <formula>"jan."</formula>
    </cfRule>
  </conditionalFormatting>
  <conditionalFormatting sqref="O9">
    <cfRule type="cellIs" dxfId="487" priority="474" operator="equal">
      <formula>"jan."</formula>
    </cfRule>
  </conditionalFormatting>
  <conditionalFormatting sqref="M9">
    <cfRule type="cellIs" dxfId="486" priority="473" operator="equal">
      <formula>"jan."</formula>
    </cfRule>
  </conditionalFormatting>
  <conditionalFormatting sqref="L9">
    <cfRule type="cellIs" dxfId="485" priority="472" operator="equal">
      <formula>"jan."</formula>
    </cfRule>
  </conditionalFormatting>
  <conditionalFormatting sqref="M9">
    <cfRule type="cellIs" dxfId="484" priority="471" operator="equal">
      <formula>"jan."</formula>
    </cfRule>
  </conditionalFormatting>
  <conditionalFormatting sqref="L9">
    <cfRule type="cellIs" dxfId="483" priority="470" operator="equal">
      <formula>"jan."</formula>
    </cfRule>
  </conditionalFormatting>
  <conditionalFormatting sqref="M9">
    <cfRule type="cellIs" dxfId="482" priority="469" operator="equal">
      <formula>"jan."</formula>
    </cfRule>
  </conditionalFormatting>
  <conditionalFormatting sqref="K9">
    <cfRule type="cellIs" dxfId="481" priority="468" operator="equal">
      <formula>"jan."</formula>
    </cfRule>
  </conditionalFormatting>
  <conditionalFormatting sqref="L9">
    <cfRule type="cellIs" dxfId="480" priority="467" operator="equal">
      <formula>"jan."</formula>
    </cfRule>
  </conditionalFormatting>
  <conditionalFormatting sqref="N9">
    <cfRule type="cellIs" dxfId="479" priority="466" operator="equal">
      <formula>"jan."</formula>
    </cfRule>
  </conditionalFormatting>
  <conditionalFormatting sqref="M9">
    <cfRule type="cellIs" dxfId="478" priority="465" operator="equal">
      <formula>"jan."</formula>
    </cfRule>
  </conditionalFormatting>
  <conditionalFormatting sqref="L9">
    <cfRule type="cellIs" dxfId="477" priority="464" operator="equal">
      <formula>"jan."</formula>
    </cfRule>
  </conditionalFormatting>
  <conditionalFormatting sqref="M9">
    <cfRule type="cellIs" dxfId="476" priority="463" operator="equal">
      <formula>"jan."</formula>
    </cfRule>
  </conditionalFormatting>
  <conditionalFormatting sqref="L9">
    <cfRule type="cellIs" dxfId="475" priority="462" operator="equal">
      <formula>"jan."</formula>
    </cfRule>
  </conditionalFormatting>
  <conditionalFormatting sqref="M9">
    <cfRule type="cellIs" dxfId="474" priority="461" operator="equal">
      <formula>"jan."</formula>
    </cfRule>
  </conditionalFormatting>
  <conditionalFormatting sqref="K9">
    <cfRule type="cellIs" dxfId="473" priority="460" operator="equal">
      <formula>"jan."</formula>
    </cfRule>
  </conditionalFormatting>
  <conditionalFormatting sqref="L9">
    <cfRule type="cellIs" dxfId="472" priority="459" operator="equal">
      <formula>"jan."</formula>
    </cfRule>
  </conditionalFormatting>
  <conditionalFormatting sqref="N9">
    <cfRule type="cellIs" dxfId="471" priority="458" operator="equal">
      <formula>"jan."</formula>
    </cfRule>
  </conditionalFormatting>
  <conditionalFormatting sqref="L9">
    <cfRule type="cellIs" dxfId="470" priority="457" operator="equal">
      <formula>"jan."</formula>
    </cfRule>
  </conditionalFormatting>
  <conditionalFormatting sqref="K9">
    <cfRule type="cellIs" dxfId="469" priority="456" operator="equal">
      <formula>"jan."</formula>
    </cfRule>
  </conditionalFormatting>
  <conditionalFormatting sqref="L9">
    <cfRule type="cellIs" dxfId="468" priority="455" operator="equal">
      <formula>"jan."</formula>
    </cfRule>
  </conditionalFormatting>
  <conditionalFormatting sqref="K9">
    <cfRule type="cellIs" dxfId="467" priority="454" operator="equal">
      <formula>"jan."</formula>
    </cfRule>
  </conditionalFormatting>
  <conditionalFormatting sqref="L9">
    <cfRule type="cellIs" dxfId="466" priority="453" operator="equal">
      <formula>"jan."</formula>
    </cfRule>
  </conditionalFormatting>
  <conditionalFormatting sqref="J9">
    <cfRule type="cellIs" dxfId="465" priority="452" operator="equal">
      <formula>"jan."</formula>
    </cfRule>
  </conditionalFormatting>
  <conditionalFormatting sqref="K9">
    <cfRule type="cellIs" dxfId="464" priority="451" operator="equal">
      <formula>"jan."</formula>
    </cfRule>
  </conditionalFormatting>
  <conditionalFormatting sqref="M9">
    <cfRule type="cellIs" dxfId="463" priority="450" operator="equal">
      <formula>"jan."</formula>
    </cfRule>
  </conditionalFormatting>
  <conditionalFormatting sqref="N9">
    <cfRule type="cellIs" dxfId="462" priority="449" operator="equal">
      <formula>"jan."</formula>
    </cfRule>
  </conditionalFormatting>
  <conditionalFormatting sqref="M9">
    <cfRule type="cellIs" dxfId="461" priority="448" operator="equal">
      <formula>"jan."</formula>
    </cfRule>
  </conditionalFormatting>
  <conditionalFormatting sqref="N9">
    <cfRule type="cellIs" dxfId="460" priority="447" operator="equal">
      <formula>"jan."</formula>
    </cfRule>
  </conditionalFormatting>
  <conditionalFormatting sqref="M9">
    <cfRule type="cellIs" dxfId="459" priority="446" operator="equal">
      <formula>"jan."</formula>
    </cfRule>
  </conditionalFormatting>
  <conditionalFormatting sqref="N9">
    <cfRule type="cellIs" dxfId="458" priority="445" operator="equal">
      <formula>"jan."</formula>
    </cfRule>
  </conditionalFormatting>
  <conditionalFormatting sqref="L9">
    <cfRule type="cellIs" dxfId="457" priority="444" operator="equal">
      <formula>"jan."</formula>
    </cfRule>
  </conditionalFormatting>
  <conditionalFormatting sqref="M9">
    <cfRule type="cellIs" dxfId="456" priority="443" operator="equal">
      <formula>"jan."</formula>
    </cfRule>
  </conditionalFormatting>
  <conditionalFormatting sqref="M9">
    <cfRule type="cellIs" dxfId="455" priority="442" operator="equal">
      <formula>"jan."</formula>
    </cfRule>
  </conditionalFormatting>
  <conditionalFormatting sqref="L9">
    <cfRule type="cellIs" dxfId="454" priority="441" operator="equal">
      <formula>"jan."</formula>
    </cfRule>
  </conditionalFormatting>
  <conditionalFormatting sqref="M9">
    <cfRule type="cellIs" dxfId="453" priority="440" operator="equal">
      <formula>"jan."</formula>
    </cfRule>
  </conditionalFormatting>
  <conditionalFormatting sqref="L9">
    <cfRule type="cellIs" dxfId="452" priority="439" operator="equal">
      <formula>"jan."</formula>
    </cfRule>
  </conditionalFormatting>
  <conditionalFormatting sqref="M9">
    <cfRule type="cellIs" dxfId="451" priority="438" operator="equal">
      <formula>"jan."</formula>
    </cfRule>
  </conditionalFormatting>
  <conditionalFormatting sqref="K9">
    <cfRule type="cellIs" dxfId="450" priority="437" operator="equal">
      <formula>"jan."</formula>
    </cfRule>
  </conditionalFormatting>
  <conditionalFormatting sqref="L9">
    <cfRule type="cellIs" dxfId="449" priority="436" operator="equal">
      <formula>"jan."</formula>
    </cfRule>
  </conditionalFormatting>
  <conditionalFormatting sqref="N9">
    <cfRule type="cellIs" dxfId="448" priority="435" operator="equal">
      <formula>"jan."</formula>
    </cfRule>
  </conditionalFormatting>
  <conditionalFormatting sqref="M9">
    <cfRule type="cellIs" dxfId="447" priority="434" operator="equal">
      <formula>"jan."</formula>
    </cfRule>
  </conditionalFormatting>
  <conditionalFormatting sqref="L9">
    <cfRule type="cellIs" dxfId="446" priority="433" operator="equal">
      <formula>"jan."</formula>
    </cfRule>
  </conditionalFormatting>
  <conditionalFormatting sqref="M9">
    <cfRule type="cellIs" dxfId="445" priority="432" operator="equal">
      <formula>"jan."</formula>
    </cfRule>
  </conditionalFormatting>
  <conditionalFormatting sqref="L9">
    <cfRule type="cellIs" dxfId="444" priority="431" operator="equal">
      <formula>"jan."</formula>
    </cfRule>
  </conditionalFormatting>
  <conditionalFormatting sqref="M9">
    <cfRule type="cellIs" dxfId="443" priority="430" operator="equal">
      <formula>"jan."</formula>
    </cfRule>
  </conditionalFormatting>
  <conditionalFormatting sqref="K9">
    <cfRule type="cellIs" dxfId="442" priority="429" operator="equal">
      <formula>"jan."</formula>
    </cfRule>
  </conditionalFormatting>
  <conditionalFormatting sqref="L9">
    <cfRule type="cellIs" dxfId="441" priority="428" operator="equal">
      <formula>"jan."</formula>
    </cfRule>
  </conditionalFormatting>
  <conditionalFormatting sqref="N9">
    <cfRule type="cellIs" dxfId="440" priority="427" operator="equal">
      <formula>"jan."</formula>
    </cfRule>
  </conditionalFormatting>
  <conditionalFormatting sqref="L9">
    <cfRule type="cellIs" dxfId="439" priority="426" operator="equal">
      <formula>"jan."</formula>
    </cfRule>
  </conditionalFormatting>
  <conditionalFormatting sqref="K9">
    <cfRule type="cellIs" dxfId="438" priority="425" operator="equal">
      <formula>"jan."</formula>
    </cfRule>
  </conditionalFormatting>
  <conditionalFormatting sqref="L9">
    <cfRule type="cellIs" dxfId="437" priority="424" operator="equal">
      <formula>"jan."</formula>
    </cfRule>
  </conditionalFormatting>
  <conditionalFormatting sqref="K9">
    <cfRule type="cellIs" dxfId="436" priority="423" operator="equal">
      <formula>"jan."</formula>
    </cfRule>
  </conditionalFormatting>
  <conditionalFormatting sqref="L9">
    <cfRule type="cellIs" dxfId="435" priority="422" operator="equal">
      <formula>"jan."</formula>
    </cfRule>
  </conditionalFormatting>
  <conditionalFormatting sqref="J9">
    <cfRule type="cellIs" dxfId="434" priority="421" operator="equal">
      <formula>"jan."</formula>
    </cfRule>
  </conditionalFormatting>
  <conditionalFormatting sqref="K9">
    <cfRule type="cellIs" dxfId="433" priority="420" operator="equal">
      <formula>"jan."</formula>
    </cfRule>
  </conditionalFormatting>
  <conditionalFormatting sqref="M9">
    <cfRule type="cellIs" dxfId="432" priority="419" operator="equal">
      <formula>"jan."</formula>
    </cfRule>
  </conditionalFormatting>
  <conditionalFormatting sqref="M9">
    <cfRule type="cellIs" dxfId="431" priority="418" operator="equal">
      <formula>"jan."</formula>
    </cfRule>
  </conditionalFormatting>
  <conditionalFormatting sqref="L9">
    <cfRule type="cellIs" dxfId="430" priority="417" operator="equal">
      <formula>"jan."</formula>
    </cfRule>
  </conditionalFormatting>
  <conditionalFormatting sqref="M9">
    <cfRule type="cellIs" dxfId="429" priority="416" operator="equal">
      <formula>"jan."</formula>
    </cfRule>
  </conditionalFormatting>
  <conditionalFormatting sqref="L9">
    <cfRule type="cellIs" dxfId="428" priority="415" operator="equal">
      <formula>"jan."</formula>
    </cfRule>
  </conditionalFormatting>
  <conditionalFormatting sqref="M9">
    <cfRule type="cellIs" dxfId="427" priority="414" operator="equal">
      <formula>"jan."</formula>
    </cfRule>
  </conditionalFormatting>
  <conditionalFormatting sqref="K9">
    <cfRule type="cellIs" dxfId="426" priority="413" operator="equal">
      <formula>"jan."</formula>
    </cfRule>
  </conditionalFormatting>
  <conditionalFormatting sqref="L9">
    <cfRule type="cellIs" dxfId="425" priority="412" operator="equal">
      <formula>"jan."</formula>
    </cfRule>
  </conditionalFormatting>
  <conditionalFormatting sqref="N9">
    <cfRule type="cellIs" dxfId="424" priority="411" operator="equal">
      <formula>"jan."</formula>
    </cfRule>
  </conditionalFormatting>
  <conditionalFormatting sqref="L9">
    <cfRule type="cellIs" dxfId="423" priority="410" operator="equal">
      <formula>"jan."</formula>
    </cfRule>
  </conditionalFormatting>
  <conditionalFormatting sqref="K9">
    <cfRule type="cellIs" dxfId="422" priority="409" operator="equal">
      <formula>"jan."</formula>
    </cfRule>
  </conditionalFormatting>
  <conditionalFormatting sqref="L9">
    <cfRule type="cellIs" dxfId="421" priority="408" operator="equal">
      <formula>"jan."</formula>
    </cfRule>
  </conditionalFormatting>
  <conditionalFormatting sqref="K9">
    <cfRule type="cellIs" dxfId="420" priority="407" operator="equal">
      <formula>"jan."</formula>
    </cfRule>
  </conditionalFormatting>
  <conditionalFormatting sqref="L9">
    <cfRule type="cellIs" dxfId="419" priority="406" operator="equal">
      <formula>"jan."</formula>
    </cfRule>
  </conditionalFormatting>
  <conditionalFormatting sqref="J9">
    <cfRule type="cellIs" dxfId="418" priority="405" operator="equal">
      <formula>"jan."</formula>
    </cfRule>
  </conditionalFormatting>
  <conditionalFormatting sqref="K9">
    <cfRule type="cellIs" dxfId="417" priority="404" operator="equal">
      <formula>"jan."</formula>
    </cfRule>
  </conditionalFormatting>
  <conditionalFormatting sqref="M9">
    <cfRule type="cellIs" dxfId="416" priority="403" operator="equal">
      <formula>"jan."</formula>
    </cfRule>
  </conditionalFormatting>
  <conditionalFormatting sqref="L9">
    <cfRule type="cellIs" dxfId="415" priority="402" operator="equal">
      <formula>"jan."</formula>
    </cfRule>
  </conditionalFormatting>
  <conditionalFormatting sqref="K9">
    <cfRule type="cellIs" dxfId="414" priority="401" operator="equal">
      <formula>"jan."</formula>
    </cfRule>
  </conditionalFormatting>
  <conditionalFormatting sqref="L9">
    <cfRule type="cellIs" dxfId="413" priority="400" operator="equal">
      <formula>"jan."</formula>
    </cfRule>
  </conditionalFormatting>
  <conditionalFormatting sqref="K9">
    <cfRule type="cellIs" dxfId="412" priority="399" operator="equal">
      <formula>"jan."</formula>
    </cfRule>
  </conditionalFormatting>
  <conditionalFormatting sqref="L9">
    <cfRule type="cellIs" dxfId="411" priority="398" operator="equal">
      <formula>"jan."</formula>
    </cfRule>
  </conditionalFormatting>
  <conditionalFormatting sqref="J9">
    <cfRule type="cellIs" dxfId="410" priority="397" operator="equal">
      <formula>"jan."</formula>
    </cfRule>
  </conditionalFormatting>
  <conditionalFormatting sqref="K9">
    <cfRule type="cellIs" dxfId="409" priority="396" operator="equal">
      <formula>"jan."</formula>
    </cfRule>
  </conditionalFormatting>
  <conditionalFormatting sqref="M9">
    <cfRule type="cellIs" dxfId="408" priority="395" operator="equal">
      <formula>"jan."</formula>
    </cfRule>
  </conditionalFormatting>
  <conditionalFormatting sqref="K9">
    <cfRule type="cellIs" dxfId="407" priority="394" operator="equal">
      <formula>"jan."</formula>
    </cfRule>
  </conditionalFormatting>
  <conditionalFormatting sqref="J9">
    <cfRule type="cellIs" dxfId="406" priority="393" operator="equal">
      <formula>"jan."</formula>
    </cfRule>
  </conditionalFormatting>
  <conditionalFormatting sqref="K9">
    <cfRule type="cellIs" dxfId="405" priority="392" operator="equal">
      <formula>"jan."</formula>
    </cfRule>
  </conditionalFormatting>
  <conditionalFormatting sqref="J9">
    <cfRule type="cellIs" dxfId="404" priority="391" operator="equal">
      <formula>"jan."</formula>
    </cfRule>
  </conditionalFormatting>
  <conditionalFormatting sqref="K9">
    <cfRule type="cellIs" dxfId="403" priority="390" operator="equal">
      <formula>"jan."</formula>
    </cfRule>
  </conditionalFormatting>
  <conditionalFormatting sqref="I9">
    <cfRule type="cellIs" dxfId="402" priority="389" operator="equal">
      <formula>"jan."</formula>
    </cfRule>
  </conditionalFormatting>
  <conditionalFormatting sqref="J9">
    <cfRule type="cellIs" dxfId="401" priority="388" operator="equal">
      <formula>"jan."</formula>
    </cfRule>
  </conditionalFormatting>
  <conditionalFormatting sqref="L9">
    <cfRule type="cellIs" dxfId="400" priority="387" operator="equal">
      <formula>"jan."</formula>
    </cfRule>
  </conditionalFormatting>
  <conditionalFormatting sqref="O9">
    <cfRule type="cellIs" dxfId="399" priority="386" operator="equal">
      <formula>"jan."</formula>
    </cfRule>
  </conditionalFormatting>
  <conditionalFormatting sqref="N9">
    <cfRule type="cellIs" dxfId="398" priority="385" operator="equal">
      <formula>"jan."</formula>
    </cfRule>
  </conditionalFormatting>
  <conditionalFormatting sqref="M9">
    <cfRule type="cellIs" dxfId="397" priority="384" operator="equal">
      <formula>"jan."</formula>
    </cfRule>
  </conditionalFormatting>
  <conditionalFormatting sqref="N9">
    <cfRule type="cellIs" dxfId="396" priority="383" operator="equal">
      <formula>"jan."</formula>
    </cfRule>
  </conditionalFormatting>
  <conditionalFormatting sqref="M9">
    <cfRule type="cellIs" dxfId="395" priority="382" operator="equal">
      <formula>"jan."</formula>
    </cfRule>
  </conditionalFormatting>
  <conditionalFormatting sqref="N9">
    <cfRule type="cellIs" dxfId="394" priority="381" operator="equal">
      <formula>"jan."</formula>
    </cfRule>
  </conditionalFormatting>
  <conditionalFormatting sqref="L9">
    <cfRule type="cellIs" dxfId="393" priority="380" operator="equal">
      <formula>"jan."</formula>
    </cfRule>
  </conditionalFormatting>
  <conditionalFormatting sqref="M9">
    <cfRule type="cellIs" dxfId="392" priority="379" operator="equal">
      <formula>"jan."</formula>
    </cfRule>
  </conditionalFormatting>
  <conditionalFormatting sqref="M9">
    <cfRule type="cellIs" dxfId="391" priority="378" operator="equal">
      <formula>"jan."</formula>
    </cfRule>
  </conditionalFormatting>
  <conditionalFormatting sqref="L9">
    <cfRule type="cellIs" dxfId="390" priority="377" operator="equal">
      <formula>"jan."</formula>
    </cfRule>
  </conditionalFormatting>
  <conditionalFormatting sqref="M9">
    <cfRule type="cellIs" dxfId="389" priority="376" operator="equal">
      <formula>"jan."</formula>
    </cfRule>
  </conditionalFormatting>
  <conditionalFormatting sqref="L9">
    <cfRule type="cellIs" dxfId="388" priority="375" operator="equal">
      <formula>"jan."</formula>
    </cfRule>
  </conditionalFormatting>
  <conditionalFormatting sqref="M9">
    <cfRule type="cellIs" dxfId="387" priority="374" operator="equal">
      <formula>"jan."</formula>
    </cfRule>
  </conditionalFormatting>
  <conditionalFormatting sqref="K9">
    <cfRule type="cellIs" dxfId="386" priority="373" operator="equal">
      <formula>"jan."</formula>
    </cfRule>
  </conditionalFormatting>
  <conditionalFormatting sqref="L9">
    <cfRule type="cellIs" dxfId="385" priority="372" operator="equal">
      <formula>"jan."</formula>
    </cfRule>
  </conditionalFormatting>
  <conditionalFormatting sqref="N9">
    <cfRule type="cellIs" dxfId="384" priority="371" operator="equal">
      <formula>"jan."</formula>
    </cfRule>
  </conditionalFormatting>
  <conditionalFormatting sqref="M9">
    <cfRule type="cellIs" dxfId="383" priority="370" operator="equal">
      <formula>"jan."</formula>
    </cfRule>
  </conditionalFormatting>
  <conditionalFormatting sqref="L9">
    <cfRule type="cellIs" dxfId="382" priority="369" operator="equal">
      <formula>"jan."</formula>
    </cfRule>
  </conditionalFormatting>
  <conditionalFormatting sqref="M9">
    <cfRule type="cellIs" dxfId="381" priority="368" operator="equal">
      <formula>"jan."</formula>
    </cfRule>
  </conditionalFormatting>
  <conditionalFormatting sqref="L9">
    <cfRule type="cellIs" dxfId="380" priority="367" operator="equal">
      <formula>"jan."</formula>
    </cfRule>
  </conditionalFormatting>
  <conditionalFormatting sqref="M9">
    <cfRule type="cellIs" dxfId="379" priority="366" operator="equal">
      <formula>"jan."</formula>
    </cfRule>
  </conditionalFormatting>
  <conditionalFormatting sqref="K9">
    <cfRule type="cellIs" dxfId="378" priority="365" operator="equal">
      <formula>"jan."</formula>
    </cfRule>
  </conditionalFormatting>
  <conditionalFormatting sqref="L9">
    <cfRule type="cellIs" dxfId="377" priority="364" operator="equal">
      <formula>"jan."</formula>
    </cfRule>
  </conditionalFormatting>
  <conditionalFormatting sqref="N9">
    <cfRule type="cellIs" dxfId="376" priority="363" operator="equal">
      <formula>"jan."</formula>
    </cfRule>
  </conditionalFormatting>
  <conditionalFormatting sqref="L9">
    <cfRule type="cellIs" dxfId="375" priority="362" operator="equal">
      <formula>"jan."</formula>
    </cfRule>
  </conditionalFormatting>
  <conditionalFormatting sqref="K9">
    <cfRule type="cellIs" dxfId="374" priority="361" operator="equal">
      <formula>"jan."</formula>
    </cfRule>
  </conditionalFormatting>
  <conditionalFormatting sqref="L9">
    <cfRule type="cellIs" dxfId="373" priority="360" operator="equal">
      <formula>"jan."</formula>
    </cfRule>
  </conditionalFormatting>
  <conditionalFormatting sqref="K9">
    <cfRule type="cellIs" dxfId="372" priority="359" operator="equal">
      <formula>"jan."</formula>
    </cfRule>
  </conditionalFormatting>
  <conditionalFormatting sqref="L9">
    <cfRule type="cellIs" dxfId="371" priority="358" operator="equal">
      <formula>"jan."</formula>
    </cfRule>
  </conditionalFormatting>
  <conditionalFormatting sqref="J9">
    <cfRule type="cellIs" dxfId="370" priority="357" operator="equal">
      <formula>"jan."</formula>
    </cfRule>
  </conditionalFormatting>
  <conditionalFormatting sqref="K9">
    <cfRule type="cellIs" dxfId="369" priority="356" operator="equal">
      <formula>"jan."</formula>
    </cfRule>
  </conditionalFormatting>
  <conditionalFormatting sqref="M9">
    <cfRule type="cellIs" dxfId="368" priority="355" operator="equal">
      <formula>"jan."</formula>
    </cfRule>
  </conditionalFormatting>
  <conditionalFormatting sqref="M9">
    <cfRule type="cellIs" dxfId="367" priority="354" operator="equal">
      <formula>"jan."</formula>
    </cfRule>
  </conditionalFormatting>
  <conditionalFormatting sqref="L9">
    <cfRule type="cellIs" dxfId="366" priority="353" operator="equal">
      <formula>"jan."</formula>
    </cfRule>
  </conditionalFormatting>
  <conditionalFormatting sqref="M9">
    <cfRule type="cellIs" dxfId="365" priority="352" operator="equal">
      <formula>"jan."</formula>
    </cfRule>
  </conditionalFormatting>
  <conditionalFormatting sqref="L9">
    <cfRule type="cellIs" dxfId="364" priority="351" operator="equal">
      <formula>"jan."</formula>
    </cfRule>
  </conditionalFormatting>
  <conditionalFormatting sqref="M9">
    <cfRule type="cellIs" dxfId="363" priority="350" operator="equal">
      <formula>"jan."</formula>
    </cfRule>
  </conditionalFormatting>
  <conditionalFormatting sqref="K9">
    <cfRule type="cellIs" dxfId="362" priority="349" operator="equal">
      <formula>"jan."</formula>
    </cfRule>
  </conditionalFormatting>
  <conditionalFormatting sqref="L9">
    <cfRule type="cellIs" dxfId="361" priority="348" operator="equal">
      <formula>"jan."</formula>
    </cfRule>
  </conditionalFormatting>
  <conditionalFormatting sqref="N9">
    <cfRule type="cellIs" dxfId="360" priority="347" operator="equal">
      <formula>"jan."</formula>
    </cfRule>
  </conditionalFormatting>
  <conditionalFormatting sqref="L9">
    <cfRule type="cellIs" dxfId="359" priority="346" operator="equal">
      <formula>"jan."</formula>
    </cfRule>
  </conditionalFormatting>
  <conditionalFormatting sqref="K9">
    <cfRule type="cellIs" dxfId="358" priority="345" operator="equal">
      <formula>"jan."</formula>
    </cfRule>
  </conditionalFormatting>
  <conditionalFormatting sqref="L9">
    <cfRule type="cellIs" dxfId="357" priority="344" operator="equal">
      <formula>"jan."</formula>
    </cfRule>
  </conditionalFormatting>
  <conditionalFormatting sqref="K9">
    <cfRule type="cellIs" dxfId="356" priority="343" operator="equal">
      <formula>"jan."</formula>
    </cfRule>
  </conditionalFormatting>
  <conditionalFormatting sqref="L9">
    <cfRule type="cellIs" dxfId="355" priority="342" operator="equal">
      <formula>"jan."</formula>
    </cfRule>
  </conditionalFormatting>
  <conditionalFormatting sqref="J9">
    <cfRule type="cellIs" dxfId="354" priority="341" operator="equal">
      <formula>"jan."</formula>
    </cfRule>
  </conditionalFormatting>
  <conditionalFormatting sqref="K9">
    <cfRule type="cellIs" dxfId="353" priority="340" operator="equal">
      <formula>"jan."</formula>
    </cfRule>
  </conditionalFormatting>
  <conditionalFormatting sqref="M9">
    <cfRule type="cellIs" dxfId="352" priority="339" operator="equal">
      <formula>"jan."</formula>
    </cfRule>
  </conditionalFormatting>
  <conditionalFormatting sqref="L9">
    <cfRule type="cellIs" dxfId="351" priority="338" operator="equal">
      <formula>"jan."</formula>
    </cfRule>
  </conditionalFormatting>
  <conditionalFormatting sqref="K9">
    <cfRule type="cellIs" dxfId="350" priority="337" operator="equal">
      <formula>"jan."</formula>
    </cfRule>
  </conditionalFormatting>
  <conditionalFormatting sqref="L9">
    <cfRule type="cellIs" dxfId="349" priority="336" operator="equal">
      <formula>"jan."</formula>
    </cfRule>
  </conditionalFormatting>
  <conditionalFormatting sqref="K9">
    <cfRule type="cellIs" dxfId="348" priority="335" operator="equal">
      <formula>"jan."</formula>
    </cfRule>
  </conditionalFormatting>
  <conditionalFormatting sqref="L9">
    <cfRule type="cellIs" dxfId="347" priority="334" operator="equal">
      <formula>"jan."</formula>
    </cfRule>
  </conditionalFormatting>
  <conditionalFormatting sqref="J9">
    <cfRule type="cellIs" dxfId="346" priority="333" operator="equal">
      <formula>"jan."</formula>
    </cfRule>
  </conditionalFormatting>
  <conditionalFormatting sqref="K9">
    <cfRule type="cellIs" dxfId="345" priority="332" operator="equal">
      <formula>"jan."</formula>
    </cfRule>
  </conditionalFormatting>
  <conditionalFormatting sqref="M9">
    <cfRule type="cellIs" dxfId="344" priority="331" operator="equal">
      <formula>"jan."</formula>
    </cfRule>
  </conditionalFormatting>
  <conditionalFormatting sqref="K9">
    <cfRule type="cellIs" dxfId="343" priority="330" operator="equal">
      <formula>"jan."</formula>
    </cfRule>
  </conditionalFormatting>
  <conditionalFormatting sqref="J9">
    <cfRule type="cellIs" dxfId="342" priority="329" operator="equal">
      <formula>"jan."</formula>
    </cfRule>
  </conditionalFormatting>
  <conditionalFormatting sqref="K9">
    <cfRule type="cellIs" dxfId="341" priority="328" operator="equal">
      <formula>"jan."</formula>
    </cfRule>
  </conditionalFormatting>
  <conditionalFormatting sqref="J9">
    <cfRule type="cellIs" dxfId="340" priority="327" operator="equal">
      <formula>"jan."</formula>
    </cfRule>
  </conditionalFormatting>
  <conditionalFormatting sqref="K9">
    <cfRule type="cellIs" dxfId="339" priority="326" operator="equal">
      <formula>"jan."</formula>
    </cfRule>
  </conditionalFormatting>
  <conditionalFormatting sqref="I9">
    <cfRule type="cellIs" dxfId="338" priority="325" operator="equal">
      <formula>"jan."</formula>
    </cfRule>
  </conditionalFormatting>
  <conditionalFormatting sqref="J9">
    <cfRule type="cellIs" dxfId="337" priority="324" operator="equal">
      <formula>"jan."</formula>
    </cfRule>
  </conditionalFormatting>
  <conditionalFormatting sqref="L9">
    <cfRule type="cellIs" dxfId="336" priority="323" operator="equal">
      <formula>"jan."</formula>
    </cfRule>
  </conditionalFormatting>
  <conditionalFormatting sqref="M9">
    <cfRule type="cellIs" dxfId="335" priority="322" operator="equal">
      <formula>"jan."</formula>
    </cfRule>
  </conditionalFormatting>
  <conditionalFormatting sqref="L9">
    <cfRule type="cellIs" dxfId="334" priority="321" operator="equal">
      <formula>"jan."</formula>
    </cfRule>
  </conditionalFormatting>
  <conditionalFormatting sqref="M9">
    <cfRule type="cellIs" dxfId="333" priority="320" operator="equal">
      <formula>"jan."</formula>
    </cfRule>
  </conditionalFormatting>
  <conditionalFormatting sqref="L9">
    <cfRule type="cellIs" dxfId="332" priority="319" operator="equal">
      <formula>"jan."</formula>
    </cfRule>
  </conditionalFormatting>
  <conditionalFormatting sqref="M9">
    <cfRule type="cellIs" dxfId="331" priority="318" operator="equal">
      <formula>"jan."</formula>
    </cfRule>
  </conditionalFormatting>
  <conditionalFormatting sqref="K9">
    <cfRule type="cellIs" dxfId="330" priority="317" operator="equal">
      <formula>"jan."</formula>
    </cfRule>
  </conditionalFormatting>
  <conditionalFormatting sqref="L9">
    <cfRule type="cellIs" dxfId="329" priority="316" operator="equal">
      <formula>"jan."</formula>
    </cfRule>
  </conditionalFormatting>
  <conditionalFormatting sqref="L9">
    <cfRule type="cellIs" dxfId="328" priority="315" operator="equal">
      <formula>"jan."</formula>
    </cfRule>
  </conditionalFormatting>
  <conditionalFormatting sqref="K9">
    <cfRule type="cellIs" dxfId="327" priority="314" operator="equal">
      <formula>"jan."</formula>
    </cfRule>
  </conditionalFormatting>
  <conditionalFormatting sqref="L9">
    <cfRule type="cellIs" dxfId="326" priority="313" operator="equal">
      <formula>"jan."</formula>
    </cfRule>
  </conditionalFormatting>
  <conditionalFormatting sqref="K9">
    <cfRule type="cellIs" dxfId="325" priority="312" operator="equal">
      <formula>"jan."</formula>
    </cfRule>
  </conditionalFormatting>
  <conditionalFormatting sqref="L9">
    <cfRule type="cellIs" dxfId="324" priority="311" operator="equal">
      <formula>"jan."</formula>
    </cfRule>
  </conditionalFormatting>
  <conditionalFormatting sqref="J9">
    <cfRule type="cellIs" dxfId="323" priority="310" operator="equal">
      <formula>"jan."</formula>
    </cfRule>
  </conditionalFormatting>
  <conditionalFormatting sqref="K9">
    <cfRule type="cellIs" dxfId="322" priority="309" operator="equal">
      <formula>"jan."</formula>
    </cfRule>
  </conditionalFormatting>
  <conditionalFormatting sqref="M9">
    <cfRule type="cellIs" dxfId="321" priority="308" operator="equal">
      <formula>"jan."</formula>
    </cfRule>
  </conditionalFormatting>
  <conditionalFormatting sqref="L9">
    <cfRule type="cellIs" dxfId="320" priority="307" operator="equal">
      <formula>"jan."</formula>
    </cfRule>
  </conditionalFormatting>
  <conditionalFormatting sqref="K9">
    <cfRule type="cellIs" dxfId="319" priority="306" operator="equal">
      <formula>"jan."</formula>
    </cfRule>
  </conditionalFormatting>
  <conditionalFormatting sqref="L9">
    <cfRule type="cellIs" dxfId="318" priority="305" operator="equal">
      <formula>"jan."</formula>
    </cfRule>
  </conditionalFormatting>
  <conditionalFormatting sqref="K9">
    <cfRule type="cellIs" dxfId="317" priority="304" operator="equal">
      <formula>"jan."</formula>
    </cfRule>
  </conditionalFormatting>
  <conditionalFormatting sqref="L9">
    <cfRule type="cellIs" dxfId="316" priority="303" operator="equal">
      <formula>"jan."</formula>
    </cfRule>
  </conditionalFormatting>
  <conditionalFormatting sqref="J9">
    <cfRule type="cellIs" dxfId="315" priority="302" operator="equal">
      <formula>"jan."</formula>
    </cfRule>
  </conditionalFormatting>
  <conditionalFormatting sqref="K9">
    <cfRule type="cellIs" dxfId="314" priority="301" operator="equal">
      <formula>"jan."</formula>
    </cfRule>
  </conditionalFormatting>
  <conditionalFormatting sqref="M9">
    <cfRule type="cellIs" dxfId="313" priority="300" operator="equal">
      <formula>"jan."</formula>
    </cfRule>
  </conditionalFormatting>
  <conditionalFormatting sqref="K9">
    <cfRule type="cellIs" dxfId="312" priority="299" operator="equal">
      <formula>"jan."</formula>
    </cfRule>
  </conditionalFormatting>
  <conditionalFormatting sqref="J9">
    <cfRule type="cellIs" dxfId="311" priority="298" operator="equal">
      <formula>"jan."</formula>
    </cfRule>
  </conditionalFormatting>
  <conditionalFormatting sqref="K9">
    <cfRule type="cellIs" dxfId="310" priority="297" operator="equal">
      <formula>"jan."</formula>
    </cfRule>
  </conditionalFormatting>
  <conditionalFormatting sqref="J9">
    <cfRule type="cellIs" dxfId="309" priority="296" operator="equal">
      <formula>"jan."</formula>
    </cfRule>
  </conditionalFormatting>
  <conditionalFormatting sqref="K9">
    <cfRule type="cellIs" dxfId="308" priority="295" operator="equal">
      <formula>"jan."</formula>
    </cfRule>
  </conditionalFormatting>
  <conditionalFormatting sqref="I9">
    <cfRule type="cellIs" dxfId="307" priority="294" operator="equal">
      <formula>"jan."</formula>
    </cfRule>
  </conditionalFormatting>
  <conditionalFormatting sqref="J9">
    <cfRule type="cellIs" dxfId="306" priority="293" operator="equal">
      <formula>"jan."</formula>
    </cfRule>
  </conditionalFormatting>
  <conditionalFormatting sqref="L9">
    <cfRule type="cellIs" dxfId="305" priority="292" operator="equal">
      <formula>"jan."</formula>
    </cfRule>
  </conditionalFormatting>
  <conditionalFormatting sqref="L9">
    <cfRule type="cellIs" dxfId="304" priority="291" operator="equal">
      <formula>"jan."</formula>
    </cfRule>
  </conditionalFormatting>
  <conditionalFormatting sqref="K9">
    <cfRule type="cellIs" dxfId="303" priority="290" operator="equal">
      <formula>"jan."</formula>
    </cfRule>
  </conditionalFormatting>
  <conditionalFormatting sqref="L9">
    <cfRule type="cellIs" dxfId="302" priority="289" operator="equal">
      <formula>"jan."</formula>
    </cfRule>
  </conditionalFormatting>
  <conditionalFormatting sqref="K9">
    <cfRule type="cellIs" dxfId="301" priority="288" operator="equal">
      <formula>"jan."</formula>
    </cfRule>
  </conditionalFormatting>
  <conditionalFormatting sqref="L9">
    <cfRule type="cellIs" dxfId="300" priority="287" operator="equal">
      <formula>"jan."</formula>
    </cfRule>
  </conditionalFormatting>
  <conditionalFormatting sqref="J9">
    <cfRule type="cellIs" dxfId="299" priority="286" operator="equal">
      <formula>"jan."</formula>
    </cfRule>
  </conditionalFormatting>
  <conditionalFormatting sqref="K9">
    <cfRule type="cellIs" dxfId="298" priority="285" operator="equal">
      <formula>"jan."</formula>
    </cfRule>
  </conditionalFormatting>
  <conditionalFormatting sqref="M9">
    <cfRule type="cellIs" dxfId="297" priority="284" operator="equal">
      <formula>"jan."</formula>
    </cfRule>
  </conditionalFormatting>
  <conditionalFormatting sqref="K9">
    <cfRule type="cellIs" dxfId="296" priority="283" operator="equal">
      <formula>"jan."</formula>
    </cfRule>
  </conditionalFormatting>
  <conditionalFormatting sqref="J9">
    <cfRule type="cellIs" dxfId="295" priority="282" operator="equal">
      <formula>"jan."</formula>
    </cfRule>
  </conditionalFormatting>
  <conditionalFormatting sqref="K9">
    <cfRule type="cellIs" dxfId="294" priority="281" operator="equal">
      <formula>"jan."</formula>
    </cfRule>
  </conditionalFormatting>
  <conditionalFormatting sqref="J9">
    <cfRule type="cellIs" dxfId="293" priority="280" operator="equal">
      <formula>"jan."</formula>
    </cfRule>
  </conditionalFormatting>
  <conditionalFormatting sqref="K9">
    <cfRule type="cellIs" dxfId="292" priority="279" operator="equal">
      <formula>"jan."</formula>
    </cfRule>
  </conditionalFormatting>
  <conditionalFormatting sqref="I9">
    <cfRule type="cellIs" dxfId="291" priority="278" operator="equal">
      <formula>"jan."</formula>
    </cfRule>
  </conditionalFormatting>
  <conditionalFormatting sqref="J9">
    <cfRule type="cellIs" dxfId="290" priority="277" operator="equal">
      <formula>"jan."</formula>
    </cfRule>
  </conditionalFormatting>
  <conditionalFormatting sqref="L9">
    <cfRule type="cellIs" dxfId="289" priority="276" operator="equal">
      <formula>"jan."</formula>
    </cfRule>
  </conditionalFormatting>
  <conditionalFormatting sqref="K9">
    <cfRule type="cellIs" dxfId="288" priority="275" operator="equal">
      <formula>"jan."</formula>
    </cfRule>
  </conditionalFormatting>
  <conditionalFormatting sqref="J9">
    <cfRule type="cellIs" dxfId="287" priority="274" operator="equal">
      <formula>"jan."</formula>
    </cfRule>
  </conditionalFormatting>
  <conditionalFormatting sqref="K9">
    <cfRule type="cellIs" dxfId="286" priority="273" operator="equal">
      <formula>"jan."</formula>
    </cfRule>
  </conditionalFormatting>
  <conditionalFormatting sqref="J9">
    <cfRule type="cellIs" dxfId="285" priority="272" operator="equal">
      <formula>"jan."</formula>
    </cfRule>
  </conditionalFormatting>
  <conditionalFormatting sqref="K9">
    <cfRule type="cellIs" dxfId="284" priority="271" operator="equal">
      <formula>"jan."</formula>
    </cfRule>
  </conditionalFormatting>
  <conditionalFormatting sqref="I9">
    <cfRule type="cellIs" dxfId="283" priority="270" operator="equal">
      <formula>"jan."</formula>
    </cfRule>
  </conditionalFormatting>
  <conditionalFormatting sqref="J9">
    <cfRule type="cellIs" dxfId="282" priority="269" operator="equal">
      <formula>"jan."</formula>
    </cfRule>
  </conditionalFormatting>
  <conditionalFormatting sqref="L9">
    <cfRule type="cellIs" dxfId="281" priority="268" operator="equal">
      <formula>"jan."</formula>
    </cfRule>
  </conditionalFormatting>
  <conditionalFormatting sqref="J9">
    <cfRule type="cellIs" dxfId="280" priority="267" operator="equal">
      <formula>"jan."</formula>
    </cfRule>
  </conditionalFormatting>
  <conditionalFormatting sqref="I9">
    <cfRule type="cellIs" dxfId="279" priority="266" operator="equal">
      <formula>"jan."</formula>
    </cfRule>
  </conditionalFormatting>
  <conditionalFormatting sqref="J9">
    <cfRule type="cellIs" dxfId="278" priority="265" operator="equal">
      <formula>"jan."</formula>
    </cfRule>
  </conditionalFormatting>
  <conditionalFormatting sqref="I9">
    <cfRule type="cellIs" dxfId="277" priority="264" operator="equal">
      <formula>"jan."</formula>
    </cfRule>
  </conditionalFormatting>
  <conditionalFormatting sqref="J9">
    <cfRule type="cellIs" dxfId="276" priority="263" operator="equal">
      <formula>"jan."</formula>
    </cfRule>
  </conditionalFormatting>
  <conditionalFormatting sqref="H9">
    <cfRule type="cellIs" dxfId="275" priority="262" operator="equal">
      <formula>"jan."</formula>
    </cfRule>
  </conditionalFormatting>
  <conditionalFormatting sqref="I9">
    <cfRule type="cellIs" dxfId="274" priority="261" operator="equal">
      <formula>"jan."</formula>
    </cfRule>
  </conditionalFormatting>
  <conditionalFormatting sqref="K9">
    <cfRule type="cellIs" dxfId="273" priority="260" operator="equal">
      <formula>"jan."</formula>
    </cfRule>
  </conditionalFormatting>
  <conditionalFormatting sqref="N9">
    <cfRule type="cellIs" dxfId="272" priority="259" operator="equal">
      <formula>"jan."</formula>
    </cfRule>
  </conditionalFormatting>
  <conditionalFormatting sqref="O9">
    <cfRule type="cellIs" dxfId="271" priority="258" operator="equal">
      <formula>"jan."</formula>
    </cfRule>
  </conditionalFormatting>
  <conditionalFormatting sqref="P9">
    <cfRule type="cellIs" dxfId="270" priority="257" operator="equal">
      <formula>"jan."</formula>
    </cfRule>
  </conditionalFormatting>
  <conditionalFormatting sqref="N9">
    <cfRule type="cellIs" dxfId="269" priority="256" operator="equal">
      <formula>"jan."</formula>
    </cfRule>
  </conditionalFormatting>
  <conditionalFormatting sqref="M9">
    <cfRule type="cellIs" dxfId="268" priority="255" operator="equal">
      <formula>"jan."</formula>
    </cfRule>
  </conditionalFormatting>
  <conditionalFormatting sqref="N9">
    <cfRule type="cellIs" dxfId="267" priority="254" operator="equal">
      <formula>"jan."</formula>
    </cfRule>
  </conditionalFormatting>
  <conditionalFormatting sqref="M9">
    <cfRule type="cellIs" dxfId="266" priority="253" operator="equal">
      <formula>"jan."</formula>
    </cfRule>
  </conditionalFormatting>
  <conditionalFormatting sqref="N9">
    <cfRule type="cellIs" dxfId="265" priority="252" operator="equal">
      <formula>"jan."</formula>
    </cfRule>
  </conditionalFormatting>
  <conditionalFormatting sqref="L9">
    <cfRule type="cellIs" dxfId="264" priority="251" operator="equal">
      <formula>"jan."</formula>
    </cfRule>
  </conditionalFormatting>
  <conditionalFormatting sqref="M9">
    <cfRule type="cellIs" dxfId="263" priority="250" operator="equal">
      <formula>"jan."</formula>
    </cfRule>
  </conditionalFormatting>
  <conditionalFormatting sqref="M9">
    <cfRule type="cellIs" dxfId="262" priority="249" operator="equal">
      <formula>"jan."</formula>
    </cfRule>
  </conditionalFormatting>
  <conditionalFormatting sqref="L9">
    <cfRule type="cellIs" dxfId="261" priority="248" operator="equal">
      <formula>"jan."</formula>
    </cfRule>
  </conditionalFormatting>
  <conditionalFormatting sqref="M9">
    <cfRule type="cellIs" dxfId="260" priority="247" operator="equal">
      <formula>"jan."</formula>
    </cfRule>
  </conditionalFormatting>
  <conditionalFormatting sqref="L9">
    <cfRule type="cellIs" dxfId="259" priority="246" operator="equal">
      <formula>"jan."</formula>
    </cfRule>
  </conditionalFormatting>
  <conditionalFormatting sqref="M9">
    <cfRule type="cellIs" dxfId="258" priority="245" operator="equal">
      <formula>"jan."</formula>
    </cfRule>
  </conditionalFormatting>
  <conditionalFormatting sqref="K9">
    <cfRule type="cellIs" dxfId="257" priority="244" operator="equal">
      <formula>"jan."</formula>
    </cfRule>
  </conditionalFormatting>
  <conditionalFormatting sqref="L9">
    <cfRule type="cellIs" dxfId="256" priority="243" operator="equal">
      <formula>"jan."</formula>
    </cfRule>
  </conditionalFormatting>
  <conditionalFormatting sqref="N9">
    <cfRule type="cellIs" dxfId="255" priority="242" operator="equal">
      <formula>"jan."</formula>
    </cfRule>
  </conditionalFormatting>
  <conditionalFormatting sqref="M9">
    <cfRule type="cellIs" dxfId="254" priority="241" operator="equal">
      <formula>"jan."</formula>
    </cfRule>
  </conditionalFormatting>
  <conditionalFormatting sqref="L9">
    <cfRule type="cellIs" dxfId="253" priority="240" operator="equal">
      <formula>"jan."</formula>
    </cfRule>
  </conditionalFormatting>
  <conditionalFormatting sqref="M9">
    <cfRule type="cellIs" dxfId="252" priority="239" operator="equal">
      <formula>"jan."</formula>
    </cfRule>
  </conditionalFormatting>
  <conditionalFormatting sqref="L9">
    <cfRule type="cellIs" dxfId="251" priority="238" operator="equal">
      <formula>"jan."</formula>
    </cfRule>
  </conditionalFormatting>
  <conditionalFormatting sqref="M9">
    <cfRule type="cellIs" dxfId="250" priority="237" operator="equal">
      <formula>"jan."</formula>
    </cfRule>
  </conditionalFormatting>
  <conditionalFormatting sqref="K9">
    <cfRule type="cellIs" dxfId="249" priority="236" operator="equal">
      <formula>"jan."</formula>
    </cfRule>
  </conditionalFormatting>
  <conditionalFormatting sqref="L9">
    <cfRule type="cellIs" dxfId="248" priority="235" operator="equal">
      <formula>"jan."</formula>
    </cfRule>
  </conditionalFormatting>
  <conditionalFormatting sqref="N9">
    <cfRule type="cellIs" dxfId="247" priority="234" operator="equal">
      <formula>"jan."</formula>
    </cfRule>
  </conditionalFormatting>
  <conditionalFormatting sqref="L9">
    <cfRule type="cellIs" dxfId="246" priority="233" operator="equal">
      <formula>"jan."</formula>
    </cfRule>
  </conditionalFormatting>
  <conditionalFormatting sqref="K9">
    <cfRule type="cellIs" dxfId="245" priority="232" operator="equal">
      <formula>"jan."</formula>
    </cfRule>
  </conditionalFormatting>
  <conditionalFormatting sqref="L9">
    <cfRule type="cellIs" dxfId="244" priority="231" operator="equal">
      <formula>"jan."</formula>
    </cfRule>
  </conditionalFormatting>
  <conditionalFormatting sqref="K9">
    <cfRule type="cellIs" dxfId="243" priority="230" operator="equal">
      <formula>"jan."</formula>
    </cfRule>
  </conditionalFormatting>
  <conditionalFormatting sqref="L9">
    <cfRule type="cellIs" dxfId="242" priority="229" operator="equal">
      <formula>"jan."</formula>
    </cfRule>
  </conditionalFormatting>
  <conditionalFormatting sqref="J9">
    <cfRule type="cellIs" dxfId="241" priority="228" operator="equal">
      <formula>"jan."</formula>
    </cfRule>
  </conditionalFormatting>
  <conditionalFormatting sqref="K9">
    <cfRule type="cellIs" dxfId="240" priority="227" operator="equal">
      <formula>"jan."</formula>
    </cfRule>
  </conditionalFormatting>
  <conditionalFormatting sqref="M9">
    <cfRule type="cellIs" dxfId="239" priority="226" operator="equal">
      <formula>"jan."</formula>
    </cfRule>
  </conditionalFormatting>
  <conditionalFormatting sqref="M9">
    <cfRule type="cellIs" dxfId="238" priority="225" operator="equal">
      <formula>"jan."</formula>
    </cfRule>
  </conditionalFormatting>
  <conditionalFormatting sqref="L9">
    <cfRule type="cellIs" dxfId="237" priority="224" operator="equal">
      <formula>"jan."</formula>
    </cfRule>
  </conditionalFormatting>
  <conditionalFormatting sqref="M9">
    <cfRule type="cellIs" dxfId="236" priority="223" operator="equal">
      <formula>"jan."</formula>
    </cfRule>
  </conditionalFormatting>
  <conditionalFormatting sqref="L9">
    <cfRule type="cellIs" dxfId="235" priority="222" operator="equal">
      <formula>"jan."</formula>
    </cfRule>
  </conditionalFormatting>
  <conditionalFormatting sqref="M9">
    <cfRule type="cellIs" dxfId="234" priority="221" operator="equal">
      <formula>"jan."</formula>
    </cfRule>
  </conditionalFormatting>
  <conditionalFormatting sqref="K9">
    <cfRule type="cellIs" dxfId="233" priority="220" operator="equal">
      <formula>"jan."</formula>
    </cfRule>
  </conditionalFormatting>
  <conditionalFormatting sqref="L9">
    <cfRule type="cellIs" dxfId="232" priority="219" operator="equal">
      <formula>"jan."</formula>
    </cfRule>
  </conditionalFormatting>
  <conditionalFormatting sqref="N9">
    <cfRule type="cellIs" dxfId="231" priority="218" operator="equal">
      <formula>"jan."</formula>
    </cfRule>
  </conditionalFormatting>
  <conditionalFormatting sqref="L9">
    <cfRule type="cellIs" dxfId="230" priority="217" operator="equal">
      <formula>"jan."</formula>
    </cfRule>
  </conditionalFormatting>
  <conditionalFormatting sqref="K9">
    <cfRule type="cellIs" dxfId="229" priority="216" operator="equal">
      <formula>"jan."</formula>
    </cfRule>
  </conditionalFormatting>
  <conditionalFormatting sqref="L9">
    <cfRule type="cellIs" dxfId="228" priority="215" operator="equal">
      <formula>"jan."</formula>
    </cfRule>
  </conditionalFormatting>
  <conditionalFormatting sqref="K9">
    <cfRule type="cellIs" dxfId="227" priority="214" operator="equal">
      <formula>"jan."</formula>
    </cfRule>
  </conditionalFormatting>
  <conditionalFormatting sqref="L9">
    <cfRule type="cellIs" dxfId="226" priority="213" operator="equal">
      <formula>"jan."</formula>
    </cfRule>
  </conditionalFormatting>
  <conditionalFormatting sqref="J9">
    <cfRule type="cellIs" dxfId="225" priority="212" operator="equal">
      <formula>"jan."</formula>
    </cfRule>
  </conditionalFormatting>
  <conditionalFormatting sqref="K9">
    <cfRule type="cellIs" dxfId="224" priority="211" operator="equal">
      <formula>"jan."</formula>
    </cfRule>
  </conditionalFormatting>
  <conditionalFormatting sqref="M9">
    <cfRule type="cellIs" dxfId="223" priority="210" operator="equal">
      <formula>"jan."</formula>
    </cfRule>
  </conditionalFormatting>
  <conditionalFormatting sqref="L9">
    <cfRule type="cellIs" dxfId="222" priority="209" operator="equal">
      <formula>"jan."</formula>
    </cfRule>
  </conditionalFormatting>
  <conditionalFormatting sqref="K9">
    <cfRule type="cellIs" dxfId="221" priority="208" operator="equal">
      <formula>"jan."</formula>
    </cfRule>
  </conditionalFormatting>
  <conditionalFormatting sqref="L9">
    <cfRule type="cellIs" dxfId="220" priority="207" operator="equal">
      <formula>"jan."</formula>
    </cfRule>
  </conditionalFormatting>
  <conditionalFormatting sqref="K9">
    <cfRule type="cellIs" dxfId="219" priority="206" operator="equal">
      <formula>"jan."</formula>
    </cfRule>
  </conditionalFormatting>
  <conditionalFormatting sqref="L9">
    <cfRule type="cellIs" dxfId="218" priority="205" operator="equal">
      <formula>"jan."</formula>
    </cfRule>
  </conditionalFormatting>
  <conditionalFormatting sqref="J9">
    <cfRule type="cellIs" dxfId="217" priority="204" operator="equal">
      <formula>"jan."</formula>
    </cfRule>
  </conditionalFormatting>
  <conditionalFormatting sqref="K9">
    <cfRule type="cellIs" dxfId="216" priority="203" operator="equal">
      <formula>"jan."</formula>
    </cfRule>
  </conditionalFormatting>
  <conditionalFormatting sqref="M9">
    <cfRule type="cellIs" dxfId="215" priority="202" operator="equal">
      <formula>"jan."</formula>
    </cfRule>
  </conditionalFormatting>
  <conditionalFormatting sqref="K9">
    <cfRule type="cellIs" dxfId="214" priority="201" operator="equal">
      <formula>"jan."</formula>
    </cfRule>
  </conditionalFormatting>
  <conditionalFormatting sqref="J9">
    <cfRule type="cellIs" dxfId="213" priority="200" operator="equal">
      <formula>"jan."</formula>
    </cfRule>
  </conditionalFormatting>
  <conditionalFormatting sqref="K9">
    <cfRule type="cellIs" dxfId="212" priority="199" operator="equal">
      <formula>"jan."</formula>
    </cfRule>
  </conditionalFormatting>
  <conditionalFormatting sqref="J9">
    <cfRule type="cellIs" dxfId="211" priority="198" operator="equal">
      <formula>"jan."</formula>
    </cfRule>
  </conditionalFormatting>
  <conditionalFormatting sqref="K9">
    <cfRule type="cellIs" dxfId="210" priority="197" operator="equal">
      <formula>"jan."</formula>
    </cfRule>
  </conditionalFormatting>
  <conditionalFormatting sqref="I9">
    <cfRule type="cellIs" dxfId="209" priority="196" operator="equal">
      <formula>"jan."</formula>
    </cfRule>
  </conditionalFormatting>
  <conditionalFormatting sqref="J9">
    <cfRule type="cellIs" dxfId="208" priority="195" operator="equal">
      <formula>"jan."</formula>
    </cfRule>
  </conditionalFormatting>
  <conditionalFormatting sqref="L9">
    <cfRule type="cellIs" dxfId="207" priority="194" operator="equal">
      <formula>"jan."</formula>
    </cfRule>
  </conditionalFormatting>
  <conditionalFormatting sqref="M9">
    <cfRule type="cellIs" dxfId="206" priority="193" operator="equal">
      <formula>"jan."</formula>
    </cfRule>
  </conditionalFormatting>
  <conditionalFormatting sqref="L9">
    <cfRule type="cellIs" dxfId="205" priority="192" operator="equal">
      <formula>"jan."</formula>
    </cfRule>
  </conditionalFormatting>
  <conditionalFormatting sqref="M9">
    <cfRule type="cellIs" dxfId="204" priority="191" operator="equal">
      <formula>"jan."</formula>
    </cfRule>
  </conditionalFormatting>
  <conditionalFormatting sqref="L9">
    <cfRule type="cellIs" dxfId="203" priority="190" operator="equal">
      <formula>"jan."</formula>
    </cfRule>
  </conditionalFormatting>
  <conditionalFormatting sqref="M9">
    <cfRule type="cellIs" dxfId="202" priority="189" operator="equal">
      <formula>"jan."</formula>
    </cfRule>
  </conditionalFormatting>
  <conditionalFormatting sqref="K9">
    <cfRule type="cellIs" dxfId="201" priority="188" operator="equal">
      <formula>"jan."</formula>
    </cfRule>
  </conditionalFormatting>
  <conditionalFormatting sqref="L9">
    <cfRule type="cellIs" dxfId="200" priority="187" operator="equal">
      <formula>"jan."</formula>
    </cfRule>
  </conditionalFormatting>
  <conditionalFormatting sqref="L9">
    <cfRule type="cellIs" dxfId="199" priority="186" operator="equal">
      <formula>"jan."</formula>
    </cfRule>
  </conditionalFormatting>
  <conditionalFormatting sqref="K9">
    <cfRule type="cellIs" dxfId="198" priority="185" operator="equal">
      <formula>"jan."</formula>
    </cfRule>
  </conditionalFormatting>
  <conditionalFormatting sqref="L9">
    <cfRule type="cellIs" dxfId="197" priority="184" operator="equal">
      <formula>"jan."</formula>
    </cfRule>
  </conditionalFormatting>
  <conditionalFormatting sqref="K9">
    <cfRule type="cellIs" dxfId="196" priority="183" operator="equal">
      <formula>"jan."</formula>
    </cfRule>
  </conditionalFormatting>
  <conditionalFormatting sqref="L9">
    <cfRule type="cellIs" dxfId="195" priority="182" operator="equal">
      <formula>"jan."</formula>
    </cfRule>
  </conditionalFormatting>
  <conditionalFormatting sqref="J9">
    <cfRule type="cellIs" dxfId="194" priority="181" operator="equal">
      <formula>"jan."</formula>
    </cfRule>
  </conditionalFormatting>
  <conditionalFormatting sqref="K9">
    <cfRule type="cellIs" dxfId="193" priority="180" operator="equal">
      <formula>"jan."</formula>
    </cfRule>
  </conditionalFormatting>
  <conditionalFormatting sqref="M9">
    <cfRule type="cellIs" dxfId="192" priority="179" operator="equal">
      <formula>"jan."</formula>
    </cfRule>
  </conditionalFormatting>
  <conditionalFormatting sqref="L9">
    <cfRule type="cellIs" dxfId="191" priority="178" operator="equal">
      <formula>"jan."</formula>
    </cfRule>
  </conditionalFormatting>
  <conditionalFormatting sqref="K9">
    <cfRule type="cellIs" dxfId="190" priority="177" operator="equal">
      <formula>"jan."</formula>
    </cfRule>
  </conditionalFormatting>
  <conditionalFormatting sqref="L9">
    <cfRule type="cellIs" dxfId="189" priority="176" operator="equal">
      <formula>"jan."</formula>
    </cfRule>
  </conditionalFormatting>
  <conditionalFormatting sqref="K9">
    <cfRule type="cellIs" dxfId="188" priority="175" operator="equal">
      <formula>"jan."</formula>
    </cfRule>
  </conditionalFormatting>
  <conditionalFormatting sqref="L9">
    <cfRule type="cellIs" dxfId="187" priority="174" operator="equal">
      <formula>"jan."</formula>
    </cfRule>
  </conditionalFormatting>
  <conditionalFormatting sqref="J9">
    <cfRule type="cellIs" dxfId="186" priority="173" operator="equal">
      <formula>"jan."</formula>
    </cfRule>
  </conditionalFormatting>
  <conditionalFormatting sqref="K9">
    <cfRule type="cellIs" dxfId="185" priority="172" operator="equal">
      <formula>"jan."</formula>
    </cfRule>
  </conditionalFormatting>
  <conditionalFormatting sqref="M9">
    <cfRule type="cellIs" dxfId="184" priority="171" operator="equal">
      <formula>"jan."</formula>
    </cfRule>
  </conditionalFormatting>
  <conditionalFormatting sqref="K9">
    <cfRule type="cellIs" dxfId="183" priority="170" operator="equal">
      <formula>"jan."</formula>
    </cfRule>
  </conditionalFormatting>
  <conditionalFormatting sqref="J9">
    <cfRule type="cellIs" dxfId="182" priority="169" operator="equal">
      <formula>"jan."</formula>
    </cfRule>
  </conditionalFormatting>
  <conditionalFormatting sqref="K9">
    <cfRule type="cellIs" dxfId="181" priority="168" operator="equal">
      <formula>"jan."</formula>
    </cfRule>
  </conditionalFormatting>
  <conditionalFormatting sqref="J9">
    <cfRule type="cellIs" dxfId="180" priority="167" operator="equal">
      <formula>"jan."</formula>
    </cfRule>
  </conditionalFormatting>
  <conditionalFormatting sqref="K9">
    <cfRule type="cellIs" dxfId="179" priority="166" operator="equal">
      <formula>"jan."</formula>
    </cfRule>
  </conditionalFormatting>
  <conditionalFormatting sqref="I9">
    <cfRule type="cellIs" dxfId="178" priority="165" operator="equal">
      <formula>"jan."</formula>
    </cfRule>
  </conditionalFormatting>
  <conditionalFormatting sqref="J9">
    <cfRule type="cellIs" dxfId="177" priority="164" operator="equal">
      <formula>"jan."</formula>
    </cfRule>
  </conditionalFormatting>
  <conditionalFormatting sqref="L9">
    <cfRule type="cellIs" dxfId="176" priority="163" operator="equal">
      <formula>"jan."</formula>
    </cfRule>
  </conditionalFormatting>
  <conditionalFormatting sqref="L9">
    <cfRule type="cellIs" dxfId="175" priority="162" operator="equal">
      <formula>"jan."</formula>
    </cfRule>
  </conditionalFormatting>
  <conditionalFormatting sqref="K9">
    <cfRule type="cellIs" dxfId="174" priority="161" operator="equal">
      <formula>"jan."</formula>
    </cfRule>
  </conditionalFormatting>
  <conditionalFormatting sqref="L9">
    <cfRule type="cellIs" dxfId="173" priority="160" operator="equal">
      <formula>"jan."</formula>
    </cfRule>
  </conditionalFormatting>
  <conditionalFormatting sqref="K9">
    <cfRule type="cellIs" dxfId="172" priority="159" operator="equal">
      <formula>"jan."</formula>
    </cfRule>
  </conditionalFormatting>
  <conditionalFormatting sqref="L9">
    <cfRule type="cellIs" dxfId="171" priority="158" operator="equal">
      <formula>"jan."</formula>
    </cfRule>
  </conditionalFormatting>
  <conditionalFormatting sqref="J9">
    <cfRule type="cellIs" dxfId="170" priority="157" operator="equal">
      <formula>"jan."</formula>
    </cfRule>
  </conditionalFormatting>
  <conditionalFormatting sqref="K9">
    <cfRule type="cellIs" dxfId="169" priority="156" operator="equal">
      <formula>"jan."</formula>
    </cfRule>
  </conditionalFormatting>
  <conditionalFormatting sqref="M9">
    <cfRule type="cellIs" dxfId="168" priority="155" operator="equal">
      <formula>"jan."</formula>
    </cfRule>
  </conditionalFormatting>
  <conditionalFormatting sqref="K9">
    <cfRule type="cellIs" dxfId="167" priority="154" operator="equal">
      <formula>"jan."</formula>
    </cfRule>
  </conditionalFormatting>
  <conditionalFormatting sqref="J9">
    <cfRule type="cellIs" dxfId="166" priority="153" operator="equal">
      <formula>"jan."</formula>
    </cfRule>
  </conditionalFormatting>
  <conditionalFormatting sqref="K9">
    <cfRule type="cellIs" dxfId="165" priority="152" operator="equal">
      <formula>"jan."</formula>
    </cfRule>
  </conditionalFormatting>
  <conditionalFormatting sqref="J9">
    <cfRule type="cellIs" dxfId="164" priority="151" operator="equal">
      <formula>"jan."</formula>
    </cfRule>
  </conditionalFormatting>
  <conditionalFormatting sqref="K9">
    <cfRule type="cellIs" dxfId="163" priority="150" operator="equal">
      <formula>"jan."</formula>
    </cfRule>
  </conditionalFormatting>
  <conditionalFormatting sqref="I9">
    <cfRule type="cellIs" dxfId="162" priority="149" operator="equal">
      <formula>"jan."</formula>
    </cfRule>
  </conditionalFormatting>
  <conditionalFormatting sqref="J9">
    <cfRule type="cellIs" dxfId="161" priority="148" operator="equal">
      <formula>"jan."</formula>
    </cfRule>
  </conditionalFormatting>
  <conditionalFormatting sqref="L9">
    <cfRule type="cellIs" dxfId="160" priority="147" operator="equal">
      <formula>"jan."</formula>
    </cfRule>
  </conditionalFormatting>
  <conditionalFormatting sqref="K9">
    <cfRule type="cellIs" dxfId="159" priority="146" operator="equal">
      <formula>"jan."</formula>
    </cfRule>
  </conditionalFormatting>
  <conditionalFormatting sqref="J9">
    <cfRule type="cellIs" dxfId="158" priority="145" operator="equal">
      <formula>"jan."</formula>
    </cfRule>
  </conditionalFormatting>
  <conditionalFormatting sqref="K9">
    <cfRule type="cellIs" dxfId="157" priority="144" operator="equal">
      <formula>"jan."</formula>
    </cfRule>
  </conditionalFormatting>
  <conditionalFormatting sqref="J9">
    <cfRule type="cellIs" dxfId="156" priority="143" operator="equal">
      <formula>"jan."</formula>
    </cfRule>
  </conditionalFormatting>
  <conditionalFormatting sqref="K9">
    <cfRule type="cellIs" dxfId="155" priority="142" operator="equal">
      <formula>"jan."</formula>
    </cfRule>
  </conditionalFormatting>
  <conditionalFormatting sqref="I9">
    <cfRule type="cellIs" dxfId="154" priority="141" operator="equal">
      <formula>"jan."</formula>
    </cfRule>
  </conditionalFormatting>
  <conditionalFormatting sqref="J9">
    <cfRule type="cellIs" dxfId="153" priority="140" operator="equal">
      <formula>"jan."</formula>
    </cfRule>
  </conditionalFormatting>
  <conditionalFormatting sqref="L9">
    <cfRule type="cellIs" dxfId="152" priority="139" operator="equal">
      <formula>"jan."</formula>
    </cfRule>
  </conditionalFormatting>
  <conditionalFormatting sqref="J9">
    <cfRule type="cellIs" dxfId="151" priority="138" operator="equal">
      <formula>"jan."</formula>
    </cfRule>
  </conditionalFormatting>
  <conditionalFormatting sqref="I9">
    <cfRule type="cellIs" dxfId="150" priority="137" operator="equal">
      <formula>"jan."</formula>
    </cfRule>
  </conditionalFormatting>
  <conditionalFormatting sqref="J9">
    <cfRule type="cellIs" dxfId="149" priority="136" operator="equal">
      <formula>"jan."</formula>
    </cfRule>
  </conditionalFormatting>
  <conditionalFormatting sqref="I9">
    <cfRule type="cellIs" dxfId="148" priority="135" operator="equal">
      <formula>"jan."</formula>
    </cfRule>
  </conditionalFormatting>
  <conditionalFormatting sqref="J9">
    <cfRule type="cellIs" dxfId="147" priority="134" operator="equal">
      <formula>"jan."</formula>
    </cfRule>
  </conditionalFormatting>
  <conditionalFormatting sqref="H9">
    <cfRule type="cellIs" dxfId="146" priority="133" operator="equal">
      <formula>"jan."</formula>
    </cfRule>
  </conditionalFormatting>
  <conditionalFormatting sqref="I9">
    <cfRule type="cellIs" dxfId="145" priority="132" operator="equal">
      <formula>"jan."</formula>
    </cfRule>
  </conditionalFormatting>
  <conditionalFormatting sqref="K9">
    <cfRule type="cellIs" dxfId="144" priority="131" operator="equal">
      <formula>"jan."</formula>
    </cfRule>
  </conditionalFormatting>
  <conditionalFormatting sqref="N9">
    <cfRule type="cellIs" dxfId="143" priority="130" operator="equal">
      <formula>"jan."</formula>
    </cfRule>
  </conditionalFormatting>
  <conditionalFormatting sqref="M9">
    <cfRule type="cellIs" dxfId="142" priority="129" operator="equal">
      <formula>"jan."</formula>
    </cfRule>
  </conditionalFormatting>
  <conditionalFormatting sqref="L9">
    <cfRule type="cellIs" dxfId="141" priority="128" operator="equal">
      <formula>"jan."</formula>
    </cfRule>
  </conditionalFormatting>
  <conditionalFormatting sqref="M9">
    <cfRule type="cellIs" dxfId="140" priority="127" operator="equal">
      <formula>"jan."</formula>
    </cfRule>
  </conditionalFormatting>
  <conditionalFormatting sqref="L9">
    <cfRule type="cellIs" dxfId="139" priority="126" operator="equal">
      <formula>"jan."</formula>
    </cfRule>
  </conditionalFormatting>
  <conditionalFormatting sqref="M9">
    <cfRule type="cellIs" dxfId="138" priority="125" operator="equal">
      <formula>"jan."</formula>
    </cfRule>
  </conditionalFormatting>
  <conditionalFormatting sqref="K9">
    <cfRule type="cellIs" dxfId="137" priority="124" operator="equal">
      <formula>"jan."</formula>
    </cfRule>
  </conditionalFormatting>
  <conditionalFormatting sqref="L9">
    <cfRule type="cellIs" dxfId="136" priority="123" operator="equal">
      <formula>"jan."</formula>
    </cfRule>
  </conditionalFormatting>
  <conditionalFormatting sqref="L9">
    <cfRule type="cellIs" dxfId="135" priority="122" operator="equal">
      <formula>"jan."</formula>
    </cfRule>
  </conditionalFormatting>
  <conditionalFormatting sqref="K9">
    <cfRule type="cellIs" dxfId="134" priority="121" operator="equal">
      <formula>"jan."</formula>
    </cfRule>
  </conditionalFormatting>
  <conditionalFormatting sqref="L9">
    <cfRule type="cellIs" dxfId="133" priority="120" operator="equal">
      <formula>"jan."</formula>
    </cfRule>
  </conditionalFormatting>
  <conditionalFormatting sqref="K9">
    <cfRule type="cellIs" dxfId="132" priority="119" operator="equal">
      <formula>"jan."</formula>
    </cfRule>
  </conditionalFormatting>
  <conditionalFormatting sqref="L9">
    <cfRule type="cellIs" dxfId="131" priority="118" operator="equal">
      <formula>"jan."</formula>
    </cfRule>
  </conditionalFormatting>
  <conditionalFormatting sqref="J9">
    <cfRule type="cellIs" dxfId="130" priority="117" operator="equal">
      <formula>"jan."</formula>
    </cfRule>
  </conditionalFormatting>
  <conditionalFormatting sqref="K9">
    <cfRule type="cellIs" dxfId="129" priority="116" operator="equal">
      <formula>"jan."</formula>
    </cfRule>
  </conditionalFormatting>
  <conditionalFormatting sqref="M9">
    <cfRule type="cellIs" dxfId="128" priority="115" operator="equal">
      <formula>"jan."</formula>
    </cfRule>
  </conditionalFormatting>
  <conditionalFormatting sqref="L9">
    <cfRule type="cellIs" dxfId="127" priority="114" operator="equal">
      <formula>"jan."</formula>
    </cfRule>
  </conditionalFormatting>
  <conditionalFormatting sqref="K9">
    <cfRule type="cellIs" dxfId="126" priority="113" operator="equal">
      <formula>"jan."</formula>
    </cfRule>
  </conditionalFormatting>
  <conditionalFormatting sqref="L9">
    <cfRule type="cellIs" dxfId="125" priority="112" operator="equal">
      <formula>"jan."</formula>
    </cfRule>
  </conditionalFormatting>
  <conditionalFormatting sqref="K9">
    <cfRule type="cellIs" dxfId="124" priority="111" operator="equal">
      <formula>"jan."</formula>
    </cfRule>
  </conditionalFormatting>
  <conditionalFormatting sqref="L9">
    <cfRule type="cellIs" dxfId="123" priority="110" operator="equal">
      <formula>"jan."</formula>
    </cfRule>
  </conditionalFormatting>
  <conditionalFormatting sqref="J9">
    <cfRule type="cellIs" dxfId="122" priority="109" operator="equal">
      <formula>"jan."</formula>
    </cfRule>
  </conditionalFormatting>
  <conditionalFormatting sqref="K9">
    <cfRule type="cellIs" dxfId="121" priority="108" operator="equal">
      <formula>"jan."</formula>
    </cfRule>
  </conditionalFormatting>
  <conditionalFormatting sqref="M9">
    <cfRule type="cellIs" dxfId="120" priority="107" operator="equal">
      <formula>"jan."</formula>
    </cfRule>
  </conditionalFormatting>
  <conditionalFormatting sqref="K9">
    <cfRule type="cellIs" dxfId="119" priority="106" operator="equal">
      <formula>"jan."</formula>
    </cfRule>
  </conditionalFormatting>
  <conditionalFormatting sqref="J9">
    <cfRule type="cellIs" dxfId="118" priority="105" operator="equal">
      <formula>"jan."</formula>
    </cfRule>
  </conditionalFormatting>
  <conditionalFormatting sqref="K9">
    <cfRule type="cellIs" dxfId="117" priority="104" operator="equal">
      <formula>"jan."</formula>
    </cfRule>
  </conditionalFormatting>
  <conditionalFormatting sqref="J9">
    <cfRule type="cellIs" dxfId="116" priority="103" operator="equal">
      <formula>"jan."</formula>
    </cfRule>
  </conditionalFormatting>
  <conditionalFormatting sqref="K9">
    <cfRule type="cellIs" dxfId="115" priority="102" operator="equal">
      <formula>"jan."</formula>
    </cfRule>
  </conditionalFormatting>
  <conditionalFormatting sqref="I9">
    <cfRule type="cellIs" dxfId="114" priority="101" operator="equal">
      <formula>"jan."</formula>
    </cfRule>
  </conditionalFormatting>
  <conditionalFormatting sqref="J9">
    <cfRule type="cellIs" dxfId="113" priority="100" operator="equal">
      <formula>"jan."</formula>
    </cfRule>
  </conditionalFormatting>
  <conditionalFormatting sqref="L9">
    <cfRule type="cellIs" dxfId="112" priority="99" operator="equal">
      <formula>"jan."</formula>
    </cfRule>
  </conditionalFormatting>
  <conditionalFormatting sqref="L9">
    <cfRule type="cellIs" dxfId="111" priority="98" operator="equal">
      <formula>"jan."</formula>
    </cfRule>
  </conditionalFormatting>
  <conditionalFormatting sqref="K9">
    <cfRule type="cellIs" dxfId="110" priority="97" operator="equal">
      <formula>"jan."</formula>
    </cfRule>
  </conditionalFormatting>
  <conditionalFormatting sqref="L9">
    <cfRule type="cellIs" dxfId="109" priority="96" operator="equal">
      <formula>"jan."</formula>
    </cfRule>
  </conditionalFormatting>
  <conditionalFormatting sqref="K9">
    <cfRule type="cellIs" dxfId="108" priority="95" operator="equal">
      <formula>"jan."</formula>
    </cfRule>
  </conditionalFormatting>
  <conditionalFormatting sqref="L9">
    <cfRule type="cellIs" dxfId="107" priority="94" operator="equal">
      <formula>"jan."</formula>
    </cfRule>
  </conditionalFormatting>
  <conditionalFormatting sqref="J9">
    <cfRule type="cellIs" dxfId="106" priority="93" operator="equal">
      <formula>"jan."</formula>
    </cfRule>
  </conditionalFormatting>
  <conditionalFormatting sqref="K9">
    <cfRule type="cellIs" dxfId="105" priority="92" operator="equal">
      <formula>"jan."</formula>
    </cfRule>
  </conditionalFormatting>
  <conditionalFormatting sqref="M9">
    <cfRule type="cellIs" dxfId="104" priority="91" operator="equal">
      <formula>"jan."</formula>
    </cfRule>
  </conditionalFormatting>
  <conditionalFormatting sqref="K9">
    <cfRule type="cellIs" dxfId="103" priority="90" operator="equal">
      <formula>"jan."</formula>
    </cfRule>
  </conditionalFormatting>
  <conditionalFormatting sqref="J9">
    <cfRule type="cellIs" dxfId="102" priority="89" operator="equal">
      <formula>"jan."</formula>
    </cfRule>
  </conditionalFormatting>
  <conditionalFormatting sqref="K9">
    <cfRule type="cellIs" dxfId="101" priority="88" operator="equal">
      <formula>"jan."</formula>
    </cfRule>
  </conditionalFormatting>
  <conditionalFormatting sqref="J9">
    <cfRule type="cellIs" dxfId="100" priority="87" operator="equal">
      <formula>"jan."</formula>
    </cfRule>
  </conditionalFormatting>
  <conditionalFormatting sqref="K9">
    <cfRule type="cellIs" dxfId="99" priority="86" operator="equal">
      <formula>"jan."</formula>
    </cfRule>
  </conditionalFormatting>
  <conditionalFormatting sqref="I9">
    <cfRule type="cellIs" dxfId="98" priority="85" operator="equal">
      <formula>"jan."</formula>
    </cfRule>
  </conditionalFormatting>
  <conditionalFormatting sqref="J9">
    <cfRule type="cellIs" dxfId="97" priority="84" operator="equal">
      <formula>"jan."</formula>
    </cfRule>
  </conditionalFormatting>
  <conditionalFormatting sqref="L9">
    <cfRule type="cellIs" dxfId="96" priority="83" operator="equal">
      <formula>"jan."</formula>
    </cfRule>
  </conditionalFormatting>
  <conditionalFormatting sqref="K9">
    <cfRule type="cellIs" dxfId="95" priority="82" operator="equal">
      <formula>"jan."</formula>
    </cfRule>
  </conditionalFormatting>
  <conditionalFormatting sqref="J9">
    <cfRule type="cellIs" dxfId="94" priority="81" operator="equal">
      <formula>"jan."</formula>
    </cfRule>
  </conditionalFormatting>
  <conditionalFormatting sqref="K9">
    <cfRule type="cellIs" dxfId="93" priority="80" operator="equal">
      <formula>"jan."</formula>
    </cfRule>
  </conditionalFormatting>
  <conditionalFormatting sqref="J9">
    <cfRule type="cellIs" dxfId="92" priority="79" operator="equal">
      <formula>"jan."</formula>
    </cfRule>
  </conditionalFormatting>
  <conditionalFormatting sqref="K9">
    <cfRule type="cellIs" dxfId="91" priority="78" operator="equal">
      <formula>"jan."</formula>
    </cfRule>
  </conditionalFormatting>
  <conditionalFormatting sqref="I9">
    <cfRule type="cellIs" dxfId="90" priority="77" operator="equal">
      <formula>"jan."</formula>
    </cfRule>
  </conditionalFormatting>
  <conditionalFormatting sqref="J9">
    <cfRule type="cellIs" dxfId="89" priority="76" operator="equal">
      <formula>"jan."</formula>
    </cfRule>
  </conditionalFormatting>
  <conditionalFormatting sqref="L9">
    <cfRule type="cellIs" dxfId="88" priority="75" operator="equal">
      <formula>"jan."</formula>
    </cfRule>
  </conditionalFormatting>
  <conditionalFormatting sqref="J9">
    <cfRule type="cellIs" dxfId="87" priority="74" operator="equal">
      <formula>"jan."</formula>
    </cfRule>
  </conditionalFormatting>
  <conditionalFormatting sqref="I9">
    <cfRule type="cellIs" dxfId="86" priority="73" operator="equal">
      <formula>"jan."</formula>
    </cfRule>
  </conditionalFormatting>
  <conditionalFormatting sqref="J9">
    <cfRule type="cellIs" dxfId="85" priority="72" operator="equal">
      <formula>"jan."</formula>
    </cfRule>
  </conditionalFormatting>
  <conditionalFormatting sqref="I9">
    <cfRule type="cellIs" dxfId="84" priority="71" operator="equal">
      <formula>"jan."</formula>
    </cfRule>
  </conditionalFormatting>
  <conditionalFormatting sqref="J9">
    <cfRule type="cellIs" dxfId="83" priority="70" operator="equal">
      <formula>"jan."</formula>
    </cfRule>
  </conditionalFormatting>
  <conditionalFormatting sqref="H9">
    <cfRule type="cellIs" dxfId="82" priority="69" operator="equal">
      <formula>"jan."</formula>
    </cfRule>
  </conditionalFormatting>
  <conditionalFormatting sqref="I9">
    <cfRule type="cellIs" dxfId="81" priority="68" operator="equal">
      <formula>"jan."</formula>
    </cfRule>
  </conditionalFormatting>
  <conditionalFormatting sqref="K9">
    <cfRule type="cellIs" dxfId="80" priority="67" operator="equal">
      <formula>"jan."</formula>
    </cfRule>
  </conditionalFormatting>
  <conditionalFormatting sqref="L9">
    <cfRule type="cellIs" dxfId="79" priority="66" operator="equal">
      <formula>"jan."</formula>
    </cfRule>
  </conditionalFormatting>
  <conditionalFormatting sqref="K9">
    <cfRule type="cellIs" dxfId="78" priority="65" operator="equal">
      <formula>"jan."</formula>
    </cfRule>
  </conditionalFormatting>
  <conditionalFormatting sqref="L9">
    <cfRule type="cellIs" dxfId="77" priority="64" operator="equal">
      <formula>"jan."</formula>
    </cfRule>
  </conditionalFormatting>
  <conditionalFormatting sqref="K9">
    <cfRule type="cellIs" dxfId="76" priority="63" operator="equal">
      <formula>"jan."</formula>
    </cfRule>
  </conditionalFormatting>
  <conditionalFormatting sqref="L9">
    <cfRule type="cellIs" dxfId="75" priority="62" operator="equal">
      <formula>"jan."</formula>
    </cfRule>
  </conditionalFormatting>
  <conditionalFormatting sqref="J9">
    <cfRule type="cellIs" dxfId="74" priority="61" operator="equal">
      <formula>"jan."</formula>
    </cfRule>
  </conditionalFormatting>
  <conditionalFormatting sqref="K9">
    <cfRule type="cellIs" dxfId="73" priority="60" operator="equal">
      <formula>"jan."</formula>
    </cfRule>
  </conditionalFormatting>
  <conditionalFormatting sqref="K9">
    <cfRule type="cellIs" dxfId="72" priority="59" operator="equal">
      <formula>"jan."</formula>
    </cfRule>
  </conditionalFormatting>
  <conditionalFormatting sqref="J9">
    <cfRule type="cellIs" dxfId="71" priority="58" operator="equal">
      <formula>"jan."</formula>
    </cfRule>
  </conditionalFormatting>
  <conditionalFormatting sqref="K9">
    <cfRule type="cellIs" dxfId="70" priority="57" operator="equal">
      <formula>"jan."</formula>
    </cfRule>
  </conditionalFormatting>
  <conditionalFormatting sqref="J9">
    <cfRule type="cellIs" dxfId="69" priority="56" operator="equal">
      <formula>"jan."</formula>
    </cfRule>
  </conditionalFormatting>
  <conditionalFormatting sqref="K9">
    <cfRule type="cellIs" dxfId="68" priority="55" operator="equal">
      <formula>"jan."</formula>
    </cfRule>
  </conditionalFormatting>
  <conditionalFormatting sqref="I9">
    <cfRule type="cellIs" dxfId="67" priority="54" operator="equal">
      <formula>"jan."</formula>
    </cfRule>
  </conditionalFormatting>
  <conditionalFormatting sqref="J9">
    <cfRule type="cellIs" dxfId="66" priority="53" operator="equal">
      <formula>"jan."</formula>
    </cfRule>
  </conditionalFormatting>
  <conditionalFormatting sqref="L9">
    <cfRule type="cellIs" dxfId="65" priority="52" operator="equal">
      <formula>"jan."</formula>
    </cfRule>
  </conditionalFormatting>
  <conditionalFormatting sqref="K9">
    <cfRule type="cellIs" dxfId="64" priority="51" operator="equal">
      <formula>"jan."</formula>
    </cfRule>
  </conditionalFormatting>
  <conditionalFormatting sqref="J9">
    <cfRule type="cellIs" dxfId="63" priority="50" operator="equal">
      <formula>"jan."</formula>
    </cfRule>
  </conditionalFormatting>
  <conditionalFormatting sqref="K9">
    <cfRule type="cellIs" dxfId="62" priority="49" operator="equal">
      <formula>"jan."</formula>
    </cfRule>
  </conditionalFormatting>
  <conditionalFormatting sqref="J9">
    <cfRule type="cellIs" dxfId="61" priority="48" operator="equal">
      <formula>"jan."</formula>
    </cfRule>
  </conditionalFormatting>
  <conditionalFormatting sqref="K9">
    <cfRule type="cellIs" dxfId="60" priority="47" operator="equal">
      <formula>"jan."</formula>
    </cfRule>
  </conditionalFormatting>
  <conditionalFormatting sqref="I9">
    <cfRule type="cellIs" dxfId="59" priority="46" operator="equal">
      <formula>"jan."</formula>
    </cfRule>
  </conditionalFormatting>
  <conditionalFormatting sqref="J9">
    <cfRule type="cellIs" dxfId="58" priority="45" operator="equal">
      <formula>"jan."</formula>
    </cfRule>
  </conditionalFormatting>
  <conditionalFormatting sqref="L9">
    <cfRule type="cellIs" dxfId="57" priority="44" operator="equal">
      <formula>"jan."</formula>
    </cfRule>
  </conditionalFormatting>
  <conditionalFormatting sqref="J9">
    <cfRule type="cellIs" dxfId="56" priority="43" operator="equal">
      <formula>"jan."</formula>
    </cfRule>
  </conditionalFormatting>
  <conditionalFormatting sqref="I9">
    <cfRule type="cellIs" dxfId="55" priority="42" operator="equal">
      <formula>"jan."</formula>
    </cfRule>
  </conditionalFormatting>
  <conditionalFormatting sqref="J9">
    <cfRule type="cellIs" dxfId="54" priority="41" operator="equal">
      <formula>"jan."</formula>
    </cfRule>
  </conditionalFormatting>
  <conditionalFormatting sqref="I9">
    <cfRule type="cellIs" dxfId="53" priority="40" operator="equal">
      <formula>"jan."</formula>
    </cfRule>
  </conditionalFormatting>
  <conditionalFormatting sqref="J9">
    <cfRule type="cellIs" dxfId="52" priority="39" operator="equal">
      <formula>"jan."</formula>
    </cfRule>
  </conditionalFormatting>
  <conditionalFormatting sqref="H9">
    <cfRule type="cellIs" dxfId="51" priority="38" operator="equal">
      <formula>"jan."</formula>
    </cfRule>
  </conditionalFormatting>
  <conditionalFormatting sqref="I9">
    <cfRule type="cellIs" dxfId="50" priority="37" operator="equal">
      <formula>"jan."</formula>
    </cfRule>
  </conditionalFormatting>
  <conditionalFormatting sqref="K9">
    <cfRule type="cellIs" dxfId="49" priority="36" operator="equal">
      <formula>"jan."</formula>
    </cfRule>
  </conditionalFormatting>
  <conditionalFormatting sqref="K9">
    <cfRule type="cellIs" dxfId="48" priority="35" operator="equal">
      <formula>"jan."</formula>
    </cfRule>
  </conditionalFormatting>
  <conditionalFormatting sqref="J9">
    <cfRule type="cellIs" dxfId="47" priority="34" operator="equal">
      <formula>"jan."</formula>
    </cfRule>
  </conditionalFormatting>
  <conditionalFormatting sqref="K9">
    <cfRule type="cellIs" dxfId="46" priority="33" operator="equal">
      <formula>"jan."</formula>
    </cfRule>
  </conditionalFormatting>
  <conditionalFormatting sqref="J9">
    <cfRule type="cellIs" dxfId="45" priority="32" operator="equal">
      <formula>"jan."</formula>
    </cfRule>
  </conditionalFormatting>
  <conditionalFormatting sqref="K9">
    <cfRule type="cellIs" dxfId="44" priority="31" operator="equal">
      <formula>"jan."</formula>
    </cfRule>
  </conditionalFormatting>
  <conditionalFormatting sqref="I9">
    <cfRule type="cellIs" dxfId="43" priority="30" operator="equal">
      <formula>"jan."</formula>
    </cfRule>
  </conditionalFormatting>
  <conditionalFormatting sqref="J9">
    <cfRule type="cellIs" dxfId="42" priority="29" operator="equal">
      <formula>"jan."</formula>
    </cfRule>
  </conditionalFormatting>
  <conditionalFormatting sqref="L9">
    <cfRule type="cellIs" dxfId="41" priority="28" operator="equal">
      <formula>"jan."</formula>
    </cfRule>
  </conditionalFormatting>
  <conditionalFormatting sqref="J9">
    <cfRule type="cellIs" dxfId="40" priority="27" operator="equal">
      <formula>"jan."</formula>
    </cfRule>
  </conditionalFormatting>
  <conditionalFormatting sqref="I9">
    <cfRule type="cellIs" dxfId="39" priority="26" operator="equal">
      <formula>"jan."</formula>
    </cfRule>
  </conditionalFormatting>
  <conditionalFormatting sqref="J9">
    <cfRule type="cellIs" dxfId="38" priority="25" operator="equal">
      <formula>"jan."</formula>
    </cfRule>
  </conditionalFormatting>
  <conditionalFormatting sqref="I9">
    <cfRule type="cellIs" dxfId="37" priority="24" operator="equal">
      <formula>"jan."</formula>
    </cfRule>
  </conditionalFormatting>
  <conditionalFormatting sqref="J9">
    <cfRule type="cellIs" dxfId="36" priority="23" operator="equal">
      <formula>"jan."</formula>
    </cfRule>
  </conditionalFormatting>
  <conditionalFormatting sqref="H9">
    <cfRule type="cellIs" dxfId="35" priority="22" operator="equal">
      <formula>"jan."</formula>
    </cfRule>
  </conditionalFormatting>
  <conditionalFormatting sqref="I9">
    <cfRule type="cellIs" dxfId="34" priority="21" operator="equal">
      <formula>"jan."</formula>
    </cfRule>
  </conditionalFormatting>
  <conditionalFormatting sqref="K9">
    <cfRule type="cellIs" dxfId="33" priority="20" operator="equal">
      <formula>"jan."</formula>
    </cfRule>
  </conditionalFormatting>
  <conditionalFormatting sqref="J9">
    <cfRule type="cellIs" dxfId="32" priority="19" operator="equal">
      <formula>"jan."</formula>
    </cfRule>
  </conditionalFormatting>
  <conditionalFormatting sqref="I9">
    <cfRule type="cellIs" dxfId="31" priority="18" operator="equal">
      <formula>"jan."</formula>
    </cfRule>
  </conditionalFormatting>
  <conditionalFormatting sqref="J9">
    <cfRule type="cellIs" dxfId="30" priority="17" operator="equal">
      <formula>"jan."</formula>
    </cfRule>
  </conditionalFormatting>
  <conditionalFormatting sqref="I9">
    <cfRule type="cellIs" dxfId="29" priority="16" operator="equal">
      <formula>"jan."</formula>
    </cfRule>
  </conditionalFormatting>
  <conditionalFormatting sqref="J9">
    <cfRule type="cellIs" dxfId="28" priority="15" operator="equal">
      <formula>"jan."</formula>
    </cfRule>
  </conditionalFormatting>
  <conditionalFormatting sqref="H9">
    <cfRule type="cellIs" dxfId="27" priority="14" operator="equal">
      <formula>"jan."</formula>
    </cfRule>
  </conditionalFormatting>
  <conditionalFormatting sqref="I9">
    <cfRule type="cellIs" dxfId="26" priority="13" operator="equal">
      <formula>"jan."</formula>
    </cfRule>
  </conditionalFormatting>
  <conditionalFormatting sqref="K9">
    <cfRule type="cellIs" dxfId="25" priority="12" operator="equal">
      <formula>"jan."</formula>
    </cfRule>
  </conditionalFormatting>
  <conditionalFormatting sqref="I9">
    <cfRule type="cellIs" dxfId="24" priority="11" operator="equal">
      <formula>"jan."</formula>
    </cfRule>
  </conditionalFormatting>
  <conditionalFormatting sqref="H9">
    <cfRule type="cellIs" dxfId="23" priority="10" operator="equal">
      <formula>"jan."</formula>
    </cfRule>
  </conditionalFormatting>
  <conditionalFormatting sqref="I9">
    <cfRule type="cellIs" dxfId="22" priority="9" operator="equal">
      <formula>"jan."</formula>
    </cfRule>
  </conditionalFormatting>
  <conditionalFormatting sqref="H9">
    <cfRule type="cellIs" dxfId="21" priority="8" operator="equal">
      <formula>"jan."</formula>
    </cfRule>
  </conditionalFormatting>
  <conditionalFormatting sqref="I9">
    <cfRule type="cellIs" dxfId="20" priority="7" operator="equal">
      <formula>"jan."</formula>
    </cfRule>
  </conditionalFormatting>
  <conditionalFormatting sqref="G9">
    <cfRule type="cellIs" dxfId="19" priority="6" operator="equal">
      <formula>"jan."</formula>
    </cfRule>
  </conditionalFormatting>
  <conditionalFormatting sqref="H9">
    <cfRule type="cellIs" dxfId="18" priority="5" operator="equal">
      <formula>"jan."</formula>
    </cfRule>
  </conditionalFormatting>
  <conditionalFormatting sqref="J9">
    <cfRule type="cellIs" dxfId="17" priority="4" operator="equal">
      <formula>"jan."</formula>
    </cfRule>
  </conditionalFormatting>
  <conditionalFormatting sqref="M9">
    <cfRule type="cellIs" dxfId="16" priority="3" operator="equal">
      <formula>"jan."</formula>
    </cfRule>
  </conditionalFormatting>
  <conditionalFormatting sqref="N9">
    <cfRule type="cellIs" dxfId="15" priority="2" operator="equal">
      <formula>"jan."</formula>
    </cfRule>
  </conditionalFormatting>
  <conditionalFormatting sqref="O9">
    <cfRule type="cellIs" dxfId="14" priority="1" operator="equal">
      <formula>"jan."</formula>
    </cfRule>
  </conditionalFormatting>
  <printOptions horizontalCentered="1"/>
  <pageMargins left="0" right="0" top="0.19685039370078741" bottom="0.19685039370078741" header="0" footer="0"/>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tabColor theme="7"/>
  </sheetPr>
  <dimension ref="A1:N66"/>
  <sheetViews>
    <sheetView zoomScaleNormal="100" workbookViewId="0"/>
  </sheetViews>
  <sheetFormatPr defaultRowHeight="12.75" x14ac:dyDescent="0.2"/>
  <cols>
    <col min="1" max="1" width="1" style="131" customWidth="1"/>
    <col min="2" max="2" width="2.5703125" style="402" customWidth="1"/>
    <col min="3" max="3" width="1" style="131" customWidth="1"/>
    <col min="4" max="4" width="40.28515625" style="131" customWidth="1"/>
    <col min="5" max="12" width="6.7109375" style="131" customWidth="1"/>
    <col min="13" max="13" width="2.5703125" style="856" customWidth="1"/>
    <col min="14" max="14" width="1" style="856" customWidth="1"/>
    <col min="15" max="16384" width="9.140625" style="131"/>
  </cols>
  <sheetData>
    <row r="1" spans="1:14" ht="13.5" customHeight="1" x14ac:dyDescent="0.2">
      <c r="A1" s="130"/>
      <c r="B1" s="1649" t="s">
        <v>883</v>
      </c>
      <c r="C1" s="1649"/>
      <c r="D1" s="1649"/>
      <c r="E1" s="1649"/>
      <c r="F1" s="1649"/>
      <c r="G1" s="1649"/>
      <c r="H1" s="1649"/>
      <c r="I1" s="403"/>
      <c r="J1" s="403"/>
      <c r="K1" s="403"/>
      <c r="L1" s="403"/>
      <c r="M1" s="403"/>
      <c r="N1" s="403"/>
    </row>
    <row r="2" spans="1:14" ht="6" customHeight="1" x14ac:dyDescent="0.2">
      <c r="A2" s="130"/>
      <c r="B2" s="1650"/>
      <c r="C2" s="1650"/>
      <c r="D2" s="1650"/>
      <c r="E2" s="1650"/>
      <c r="F2" s="1650"/>
      <c r="G2" s="1650"/>
      <c r="H2" s="1650"/>
      <c r="I2" s="1650"/>
      <c r="J2" s="1650"/>
      <c r="K2" s="1650"/>
      <c r="L2" s="1331"/>
      <c r="M2" s="404"/>
      <c r="N2" s="1106"/>
    </row>
    <row r="3" spans="1:14" ht="13.5" customHeight="1" thickBot="1" x14ac:dyDescent="0.25">
      <c r="A3" s="130"/>
      <c r="B3" s="353"/>
      <c r="C3" s="132"/>
      <c r="D3" s="132"/>
      <c r="E3" s="132"/>
      <c r="F3" s="132"/>
      <c r="G3" s="132"/>
      <c r="H3" s="132"/>
      <c r="I3" s="132"/>
      <c r="J3" s="512"/>
      <c r="K3" s="132"/>
      <c r="L3" s="512" t="s">
        <v>69</v>
      </c>
      <c r="M3" s="405"/>
      <c r="N3" s="1106"/>
    </row>
    <row r="4" spans="1:14" ht="13.5" customHeight="1" thickBot="1" x14ac:dyDescent="0.25">
      <c r="A4" s="130"/>
      <c r="B4" s="353"/>
      <c r="C4" s="1654" t="s">
        <v>884</v>
      </c>
      <c r="D4" s="1655"/>
      <c r="E4" s="1655"/>
      <c r="F4" s="1655"/>
      <c r="G4" s="1655"/>
      <c r="H4" s="1655"/>
      <c r="I4" s="1655"/>
      <c r="J4" s="1655"/>
      <c r="K4" s="1655"/>
      <c r="L4" s="1656"/>
      <c r="M4" s="405"/>
      <c r="N4" s="1106"/>
    </row>
    <row r="5" spans="1:14" ht="4.5" customHeight="1" x14ac:dyDescent="0.2">
      <c r="A5" s="130"/>
      <c r="B5" s="353"/>
      <c r="C5" s="1657" t="s">
        <v>77</v>
      </c>
      <c r="D5" s="1657"/>
      <c r="E5" s="353"/>
      <c r="F5" s="353"/>
      <c r="G5" s="353"/>
      <c r="H5" s="353"/>
      <c r="I5" s="353"/>
      <c r="J5" s="353"/>
      <c r="K5" s="353"/>
      <c r="L5" s="353"/>
      <c r="M5" s="405"/>
      <c r="N5" s="1106"/>
    </row>
    <row r="6" spans="1:14" ht="13.5" customHeight="1" x14ac:dyDescent="0.2">
      <c r="A6" s="130"/>
      <c r="B6" s="353"/>
      <c r="C6" s="1658"/>
      <c r="D6" s="1658"/>
      <c r="E6" s="1659">
        <v>2014</v>
      </c>
      <c r="F6" s="1659"/>
      <c r="G6" s="1659">
        <v>2015</v>
      </c>
      <c r="H6" s="1659"/>
      <c r="I6" s="1646">
        <v>2016</v>
      </c>
      <c r="J6" s="1646"/>
      <c r="K6" s="1646">
        <v>2017</v>
      </c>
      <c r="L6" s="1646"/>
      <c r="M6" s="405"/>
      <c r="N6" s="1106"/>
    </row>
    <row r="7" spans="1:14" ht="4.5" customHeight="1" x14ac:dyDescent="0.2">
      <c r="A7" s="130"/>
      <c r="B7" s="353"/>
      <c r="C7" s="353"/>
      <c r="D7" s="353"/>
      <c r="E7" s="353"/>
      <c r="F7" s="353"/>
      <c r="G7" s="353"/>
      <c r="H7" s="353"/>
      <c r="I7" s="1333"/>
      <c r="J7" s="1333"/>
      <c r="K7" s="1333"/>
      <c r="L7" s="1333"/>
      <c r="M7" s="405"/>
      <c r="N7" s="1106"/>
    </row>
    <row r="8" spans="1:14" s="136" customFormat="1" ht="16.5" customHeight="1" x14ac:dyDescent="0.2">
      <c r="A8" s="134"/>
      <c r="B8" s="1334"/>
      <c r="C8" s="1651" t="s">
        <v>885</v>
      </c>
      <c r="D8" s="1651"/>
      <c r="E8" s="1652">
        <v>97156.999999999927</v>
      </c>
      <c r="F8" s="1652"/>
      <c r="G8" s="1652">
        <v>99622.999999999927</v>
      </c>
      <c r="H8" s="1652"/>
      <c r="I8" s="1653">
        <v>101602.00000000017</v>
      </c>
      <c r="J8" s="1653"/>
      <c r="K8" s="1653">
        <v>104674.00000000001</v>
      </c>
      <c r="L8" s="1653"/>
      <c r="M8" s="1335"/>
      <c r="N8" s="1336"/>
    </row>
    <row r="9" spans="1:14" s="136" customFormat="1" ht="13.5" customHeight="1" x14ac:dyDescent="0.2">
      <c r="A9" s="134"/>
      <c r="B9" s="1334"/>
      <c r="C9" s="1337"/>
      <c r="D9" s="1338" t="s">
        <v>381</v>
      </c>
      <c r="E9" s="1647">
        <v>63186.000000000407</v>
      </c>
      <c r="F9" s="1647"/>
      <c r="G9" s="1647">
        <v>65148.999999999985</v>
      </c>
      <c r="H9" s="1647"/>
      <c r="I9" s="1648">
        <v>65116.999999999964</v>
      </c>
      <c r="J9" s="1648"/>
      <c r="K9" s="1648">
        <v>68346.999999999825</v>
      </c>
      <c r="L9" s="1648"/>
      <c r="M9" s="1335"/>
      <c r="N9" s="1336"/>
    </row>
    <row r="10" spans="1:14" s="136" customFormat="1" ht="13.5" customHeight="1" x14ac:dyDescent="0.2">
      <c r="A10" s="134"/>
      <c r="B10" s="1334"/>
      <c r="C10" s="1337"/>
      <c r="D10" s="1338" t="s">
        <v>382</v>
      </c>
      <c r="E10" s="1647">
        <v>33970.999999999971</v>
      </c>
      <c r="F10" s="1647"/>
      <c r="G10" s="1647">
        <v>34474.000000000102</v>
      </c>
      <c r="H10" s="1647"/>
      <c r="I10" s="1648">
        <v>36484.999999999971</v>
      </c>
      <c r="J10" s="1648"/>
      <c r="K10" s="1648">
        <v>36326.999999999913</v>
      </c>
      <c r="L10" s="1648"/>
      <c r="M10" s="1335"/>
      <c r="N10" s="1336"/>
    </row>
    <row r="11" spans="1:14" s="136" customFormat="1" ht="22.5" customHeight="1" x14ac:dyDescent="0.2">
      <c r="A11" s="134"/>
      <c r="B11" s="1334"/>
      <c r="C11" s="1660" t="s">
        <v>886</v>
      </c>
      <c r="D11" s="1660"/>
      <c r="E11" s="1652">
        <v>70033.999999999724</v>
      </c>
      <c r="F11" s="1652"/>
      <c r="G11" s="1652">
        <v>71585.999999999796</v>
      </c>
      <c r="H11" s="1652"/>
      <c r="I11" s="1653">
        <v>74062.000000000175</v>
      </c>
      <c r="J11" s="1653"/>
      <c r="K11" s="1653">
        <v>77625.99999999984</v>
      </c>
      <c r="L11" s="1653"/>
      <c r="M11" s="1335"/>
      <c r="N11" s="1336"/>
    </row>
    <row r="12" spans="1:14" s="136" customFormat="1" ht="18.75" customHeight="1" x14ac:dyDescent="0.2">
      <c r="A12" s="134"/>
      <c r="B12" s="1334"/>
      <c r="C12" s="1660" t="s">
        <v>887</v>
      </c>
      <c r="D12" s="1660"/>
      <c r="E12" s="1652">
        <v>1978279.9999999928</v>
      </c>
      <c r="F12" s="1652"/>
      <c r="G12" s="1652">
        <v>2057002.9999999942</v>
      </c>
      <c r="H12" s="1652"/>
      <c r="I12" s="1653">
        <v>2119359.9999999879</v>
      </c>
      <c r="J12" s="1653"/>
      <c r="K12" s="1653">
        <v>2125136.0000000047</v>
      </c>
      <c r="L12" s="1653"/>
      <c r="M12" s="1335"/>
      <c r="N12" s="1336"/>
    </row>
    <row r="13" spans="1:14" ht="11.25" customHeight="1" thickBot="1" x14ac:dyDescent="0.25">
      <c r="A13" s="130"/>
      <c r="B13" s="132"/>
      <c r="C13" s="132"/>
      <c r="D13" s="132"/>
      <c r="E13" s="132"/>
      <c r="F13" s="132"/>
      <c r="G13" s="132"/>
      <c r="H13" s="132"/>
      <c r="I13" s="132"/>
      <c r="J13" s="512"/>
      <c r="K13" s="132"/>
      <c r="L13" s="512"/>
      <c r="M13" s="405"/>
      <c r="N13" s="1106"/>
    </row>
    <row r="14" spans="1:14" s="136" customFormat="1" ht="13.5" customHeight="1" thickBot="1" x14ac:dyDescent="0.25">
      <c r="A14" s="134"/>
      <c r="B14" s="135"/>
      <c r="C14" s="1654" t="s">
        <v>888</v>
      </c>
      <c r="D14" s="1655"/>
      <c r="E14" s="1655"/>
      <c r="F14" s="1655"/>
      <c r="G14" s="1655"/>
      <c r="H14" s="1655"/>
      <c r="I14" s="1655"/>
      <c r="J14" s="1655"/>
      <c r="K14" s="1655"/>
      <c r="L14" s="1656"/>
      <c r="M14" s="405"/>
      <c r="N14" s="1106"/>
    </row>
    <row r="15" spans="1:14" ht="4.5" customHeight="1" x14ac:dyDescent="0.2">
      <c r="A15" s="130"/>
      <c r="B15" s="132"/>
      <c r="C15" s="138"/>
      <c r="D15" s="138"/>
      <c r="E15" s="355"/>
      <c r="F15" s="355"/>
      <c r="G15" s="355"/>
      <c r="H15" s="355"/>
      <c r="I15" s="355"/>
      <c r="J15" s="355"/>
      <c r="K15" s="355"/>
      <c r="L15" s="355"/>
      <c r="M15" s="405"/>
      <c r="N15" s="1106"/>
    </row>
    <row r="16" spans="1:14" ht="13.5" customHeight="1" x14ac:dyDescent="0.2">
      <c r="A16" s="130"/>
      <c r="B16" s="132"/>
      <c r="C16" s="1661"/>
      <c r="D16" s="1661"/>
      <c r="E16" s="1662">
        <v>2014</v>
      </c>
      <c r="F16" s="1662"/>
      <c r="G16" s="1662">
        <v>2015</v>
      </c>
      <c r="H16" s="1662"/>
      <c r="I16" s="1663">
        <v>2016</v>
      </c>
      <c r="J16" s="1663"/>
      <c r="K16" s="1663">
        <v>2017</v>
      </c>
      <c r="L16" s="1663"/>
      <c r="M16" s="1339"/>
      <c r="N16" s="1107"/>
    </row>
    <row r="17" spans="1:14" ht="24" customHeight="1" x14ac:dyDescent="0.2">
      <c r="A17" s="130"/>
      <c r="B17" s="132"/>
      <c r="C17" s="1340"/>
      <c r="D17" s="1340"/>
      <c r="E17" s="1341" t="s">
        <v>67</v>
      </c>
      <c r="F17" s="1341" t="s">
        <v>889</v>
      </c>
      <c r="G17" s="1341" t="s">
        <v>67</v>
      </c>
      <c r="H17" s="1341" t="s">
        <v>889</v>
      </c>
      <c r="I17" s="1342" t="s">
        <v>67</v>
      </c>
      <c r="J17" s="1342" t="s">
        <v>889</v>
      </c>
      <c r="K17" s="1342" t="s">
        <v>67</v>
      </c>
      <c r="L17" s="1342" t="s">
        <v>889</v>
      </c>
      <c r="M17" s="1339"/>
      <c r="N17" s="1107"/>
    </row>
    <row r="18" spans="1:14" s="1347" customFormat="1" ht="18.75" customHeight="1" x14ac:dyDescent="0.2">
      <c r="A18" s="1343"/>
      <c r="B18" s="1344"/>
      <c r="C18" s="1664" t="s">
        <v>67</v>
      </c>
      <c r="D18" s="1664"/>
      <c r="E18" s="1345">
        <v>38.77134031705878</v>
      </c>
      <c r="F18" s="1345">
        <v>4.5090753526115558E-2</v>
      </c>
      <c r="G18" s="1345">
        <v>35.82530038379695</v>
      </c>
      <c r="H18" s="1345">
        <v>2.7594422561468039E-2</v>
      </c>
      <c r="I18" s="1345">
        <v>36.913519966944826</v>
      </c>
      <c r="J18" s="1345">
        <v>3.5826774474550106E-2</v>
      </c>
      <c r="K18" s="1345">
        <v>35.226839496759283</v>
      </c>
      <c r="L18" s="1345">
        <v>3.3611614680184254E-2</v>
      </c>
      <c r="M18" s="1346"/>
    </row>
    <row r="19" spans="1:14" ht="12" customHeight="1" x14ac:dyDescent="0.2">
      <c r="A19" s="130"/>
      <c r="B19" s="132"/>
      <c r="C19" s="756"/>
      <c r="D19" s="1348" t="s">
        <v>890</v>
      </c>
      <c r="E19" s="1349">
        <v>28.689453227127732</v>
      </c>
      <c r="F19" s="1349">
        <v>0.15686821327105083</v>
      </c>
      <c r="G19" s="1349">
        <v>27.790249415553181</v>
      </c>
      <c r="H19" s="1349">
        <v>9.2892198603520437E-2</v>
      </c>
      <c r="I19" s="1349">
        <v>24.875130513305205</v>
      </c>
      <c r="J19" s="1349">
        <v>8.4657279115048847E-2</v>
      </c>
      <c r="K19" s="1349">
        <v>25.521580434875268</v>
      </c>
      <c r="L19" s="1349">
        <v>0.12782093706949207</v>
      </c>
      <c r="M19" s="1339"/>
      <c r="N19" s="1107"/>
    </row>
    <row r="20" spans="1:14" ht="12" customHeight="1" x14ac:dyDescent="0.2">
      <c r="A20" s="130"/>
      <c r="B20" s="132"/>
      <c r="C20" s="756"/>
      <c r="D20" s="1348" t="s">
        <v>343</v>
      </c>
      <c r="E20" s="1349">
        <v>60.119853083317274</v>
      </c>
      <c r="F20" s="1349">
        <v>0.48327856176300016</v>
      </c>
      <c r="G20" s="1349">
        <v>59.7361575622446</v>
      </c>
      <c r="H20" s="1349">
        <v>0.37160906726124154</v>
      </c>
      <c r="I20" s="1349">
        <v>66.319412147707183</v>
      </c>
      <c r="J20" s="1349">
        <v>0.46507301646358523</v>
      </c>
      <c r="K20" s="1349">
        <v>81.734778982485565</v>
      </c>
      <c r="L20" s="1349">
        <v>0.18533963488091965</v>
      </c>
      <c r="M20" s="1339"/>
      <c r="N20" s="1350"/>
    </row>
    <row r="21" spans="1:14" ht="12" customHeight="1" x14ac:dyDescent="0.2">
      <c r="A21" s="130"/>
      <c r="B21" s="132"/>
      <c r="C21" s="756"/>
      <c r="D21" s="1348" t="s">
        <v>344</v>
      </c>
      <c r="E21" s="1349">
        <v>61.41359783048987</v>
      </c>
      <c r="F21" s="1349">
        <v>5.2057829741614214E-2</v>
      </c>
      <c r="G21" s="1349">
        <v>55.520305944143978</v>
      </c>
      <c r="H21" s="1349">
        <v>2.7460972898910332E-2</v>
      </c>
      <c r="I21" s="1349">
        <v>60.00447265127918</v>
      </c>
      <c r="J21" s="1349">
        <v>4.1641925707719803E-2</v>
      </c>
      <c r="K21" s="1349">
        <v>51.752677763330034</v>
      </c>
      <c r="L21" s="1349">
        <v>3.398735921995253E-2</v>
      </c>
      <c r="M21" s="1339"/>
      <c r="N21" s="1351"/>
    </row>
    <row r="22" spans="1:14" ht="12" customHeight="1" x14ac:dyDescent="0.2">
      <c r="A22" s="130"/>
      <c r="B22" s="132"/>
      <c r="D22" s="1348" t="s">
        <v>891</v>
      </c>
      <c r="E22" s="1349">
        <v>12.866661560848589</v>
      </c>
      <c r="F22" s="1349">
        <v>0.38293635597763653</v>
      </c>
      <c r="G22" s="1349">
        <v>9.3288910042836797</v>
      </c>
      <c r="H22" s="1349">
        <v>9.519276534983348E-2</v>
      </c>
      <c r="I22" s="1349">
        <v>11.596880131362894</v>
      </c>
      <c r="J22" s="1349">
        <v>0.3078817733990149</v>
      </c>
      <c r="K22" s="1349">
        <v>9.1503267973856257</v>
      </c>
      <c r="L22" s="1349">
        <v>0</v>
      </c>
      <c r="M22" s="1339"/>
      <c r="N22" s="1107"/>
    </row>
    <row r="23" spans="1:14" s="153" customFormat="1" ht="12" customHeight="1" x14ac:dyDescent="0.2">
      <c r="A23" s="151"/>
      <c r="B23" s="152"/>
      <c r="C23" s="757"/>
      <c r="D23" s="1348" t="s">
        <v>892</v>
      </c>
      <c r="E23" s="1349">
        <v>100.0584648793118</v>
      </c>
      <c r="F23" s="1349">
        <v>0.20880314039923159</v>
      </c>
      <c r="G23" s="1349">
        <v>89.91865729323851</v>
      </c>
      <c r="H23" s="1349">
        <v>7.3613309286318943E-2</v>
      </c>
      <c r="I23" s="1349">
        <v>93.194476234073477</v>
      </c>
      <c r="J23" s="1349">
        <v>7.6295109483482185E-2</v>
      </c>
      <c r="K23" s="1349">
        <v>96.310048735205527</v>
      </c>
      <c r="L23" s="1349">
        <v>0.23207240659085684</v>
      </c>
      <c r="M23" s="1339"/>
      <c r="N23" s="1107"/>
    </row>
    <row r="24" spans="1:14" s="153" customFormat="1" ht="12" customHeight="1" x14ac:dyDescent="0.2">
      <c r="A24" s="151"/>
      <c r="B24" s="152"/>
      <c r="C24" s="757"/>
      <c r="D24" s="1348" t="s">
        <v>346</v>
      </c>
      <c r="E24" s="1349">
        <v>49.112917432116213</v>
      </c>
      <c r="F24" s="1349">
        <v>0.1358934997609281</v>
      </c>
      <c r="G24" s="1349">
        <v>53.460113608298371</v>
      </c>
      <c r="H24" s="1349">
        <v>0.13830575450728622</v>
      </c>
      <c r="I24" s="1349">
        <v>41.612516990570683</v>
      </c>
      <c r="J24" s="1349">
        <v>0.11930682733319485</v>
      </c>
      <c r="K24" s="1349">
        <v>43.335198470031095</v>
      </c>
      <c r="L24" s="1349">
        <v>0.12944605440074797</v>
      </c>
      <c r="M24" s="1339"/>
      <c r="N24" s="1107"/>
    </row>
    <row r="25" spans="1:14" s="153" customFormat="1" ht="12" customHeight="1" x14ac:dyDescent="0.2">
      <c r="A25" s="151"/>
      <c r="B25" s="152"/>
      <c r="C25" s="757"/>
      <c r="D25" s="1348" t="s">
        <v>893</v>
      </c>
      <c r="E25" s="1349">
        <v>30.301667764694809</v>
      </c>
      <c r="F25" s="1349">
        <v>2.150440938139634E-2</v>
      </c>
      <c r="G25" s="1349">
        <v>27.939978641374228</v>
      </c>
      <c r="H25" s="1349">
        <v>1.2670371241877483E-2</v>
      </c>
      <c r="I25" s="1349">
        <v>29.086463586556633</v>
      </c>
      <c r="J25" s="1349">
        <v>1.9805081984037291E-2</v>
      </c>
      <c r="K25" s="1349">
        <v>26.05065856129692</v>
      </c>
      <c r="L25" s="1349">
        <v>2.1073961499493428E-2</v>
      </c>
      <c r="M25" s="1339"/>
      <c r="N25" s="1107"/>
    </row>
    <row r="26" spans="1:14" s="1352" customFormat="1" ht="12" customHeight="1" x14ac:dyDescent="0.2">
      <c r="A26" s="130"/>
      <c r="B26" s="132"/>
      <c r="C26" s="756"/>
      <c r="D26" s="1348" t="s">
        <v>348</v>
      </c>
      <c r="E26" s="1349">
        <v>58.159834942071043</v>
      </c>
      <c r="F26" s="1349">
        <v>7.9354773550332561E-2</v>
      </c>
      <c r="G26" s="1349">
        <v>53.354540196645516</v>
      </c>
      <c r="H26" s="1349">
        <v>5.5082761849679182E-2</v>
      </c>
      <c r="I26" s="1349">
        <v>53.242109605995914</v>
      </c>
      <c r="J26" s="1349">
        <v>7.5637763872653599E-2</v>
      </c>
      <c r="K26" s="1349">
        <v>52.73705547612073</v>
      </c>
      <c r="L26" s="1349">
        <v>5.7422752042814308E-2</v>
      </c>
      <c r="M26" s="1339"/>
      <c r="N26" s="1107"/>
    </row>
    <row r="27" spans="1:14" s="1352" customFormat="1" ht="12" customHeight="1" x14ac:dyDescent="0.2">
      <c r="A27" s="130"/>
      <c r="B27" s="132"/>
      <c r="C27" s="756"/>
      <c r="D27" s="1348" t="s">
        <v>349</v>
      </c>
      <c r="E27" s="1349">
        <v>25.802266533056422</v>
      </c>
      <c r="F27" s="1349">
        <v>0</v>
      </c>
      <c r="G27" s="1349">
        <v>21.591168393802853</v>
      </c>
      <c r="H27" s="1349">
        <v>3.9342508006200644E-3</v>
      </c>
      <c r="I27" s="1349">
        <v>26.489106667720602</v>
      </c>
      <c r="J27" s="1349">
        <v>8.7814044978354704E-3</v>
      </c>
      <c r="K27" s="1349">
        <v>26.798584462869709</v>
      </c>
      <c r="L27" s="1349">
        <v>1.1783050474660611E-2</v>
      </c>
      <c r="M27" s="1339"/>
      <c r="N27" s="1107"/>
    </row>
    <row r="28" spans="1:14" s="1352" customFormat="1" ht="12" customHeight="1" x14ac:dyDescent="0.2">
      <c r="A28" s="130"/>
      <c r="B28" s="132"/>
      <c r="C28" s="756"/>
      <c r="D28" s="1348" t="s">
        <v>506</v>
      </c>
      <c r="E28" s="1349">
        <v>8.0822267620020387</v>
      </c>
      <c r="F28" s="1349">
        <v>1.2768130745658836E-2</v>
      </c>
      <c r="G28" s="1349">
        <v>8.1533627649842497</v>
      </c>
      <c r="H28" s="1349">
        <v>0</v>
      </c>
      <c r="I28" s="1349">
        <v>7.5920058493785216</v>
      </c>
      <c r="J28" s="1349">
        <v>0</v>
      </c>
      <c r="K28" s="1349">
        <v>7.4451020521046694</v>
      </c>
      <c r="L28" s="1349">
        <v>0</v>
      </c>
      <c r="M28" s="1339"/>
      <c r="N28" s="1107"/>
    </row>
    <row r="29" spans="1:14" s="1352" customFormat="1" ht="12" customHeight="1" x14ac:dyDescent="0.2">
      <c r="A29" s="130"/>
      <c r="B29" s="132"/>
      <c r="C29" s="756"/>
      <c r="D29" s="1348" t="s">
        <v>350</v>
      </c>
      <c r="E29" s="1349">
        <v>5.6408921287859082</v>
      </c>
      <c r="F29" s="1349">
        <v>0</v>
      </c>
      <c r="G29" s="1349">
        <v>5.4774057014814046</v>
      </c>
      <c r="H29" s="1349">
        <v>0</v>
      </c>
      <c r="I29" s="1349">
        <v>4.4599880579554707</v>
      </c>
      <c r="J29" s="1349">
        <v>0</v>
      </c>
      <c r="K29" s="1349">
        <v>6.7702608174277854</v>
      </c>
      <c r="L29" s="1349">
        <v>0</v>
      </c>
      <c r="M29" s="1339"/>
      <c r="N29" s="1107"/>
    </row>
    <row r="30" spans="1:14" s="1352" customFormat="1" ht="12" customHeight="1" x14ac:dyDescent="0.2">
      <c r="A30" s="130"/>
      <c r="B30" s="132"/>
      <c r="C30" s="756"/>
      <c r="D30" s="1348" t="s">
        <v>351</v>
      </c>
      <c r="E30" s="1349">
        <v>9.7092139459618547</v>
      </c>
      <c r="F30" s="1349">
        <v>0</v>
      </c>
      <c r="G30" s="1349">
        <v>10.230515916575163</v>
      </c>
      <c r="H30" s="1349">
        <v>0</v>
      </c>
      <c r="I30" s="1349">
        <v>7.9069572856963735</v>
      </c>
      <c r="J30" s="1349">
        <v>0</v>
      </c>
      <c r="K30" s="1349">
        <v>9.1441526544492451</v>
      </c>
      <c r="L30" s="1349">
        <v>0</v>
      </c>
      <c r="M30" s="1339"/>
      <c r="N30" s="1107"/>
    </row>
    <row r="31" spans="1:14" s="1352" customFormat="1" ht="12" customHeight="1" x14ac:dyDescent="0.2">
      <c r="A31" s="130"/>
      <c r="B31" s="132"/>
      <c r="C31" s="756"/>
      <c r="D31" s="1348" t="s">
        <v>894</v>
      </c>
      <c r="E31" s="1349">
        <v>10.534440495678506</v>
      </c>
      <c r="F31" s="1349">
        <v>0</v>
      </c>
      <c r="G31" s="1349">
        <v>8.7413310537853963</v>
      </c>
      <c r="H31" s="1349">
        <v>0</v>
      </c>
      <c r="I31" s="1349">
        <v>10.125305221294637</v>
      </c>
      <c r="J31" s="1349">
        <v>7.3106896904654413E-3</v>
      </c>
      <c r="K31" s="1349">
        <v>10.265403451741975</v>
      </c>
      <c r="L31" s="1349">
        <v>7.1287523970430308E-3</v>
      </c>
      <c r="M31" s="1339"/>
      <c r="N31" s="1107"/>
    </row>
    <row r="32" spans="1:14" s="1352" customFormat="1" ht="12" customHeight="1" x14ac:dyDescent="0.2">
      <c r="A32" s="130"/>
      <c r="B32" s="132"/>
      <c r="C32" s="756"/>
      <c r="D32" s="1348" t="s">
        <v>895</v>
      </c>
      <c r="E32" s="1349">
        <v>32.343284811541686</v>
      </c>
      <c r="F32" s="1349">
        <v>5.2954259287588692E-2</v>
      </c>
      <c r="G32" s="1349">
        <v>30.148779529576384</v>
      </c>
      <c r="H32" s="1349">
        <v>2.2775281986459943E-2</v>
      </c>
      <c r="I32" s="1349">
        <v>31.185807656395934</v>
      </c>
      <c r="J32" s="1349">
        <v>4.0376510964746322E-2</v>
      </c>
      <c r="K32" s="1349">
        <v>31.514848342007163</v>
      </c>
      <c r="L32" s="1349">
        <v>2.404979269078697E-2</v>
      </c>
      <c r="M32" s="1339"/>
      <c r="N32" s="1107"/>
    </row>
    <row r="33" spans="1:14" s="1352" customFormat="1" ht="12" customHeight="1" x14ac:dyDescent="0.2">
      <c r="A33" s="130"/>
      <c r="B33" s="132"/>
      <c r="C33" s="756"/>
      <c r="D33" s="1348" t="s">
        <v>896</v>
      </c>
      <c r="E33" s="1349">
        <v>33.525660491952635</v>
      </c>
      <c r="F33" s="1349">
        <v>0</v>
      </c>
      <c r="G33" s="1349">
        <v>33.183568677792053</v>
      </c>
      <c r="H33" s="1349">
        <v>0.12836970474967921</v>
      </c>
      <c r="I33" s="1349">
        <v>36.594567404426556</v>
      </c>
      <c r="J33" s="1349">
        <v>0</v>
      </c>
      <c r="K33" s="1349">
        <v>34.301606922126076</v>
      </c>
      <c r="L33" s="1349">
        <v>0</v>
      </c>
      <c r="M33" s="1339"/>
      <c r="N33" s="1107"/>
    </row>
    <row r="34" spans="1:14" s="1352" customFormat="1" ht="12" customHeight="1" x14ac:dyDescent="0.2">
      <c r="A34" s="130"/>
      <c r="B34" s="132"/>
      <c r="C34" s="756"/>
      <c r="D34" s="1348" t="s">
        <v>352</v>
      </c>
      <c r="E34" s="1349">
        <v>12.030758358432468</v>
      </c>
      <c r="F34" s="1349">
        <v>1.6826235466339115E-2</v>
      </c>
      <c r="G34" s="1349">
        <v>14.461780727266865</v>
      </c>
      <c r="H34" s="1349">
        <v>0</v>
      </c>
      <c r="I34" s="1349">
        <v>13.04707411345721</v>
      </c>
      <c r="J34" s="1349">
        <v>0</v>
      </c>
      <c r="K34" s="1349">
        <v>12.275544860567511</v>
      </c>
      <c r="L34" s="1349">
        <v>0</v>
      </c>
      <c r="M34" s="1339"/>
      <c r="N34" s="1107"/>
    </row>
    <row r="35" spans="1:14" s="1352" customFormat="1" ht="12" customHeight="1" x14ac:dyDescent="0.2">
      <c r="A35" s="130"/>
      <c r="B35" s="132"/>
      <c r="C35" s="756"/>
      <c r="D35" s="1348" t="s">
        <v>897</v>
      </c>
      <c r="E35" s="1349">
        <v>44.228320445863439</v>
      </c>
      <c r="F35" s="1349">
        <v>1.8454610884529498E-2</v>
      </c>
      <c r="G35" s="1349">
        <v>44.144999452952057</v>
      </c>
      <c r="H35" s="1349">
        <v>0</v>
      </c>
      <c r="I35" s="1349">
        <v>42.053685838915946</v>
      </c>
      <c r="J35" s="1349">
        <v>0</v>
      </c>
      <c r="K35" s="1349">
        <v>39.829619070083695</v>
      </c>
      <c r="L35" s="1349">
        <v>3.4185579838712397E-3</v>
      </c>
      <c r="M35" s="1339"/>
      <c r="N35" s="1107"/>
    </row>
    <row r="36" spans="1:14" s="1352" customFormat="1" ht="12" customHeight="1" x14ac:dyDescent="0.2">
      <c r="A36" s="130"/>
      <c r="B36" s="132"/>
      <c r="C36" s="756"/>
      <c r="D36" s="1348" t="s">
        <v>898</v>
      </c>
      <c r="E36" s="1349">
        <v>25.120578778135048</v>
      </c>
      <c r="F36" s="1349">
        <v>0</v>
      </c>
      <c r="G36" s="1349">
        <v>31.320170344560701</v>
      </c>
      <c r="H36" s="1349">
        <v>0</v>
      </c>
      <c r="I36" s="1349">
        <v>30.896933364076418</v>
      </c>
      <c r="J36" s="1349">
        <v>0</v>
      </c>
      <c r="K36" s="1349">
        <v>33.919597989949814</v>
      </c>
      <c r="L36" s="1349">
        <v>0</v>
      </c>
      <c r="M36" s="1339"/>
      <c r="N36" s="1107"/>
    </row>
    <row r="37" spans="1:14" s="1352" customFormat="1" ht="12" customHeight="1" x14ac:dyDescent="0.2">
      <c r="A37" s="130"/>
      <c r="B37" s="132"/>
      <c r="C37" s="756"/>
      <c r="D37" s="1348" t="s">
        <v>354</v>
      </c>
      <c r="E37" s="1349">
        <v>13.059031419253811</v>
      </c>
      <c r="F37" s="1349">
        <v>0</v>
      </c>
      <c r="G37" s="1349">
        <v>7.8144213758141703</v>
      </c>
      <c r="H37" s="1349">
        <v>0</v>
      </c>
      <c r="I37" s="1349">
        <v>12.89253154065756</v>
      </c>
      <c r="J37" s="1349">
        <v>1.3155644429242407E-2</v>
      </c>
      <c r="K37" s="1349">
        <v>13.827579150466271</v>
      </c>
      <c r="L37" s="1349">
        <v>0</v>
      </c>
      <c r="M37" s="1339"/>
      <c r="N37" s="1107"/>
    </row>
    <row r="38" spans="1:14" s="1352" customFormat="1" ht="12" customHeight="1" x14ac:dyDescent="0.2">
      <c r="A38" s="130"/>
      <c r="B38" s="132"/>
      <c r="C38" s="756"/>
      <c r="D38" s="1348" t="s">
        <v>899</v>
      </c>
      <c r="E38" s="1349">
        <v>0</v>
      </c>
      <c r="F38" s="1349">
        <v>0</v>
      </c>
      <c r="G38" s="1349">
        <v>0</v>
      </c>
      <c r="H38" s="1349">
        <v>0</v>
      </c>
      <c r="I38" s="1349">
        <v>6.756756756756757</v>
      </c>
      <c r="J38" s="1349">
        <v>0</v>
      </c>
      <c r="K38" s="1349">
        <v>18.75</v>
      </c>
      <c r="L38" s="1349">
        <v>0</v>
      </c>
      <c r="M38" s="1339"/>
      <c r="N38" s="1107"/>
    </row>
    <row r="39" spans="1:14" s="1352" customFormat="1" ht="12" customHeight="1" x14ac:dyDescent="0.2">
      <c r="A39" s="130"/>
      <c r="B39" s="132"/>
      <c r="C39" s="756"/>
      <c r="D39" s="1348" t="s">
        <v>900</v>
      </c>
      <c r="E39" s="1349">
        <v>0</v>
      </c>
      <c r="F39" s="1349">
        <v>0</v>
      </c>
      <c r="G39" s="1349">
        <v>0</v>
      </c>
      <c r="H39" s="1349">
        <v>0</v>
      </c>
      <c r="I39" s="1349">
        <v>0</v>
      </c>
      <c r="J39" s="1349">
        <v>0</v>
      </c>
      <c r="K39" s="1349">
        <v>0</v>
      </c>
      <c r="L39" s="1349">
        <v>0</v>
      </c>
      <c r="M39" s="1339"/>
      <c r="N39" s="1107"/>
    </row>
    <row r="40" spans="1:14" s="1352" customFormat="1" ht="17.25" customHeight="1" thickBot="1" x14ac:dyDescent="0.25">
      <c r="A40" s="130"/>
      <c r="B40" s="132"/>
      <c r="C40" s="756"/>
      <c r="D40" s="1348"/>
      <c r="E40" s="1345"/>
      <c r="F40" s="1345"/>
      <c r="G40" s="1345"/>
      <c r="H40" s="1345"/>
      <c r="I40" s="1345"/>
      <c r="J40" s="1345"/>
      <c r="K40" s="1345"/>
      <c r="L40" s="1345"/>
      <c r="M40" s="1339"/>
      <c r="N40" s="1107"/>
    </row>
    <row r="41" spans="1:14" s="136" customFormat="1" ht="13.5" customHeight="1" thickBot="1" x14ac:dyDescent="0.25">
      <c r="A41" s="134"/>
      <c r="B41" s="135"/>
      <c r="C41" s="1654" t="s">
        <v>901</v>
      </c>
      <c r="D41" s="1655"/>
      <c r="E41" s="1655"/>
      <c r="F41" s="1655"/>
      <c r="G41" s="1655"/>
      <c r="H41" s="1655"/>
      <c r="I41" s="1655"/>
      <c r="J41" s="1655"/>
      <c r="K41" s="1655"/>
      <c r="L41" s="1656"/>
      <c r="M41" s="405"/>
      <c r="N41" s="1106"/>
    </row>
    <row r="42" spans="1:14" ht="4.5" customHeight="1" x14ac:dyDescent="0.2">
      <c r="A42" s="130"/>
      <c r="B42" s="132"/>
      <c r="C42" s="138"/>
      <c r="D42" s="138"/>
      <c r="E42" s="355"/>
      <c r="F42" s="355"/>
      <c r="G42" s="355"/>
      <c r="H42" s="355"/>
      <c r="I42" s="355"/>
      <c r="J42" s="355"/>
      <c r="K42" s="355"/>
      <c r="L42" s="355"/>
      <c r="M42" s="405"/>
      <c r="N42" s="1106"/>
    </row>
    <row r="43" spans="1:14" ht="13.5" customHeight="1" x14ac:dyDescent="0.2">
      <c r="A43" s="130"/>
      <c r="B43" s="132"/>
      <c r="C43" s="1661"/>
      <c r="D43" s="1661"/>
      <c r="E43" s="1662">
        <v>2014</v>
      </c>
      <c r="F43" s="1662"/>
      <c r="G43" s="1662">
        <v>2015</v>
      </c>
      <c r="H43" s="1662"/>
      <c r="I43" s="1663">
        <v>2016</v>
      </c>
      <c r="J43" s="1663"/>
      <c r="K43" s="1663">
        <v>2017</v>
      </c>
      <c r="L43" s="1663"/>
      <c r="M43" s="1339"/>
      <c r="N43" s="1107"/>
    </row>
    <row r="44" spans="1:14" ht="24" customHeight="1" x14ac:dyDescent="0.2">
      <c r="A44" s="130"/>
      <c r="B44" s="132"/>
      <c r="C44" s="1340"/>
      <c r="D44" s="1340"/>
      <c r="E44" s="1341" t="s">
        <v>67</v>
      </c>
      <c r="F44" s="1341" t="s">
        <v>889</v>
      </c>
      <c r="G44" s="1341" t="s">
        <v>67</v>
      </c>
      <c r="H44" s="1341" t="s">
        <v>889</v>
      </c>
      <c r="I44" s="1342" t="s">
        <v>67</v>
      </c>
      <c r="J44" s="1342" t="s">
        <v>889</v>
      </c>
      <c r="K44" s="1342" t="s">
        <v>67</v>
      </c>
      <c r="L44" s="1342" t="s">
        <v>889</v>
      </c>
      <c r="M44" s="1339"/>
      <c r="N44" s="1107"/>
    </row>
    <row r="45" spans="1:14" s="1347" customFormat="1" ht="18.75" customHeight="1" x14ac:dyDescent="0.2">
      <c r="A45" s="1343"/>
      <c r="B45" s="1344"/>
      <c r="C45" s="1664" t="s">
        <v>67</v>
      </c>
      <c r="D45" s="1664"/>
      <c r="E45" s="1345">
        <v>38.771340317059746</v>
      </c>
      <c r="F45" s="1345">
        <v>4.5090753526116564E-2</v>
      </c>
      <c r="G45" s="1345">
        <v>35.82530038379695</v>
      </c>
      <c r="H45" s="1345">
        <v>2.7594422561468039E-2</v>
      </c>
      <c r="I45" s="1345">
        <v>36.913519966944826</v>
      </c>
      <c r="J45" s="1345">
        <v>3.5826774474550106E-2</v>
      </c>
      <c r="K45" s="1345">
        <v>35.226839496759283</v>
      </c>
      <c r="L45" s="1345">
        <v>3.3611614680184254E-2</v>
      </c>
      <c r="M45" s="1346"/>
    </row>
    <row r="46" spans="1:14" s="1352" customFormat="1" ht="12" customHeight="1" x14ac:dyDescent="0.2">
      <c r="A46" s="130"/>
      <c r="B46" s="132"/>
      <c r="C46" s="1353" t="s">
        <v>61</v>
      </c>
      <c r="D46" s="1348"/>
      <c r="E46" s="1349">
        <v>64.246197395915488</v>
      </c>
      <c r="F46" s="1349">
        <v>4.3034815165468816E-2</v>
      </c>
      <c r="G46" s="1349">
        <v>60.535877925239809</v>
      </c>
      <c r="H46" s="1349">
        <v>4.5591111556890968E-2</v>
      </c>
      <c r="I46" s="1349">
        <v>53.810495236627325</v>
      </c>
      <c r="J46" s="1349">
        <v>4.055659876140142E-2</v>
      </c>
      <c r="K46" s="1349">
        <v>59.947364986841627</v>
      </c>
      <c r="L46" s="1349">
        <v>4.3500010875002951E-2</v>
      </c>
      <c r="M46" s="1339"/>
      <c r="N46" s="1107"/>
    </row>
    <row r="47" spans="1:14" s="1352" customFormat="1" ht="12" customHeight="1" x14ac:dyDescent="0.2">
      <c r="A47" s="130"/>
      <c r="B47" s="132"/>
      <c r="C47" s="1353" t="s">
        <v>54</v>
      </c>
      <c r="D47" s="1348"/>
      <c r="E47" s="1349">
        <v>14.542423119673938</v>
      </c>
      <c r="F47" s="1349">
        <v>6.175126590095089E-2</v>
      </c>
      <c r="G47" s="1349">
        <v>16.702762037558948</v>
      </c>
      <c r="H47" s="1349">
        <v>5.9334856261310631E-2</v>
      </c>
      <c r="I47" s="1349">
        <v>15.100623782776813</v>
      </c>
      <c r="J47" s="1349">
        <v>2.82254650145361E-2</v>
      </c>
      <c r="K47" s="1349">
        <v>18.507478864079797</v>
      </c>
      <c r="L47" s="1349">
        <v>2.709733362237159E-2</v>
      </c>
      <c r="M47" s="1339"/>
      <c r="N47" s="1107"/>
    </row>
    <row r="48" spans="1:14" s="1352" customFormat="1" ht="12" customHeight="1" x14ac:dyDescent="0.2">
      <c r="A48" s="130"/>
      <c r="B48" s="132"/>
      <c r="C48" s="1353" t="s">
        <v>63</v>
      </c>
      <c r="D48" s="1348"/>
      <c r="E48" s="1349">
        <v>41.757521038465292</v>
      </c>
      <c r="F48" s="1349">
        <v>5.9623181492964292E-2</v>
      </c>
      <c r="G48" s="1349">
        <v>35.334394631883725</v>
      </c>
      <c r="H48" s="1349">
        <v>3.0811893390849134E-2</v>
      </c>
      <c r="I48" s="1349">
        <v>42.588011272172324</v>
      </c>
      <c r="J48" s="1349">
        <v>3.8236677385681657E-2</v>
      </c>
      <c r="K48" s="1349">
        <v>32.849029709193367</v>
      </c>
      <c r="L48" s="1349">
        <v>3.3671167379373104E-2</v>
      </c>
      <c r="M48" s="1339"/>
      <c r="N48" s="1107"/>
    </row>
    <row r="49" spans="1:14" s="1352" customFormat="1" ht="12" customHeight="1" x14ac:dyDescent="0.2">
      <c r="A49" s="130"/>
      <c r="B49" s="132"/>
      <c r="C49" s="1353" t="s">
        <v>65</v>
      </c>
      <c r="D49" s="1348"/>
      <c r="E49" s="1349">
        <v>19.094048344505403</v>
      </c>
      <c r="F49" s="1349">
        <v>0</v>
      </c>
      <c r="G49" s="1349">
        <v>19.943019943019923</v>
      </c>
      <c r="H49" s="1349">
        <v>5.0875050875050835E-2</v>
      </c>
      <c r="I49" s="1349">
        <v>18.910778650076548</v>
      </c>
      <c r="J49" s="1349">
        <v>0</v>
      </c>
      <c r="K49" s="1349">
        <v>21.62394386366886</v>
      </c>
      <c r="L49" s="1349">
        <v>0</v>
      </c>
      <c r="M49" s="1339"/>
      <c r="N49" s="1107"/>
    </row>
    <row r="50" spans="1:14" s="1352" customFormat="1" ht="12" customHeight="1" x14ac:dyDescent="0.2">
      <c r="A50" s="130"/>
      <c r="B50" s="132"/>
      <c r="C50" s="1353" t="s">
        <v>74</v>
      </c>
      <c r="D50" s="1348"/>
      <c r="E50" s="1349">
        <v>17.915231534634493</v>
      </c>
      <c r="F50" s="1349">
        <v>0</v>
      </c>
      <c r="G50" s="1349">
        <v>21.674730917349653</v>
      </c>
      <c r="H50" s="1349">
        <v>0</v>
      </c>
      <c r="I50" s="1349">
        <v>20.313942751615922</v>
      </c>
      <c r="J50" s="1349">
        <v>2.3084025854109003E-2</v>
      </c>
      <c r="K50" s="1349">
        <v>24.092593040993716</v>
      </c>
      <c r="L50" s="1349">
        <v>4.8427322695464778E-2</v>
      </c>
      <c r="M50" s="1339"/>
      <c r="N50" s="1107"/>
    </row>
    <row r="51" spans="1:14" s="1352" customFormat="1" ht="12" customHeight="1" x14ac:dyDescent="0.2">
      <c r="A51" s="130"/>
      <c r="B51" s="132"/>
      <c r="C51" s="1353" t="s">
        <v>60</v>
      </c>
      <c r="D51" s="1348"/>
      <c r="E51" s="1349">
        <v>40.133061487284039</v>
      </c>
      <c r="F51" s="1349">
        <v>3.9020964012915972E-2</v>
      </c>
      <c r="G51" s="1349">
        <v>37.115490882298566</v>
      </c>
      <c r="H51" s="1349">
        <v>2.7629397679130464E-2</v>
      </c>
      <c r="I51" s="1349">
        <v>38.05993801943962</v>
      </c>
      <c r="J51" s="1349">
        <v>1.7608113818847873E-2</v>
      </c>
      <c r="K51" s="1349">
        <v>41.03991298127346</v>
      </c>
      <c r="L51" s="1349">
        <v>7.8395249247895843E-2</v>
      </c>
      <c r="M51" s="1339"/>
      <c r="N51" s="1107"/>
    </row>
    <row r="52" spans="1:14" s="1352" customFormat="1" ht="12" customHeight="1" x14ac:dyDescent="0.2">
      <c r="A52" s="130"/>
      <c r="B52" s="132"/>
      <c r="C52" s="1353" t="s">
        <v>55</v>
      </c>
      <c r="D52" s="1348"/>
      <c r="E52" s="1349">
        <v>21.00840336134446</v>
      </c>
      <c r="F52" s="1349">
        <v>0.1113027992654011</v>
      </c>
      <c r="G52" s="1349">
        <v>20.361294599521763</v>
      </c>
      <c r="H52" s="1349">
        <v>2.3675923952932276E-2</v>
      </c>
      <c r="I52" s="1349">
        <v>23.0794592812397</v>
      </c>
      <c r="J52" s="1349">
        <v>2.5362043166197484E-2</v>
      </c>
      <c r="K52" s="1349">
        <v>19.796133206665356</v>
      </c>
      <c r="L52" s="1349">
        <v>0</v>
      </c>
      <c r="M52" s="1339"/>
      <c r="N52" s="1107"/>
    </row>
    <row r="53" spans="1:14" s="1352" customFormat="1" ht="12" customHeight="1" x14ac:dyDescent="0.2">
      <c r="A53" s="130"/>
      <c r="B53" s="132"/>
      <c r="C53" s="1353" t="s">
        <v>73</v>
      </c>
      <c r="D53" s="1348"/>
      <c r="E53" s="1349">
        <v>25.170526315789555</v>
      </c>
      <c r="F53" s="1349">
        <v>5.0526315789473843E-2</v>
      </c>
      <c r="G53" s="1349">
        <v>25.664704297972143</v>
      </c>
      <c r="H53" s="1349">
        <v>3.8477817538189164E-2</v>
      </c>
      <c r="I53" s="1349">
        <v>26.862395592416242</v>
      </c>
      <c r="J53" s="1349">
        <v>0</v>
      </c>
      <c r="K53" s="1349">
        <v>22.55717541114155</v>
      </c>
      <c r="L53" s="1349">
        <v>1.6473107651758686E-2</v>
      </c>
      <c r="M53" s="1339"/>
      <c r="N53" s="1107"/>
    </row>
    <row r="54" spans="1:14" s="1352" customFormat="1" ht="12" customHeight="1" x14ac:dyDescent="0.2">
      <c r="A54" s="130"/>
      <c r="B54" s="132"/>
      <c r="C54" s="1353" t="s">
        <v>75</v>
      </c>
      <c r="D54" s="1348"/>
      <c r="E54" s="1349">
        <v>17.622691848627404</v>
      </c>
      <c r="F54" s="1349">
        <v>0.1053148915256618</v>
      </c>
      <c r="G54" s="1349">
        <v>21.360132555291376</v>
      </c>
      <c r="H54" s="1349">
        <v>0.14408183848425887</v>
      </c>
      <c r="I54" s="1349">
        <v>21.820136151916945</v>
      </c>
      <c r="J54" s="1349">
        <v>0.10748835542816232</v>
      </c>
      <c r="K54" s="1349">
        <v>23.23631974248929</v>
      </c>
      <c r="L54" s="1349">
        <v>0</v>
      </c>
      <c r="M54" s="1339"/>
      <c r="N54" s="1107"/>
    </row>
    <row r="55" spans="1:14" s="1352" customFormat="1" ht="12" customHeight="1" x14ac:dyDescent="0.2">
      <c r="A55" s="130"/>
      <c r="B55" s="132"/>
      <c r="C55" s="1353" t="s">
        <v>59</v>
      </c>
      <c r="D55" s="1348"/>
      <c r="E55" s="1349">
        <v>56.034792323345123</v>
      </c>
      <c r="F55" s="1349">
        <v>6.3839125403981817E-2</v>
      </c>
      <c r="G55" s="1349">
        <v>54.583378065426281</v>
      </c>
      <c r="H55" s="1349">
        <v>3.8341794089229032E-2</v>
      </c>
      <c r="I55" s="1349">
        <v>51.676066829839144</v>
      </c>
      <c r="J55" s="1349">
        <v>7.8039090489872578E-2</v>
      </c>
      <c r="K55" s="1349">
        <v>49.600761102238728</v>
      </c>
      <c r="L55" s="1349">
        <v>3.397777853283928E-2</v>
      </c>
      <c r="M55" s="1339"/>
      <c r="N55" s="1107"/>
    </row>
    <row r="56" spans="1:14" s="1352" customFormat="1" ht="12" customHeight="1" x14ac:dyDescent="0.2">
      <c r="A56" s="130"/>
      <c r="B56" s="132"/>
      <c r="C56" s="1353" t="s">
        <v>58</v>
      </c>
      <c r="D56" s="1348"/>
      <c r="E56" s="1349">
        <v>29.74730890982115</v>
      </c>
      <c r="F56" s="1349">
        <v>2.4379884798628453E-2</v>
      </c>
      <c r="G56" s="1349">
        <v>28.94797803670161</v>
      </c>
      <c r="H56" s="1349">
        <v>1.2521834949693561E-2</v>
      </c>
      <c r="I56" s="1349">
        <v>28.481197243540183</v>
      </c>
      <c r="J56" s="1349">
        <v>2.3807738229156748E-2</v>
      </c>
      <c r="K56" s="1349">
        <v>27.314558330683791</v>
      </c>
      <c r="L56" s="1349">
        <v>2.4039696094533096E-2</v>
      </c>
      <c r="M56" s="1339"/>
      <c r="N56" s="1107"/>
    </row>
    <row r="57" spans="1:14" s="1352" customFormat="1" ht="12" customHeight="1" x14ac:dyDescent="0.2">
      <c r="A57" s="130"/>
      <c r="B57" s="132"/>
      <c r="C57" s="1353" t="s">
        <v>56</v>
      </c>
      <c r="D57" s="1348"/>
      <c r="E57" s="1349">
        <v>17.884839084916614</v>
      </c>
      <c r="F57" s="1349">
        <v>4.8468398604110084E-2</v>
      </c>
      <c r="G57" s="1349">
        <v>18.308217107819853</v>
      </c>
      <c r="H57" s="1349">
        <v>8.6359514659527653E-2</v>
      </c>
      <c r="I57" s="1349">
        <v>14.046822742474914</v>
      </c>
      <c r="J57" s="1349">
        <v>3.5205069530012324E-2</v>
      </c>
      <c r="K57" s="1349">
        <v>16.085147247119053</v>
      </c>
      <c r="L57" s="1349">
        <v>0</v>
      </c>
      <c r="M57" s="1339"/>
      <c r="N57" s="1107"/>
    </row>
    <row r="58" spans="1:14" s="1352" customFormat="1" ht="12" customHeight="1" x14ac:dyDescent="0.2">
      <c r="A58" s="130"/>
      <c r="B58" s="132"/>
      <c r="C58" s="1353" t="s">
        <v>62</v>
      </c>
      <c r="D58" s="1348"/>
      <c r="E58" s="1349">
        <v>46.226237967764114</v>
      </c>
      <c r="F58" s="1349">
        <v>5.8068299934382658E-2</v>
      </c>
      <c r="G58" s="1349">
        <v>46.255619953002189</v>
      </c>
      <c r="H58" s="1349">
        <v>2.6682269441369186E-2</v>
      </c>
      <c r="I58" s="1349">
        <v>44.78499144605258</v>
      </c>
      <c r="J58" s="1349">
        <v>3.9870095978195075E-2</v>
      </c>
      <c r="K58" s="1349">
        <v>41.129223075594695</v>
      </c>
      <c r="L58" s="1349">
        <v>3.3573570884999217E-2</v>
      </c>
      <c r="M58" s="1339"/>
      <c r="N58" s="1107"/>
    </row>
    <row r="59" spans="1:14" s="1352" customFormat="1" ht="12" customHeight="1" x14ac:dyDescent="0.2">
      <c r="A59" s="130"/>
      <c r="B59" s="132"/>
      <c r="C59" s="1353" t="s">
        <v>78</v>
      </c>
      <c r="D59" s="1348"/>
      <c r="E59" s="1349">
        <v>42.019241335904333</v>
      </c>
      <c r="F59" s="1349">
        <v>4.9951546999410762E-2</v>
      </c>
      <c r="G59" s="1349">
        <v>39.395105965036997</v>
      </c>
      <c r="H59" s="1349">
        <v>5.9225917261393667E-2</v>
      </c>
      <c r="I59" s="1349">
        <v>38.966498196357499</v>
      </c>
      <c r="J59" s="1349">
        <v>5.8655039934306263E-2</v>
      </c>
      <c r="K59" s="1349">
        <v>39.953812791603418</v>
      </c>
      <c r="L59" s="1349">
        <v>8.4488795846905843E-2</v>
      </c>
      <c r="M59" s="1339"/>
      <c r="N59" s="1107"/>
    </row>
    <row r="60" spans="1:14" s="1352" customFormat="1" ht="12" customHeight="1" x14ac:dyDescent="0.2">
      <c r="A60" s="130"/>
      <c r="B60" s="132"/>
      <c r="C60" s="1353" t="s">
        <v>57</v>
      </c>
      <c r="D60" s="1348"/>
      <c r="E60" s="1349">
        <v>37.162118614573444</v>
      </c>
      <c r="F60" s="1349">
        <v>1.9335129352015305E-2</v>
      </c>
      <c r="G60" s="1349">
        <v>29.618167123341813</v>
      </c>
      <c r="H60" s="1349">
        <v>1.4784442823631533E-2</v>
      </c>
      <c r="I60" s="1349">
        <v>34.983018791768068</v>
      </c>
      <c r="J60" s="1349">
        <v>2.8830574247377758E-2</v>
      </c>
      <c r="K60" s="1349">
        <v>36.600213923215208</v>
      </c>
      <c r="L60" s="1349">
        <v>2.8447236066543761E-2</v>
      </c>
      <c r="M60" s="1339"/>
      <c r="N60" s="1107"/>
    </row>
    <row r="61" spans="1:14" s="1352" customFormat="1" ht="12" customHeight="1" x14ac:dyDescent="0.2">
      <c r="A61" s="130"/>
      <c r="B61" s="132"/>
      <c r="C61" s="1353" t="s">
        <v>64</v>
      </c>
      <c r="D61" s="1348"/>
      <c r="E61" s="1349">
        <v>43.844102211133183</v>
      </c>
      <c r="F61" s="1349">
        <v>0.15486535317904201</v>
      </c>
      <c r="G61" s="1349">
        <v>42.710882829466833</v>
      </c>
      <c r="H61" s="1349">
        <v>1.7236030197524944E-2</v>
      </c>
      <c r="I61" s="1349">
        <v>38.691623238433479</v>
      </c>
      <c r="J61" s="1349">
        <v>5.0270623523300355E-2</v>
      </c>
      <c r="K61" s="1349">
        <v>39.156435894190622</v>
      </c>
      <c r="L61" s="1349">
        <v>4.7462346538412893E-2</v>
      </c>
      <c r="M61" s="1339"/>
      <c r="N61" s="1107"/>
    </row>
    <row r="62" spans="1:14" s="1352" customFormat="1" ht="12" customHeight="1" x14ac:dyDescent="0.2">
      <c r="A62" s="130"/>
      <c r="B62" s="132"/>
      <c r="C62" s="1353" t="s">
        <v>66</v>
      </c>
      <c r="D62" s="1348"/>
      <c r="E62" s="1349">
        <v>27.33470333039752</v>
      </c>
      <c r="F62" s="1349">
        <v>3.261897772123809E-2</v>
      </c>
      <c r="G62" s="1349">
        <v>26.432008437149857</v>
      </c>
      <c r="H62" s="1349">
        <v>3.295761650517437E-2</v>
      </c>
      <c r="I62" s="1349">
        <v>22.81190349532179</v>
      </c>
      <c r="J62" s="1349">
        <v>6.258409738085538E-2</v>
      </c>
      <c r="K62" s="1349">
        <v>23.930846223839783</v>
      </c>
      <c r="L62" s="1349">
        <v>9.0991810737033468E-2</v>
      </c>
      <c r="M62" s="1339"/>
      <c r="N62" s="1107"/>
    </row>
    <row r="63" spans="1:14" s="1352" customFormat="1" ht="12" customHeight="1" x14ac:dyDescent="0.2">
      <c r="A63" s="130"/>
      <c r="B63" s="132"/>
      <c r="C63" s="1353" t="s">
        <v>76</v>
      </c>
      <c r="D63" s="1348"/>
      <c r="E63" s="1349">
        <v>40.94452024261448</v>
      </c>
      <c r="F63" s="1349">
        <v>4.0525754116741482E-2</v>
      </c>
      <c r="G63" s="1349">
        <v>51.379589528741747</v>
      </c>
      <c r="H63" s="1349">
        <v>6.4256615218536484E-2</v>
      </c>
      <c r="I63" s="1349">
        <v>39.280203032737958</v>
      </c>
      <c r="J63" s="1349">
        <v>8.9273188710768031E-2</v>
      </c>
      <c r="K63" s="1349">
        <v>41.060315940641374</v>
      </c>
      <c r="L63" s="1349">
        <v>1.1967448539971245E-2</v>
      </c>
      <c r="M63" s="1339"/>
      <c r="N63" s="1107"/>
    </row>
    <row r="64" spans="1:14" s="1358" customFormat="1" ht="12.75" customHeight="1" x14ac:dyDescent="0.15">
      <c r="A64" s="1354"/>
      <c r="B64" s="1355"/>
      <c r="C64" s="1665" t="s">
        <v>902</v>
      </c>
      <c r="D64" s="1665"/>
      <c r="E64" s="1665"/>
      <c r="F64" s="1665"/>
      <c r="G64" s="1665"/>
      <c r="H64" s="1665"/>
      <c r="I64" s="1665"/>
      <c r="J64" s="1665"/>
      <c r="K64" s="1665"/>
      <c r="L64" s="1665"/>
      <c r="M64" s="1356"/>
      <c r="N64" s="1357"/>
    </row>
    <row r="65" spans="1:14" ht="13.5" customHeight="1" x14ac:dyDescent="0.2">
      <c r="A65" s="132"/>
      <c r="B65" s="152"/>
      <c r="C65" s="1129" t="s">
        <v>903</v>
      </c>
      <c r="D65" s="145"/>
      <c r="E65" s="145"/>
      <c r="F65" s="145"/>
      <c r="G65" s="145"/>
      <c r="H65" s="145"/>
      <c r="I65" s="145"/>
      <c r="J65" s="1089"/>
      <c r="K65" s="145"/>
      <c r="L65" s="1089"/>
      <c r="M65" s="1339"/>
      <c r="N65" s="1107"/>
    </row>
    <row r="66" spans="1:14" ht="13.5" customHeight="1" x14ac:dyDescent="0.2">
      <c r="A66" s="130"/>
      <c r="B66" s="132"/>
      <c r="C66" s="132"/>
      <c r="D66" s="132"/>
      <c r="E66" s="132"/>
      <c r="F66" s="132"/>
      <c r="G66" s="132"/>
      <c r="H66" s="1574">
        <v>43678</v>
      </c>
      <c r="I66" s="1574"/>
      <c r="J66" s="1574"/>
      <c r="K66" s="1574"/>
      <c r="L66" s="1574"/>
      <c r="M66" s="233">
        <v>17</v>
      </c>
      <c r="N66" s="1108"/>
    </row>
  </sheetData>
  <mergeCells count="48">
    <mergeCell ref="C18:D18"/>
    <mergeCell ref="C45:D45"/>
    <mergeCell ref="C64:L64"/>
    <mergeCell ref="H66:L66"/>
    <mergeCell ref="C41:L41"/>
    <mergeCell ref="C43:D43"/>
    <mergeCell ref="E43:F43"/>
    <mergeCell ref="G43:H43"/>
    <mergeCell ref="I43:J43"/>
    <mergeCell ref="K43:L43"/>
    <mergeCell ref="C16:D16"/>
    <mergeCell ref="E16:F16"/>
    <mergeCell ref="G16:H16"/>
    <mergeCell ref="I16:J16"/>
    <mergeCell ref="K16:L16"/>
    <mergeCell ref="K12:L12"/>
    <mergeCell ref="C14:L14"/>
    <mergeCell ref="E10:F10"/>
    <mergeCell ref="G10:H10"/>
    <mergeCell ref="I10:J10"/>
    <mergeCell ref="K10:L10"/>
    <mergeCell ref="C11:D11"/>
    <mergeCell ref="E11:F11"/>
    <mergeCell ref="G11:H11"/>
    <mergeCell ref="I11:J11"/>
    <mergeCell ref="K11:L11"/>
    <mergeCell ref="C12:D12"/>
    <mergeCell ref="E12:F12"/>
    <mergeCell ref="G12:H12"/>
    <mergeCell ref="I12:J12"/>
    <mergeCell ref="B1:H1"/>
    <mergeCell ref="B2:D2"/>
    <mergeCell ref="E2:K2"/>
    <mergeCell ref="C8:D8"/>
    <mergeCell ref="E8:F8"/>
    <mergeCell ref="G8:H8"/>
    <mergeCell ref="I8:J8"/>
    <mergeCell ref="K8:L8"/>
    <mergeCell ref="C4:L4"/>
    <mergeCell ref="C5:D6"/>
    <mergeCell ref="E6:F6"/>
    <mergeCell ref="G6:H6"/>
    <mergeCell ref="I6:J6"/>
    <mergeCell ref="K6:L6"/>
    <mergeCell ref="E9:F9"/>
    <mergeCell ref="G9:H9"/>
    <mergeCell ref="I9:J9"/>
    <mergeCell ref="K9:L9"/>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6">
    <tabColor theme="3"/>
    <pageSetUpPr fitToPage="1"/>
  </sheetPr>
  <dimension ref="A1:AP69"/>
  <sheetViews>
    <sheetView zoomScaleNormal="100" workbookViewId="0"/>
  </sheetViews>
  <sheetFormatPr defaultRowHeight="12.75" x14ac:dyDescent="0.2"/>
  <cols>
    <col min="1" max="1" width="1" style="361" customWidth="1"/>
    <col min="2" max="2" width="2.5703125" style="361" customWidth="1"/>
    <col min="3" max="3" width="2" style="361" customWidth="1"/>
    <col min="4" max="4" width="14" style="361" customWidth="1"/>
    <col min="5" max="10" width="7" style="361" customWidth="1"/>
    <col min="11" max="11" width="8.140625" style="361" customWidth="1"/>
    <col min="12" max="12" width="28.42578125" style="361" customWidth="1"/>
    <col min="13" max="13" width="2.5703125" style="361" customWidth="1"/>
    <col min="14" max="14" width="1" style="361" customWidth="1"/>
    <col min="15" max="29" width="9.140625" style="361"/>
    <col min="30" max="30" width="15.140625" style="1363" customWidth="1"/>
    <col min="31" max="34" width="6.42578125" style="1363" customWidth="1"/>
    <col min="35" max="36" width="2.140625" style="1363" customWidth="1"/>
    <col min="37" max="38" width="6.42578125" style="1363" customWidth="1"/>
    <col min="39" max="39" width="15.140625" style="1363" customWidth="1"/>
    <col min="40" max="41" width="6.42578125" style="1363" customWidth="1"/>
    <col min="42" max="42" width="9.140625" style="1363"/>
    <col min="43" max="16384" width="9.140625" style="361"/>
  </cols>
  <sheetData>
    <row r="1" spans="1:42" ht="13.5" customHeight="1" x14ac:dyDescent="0.2">
      <c r="A1" s="356"/>
      <c r="B1" s="360"/>
      <c r="C1" s="360"/>
      <c r="D1" s="360"/>
      <c r="E1" s="360"/>
      <c r="F1" s="357"/>
      <c r="G1" s="357"/>
      <c r="H1" s="357"/>
      <c r="I1" s="357"/>
      <c r="J1" s="357"/>
      <c r="K1" s="357"/>
      <c r="L1" s="1675" t="s">
        <v>320</v>
      </c>
      <c r="M1" s="1675"/>
      <c r="N1" s="356"/>
    </row>
    <row r="2" spans="1:42" ht="6" customHeight="1" x14ac:dyDescent="0.2">
      <c r="A2" s="356"/>
      <c r="B2" s="1676"/>
      <c r="C2" s="1677"/>
      <c r="D2" s="1677"/>
      <c r="E2" s="472"/>
      <c r="F2" s="472"/>
      <c r="G2" s="472"/>
      <c r="H2" s="472"/>
      <c r="I2" s="472"/>
      <c r="J2" s="472"/>
      <c r="K2" s="472"/>
      <c r="L2" s="407"/>
      <c r="M2" s="366"/>
      <c r="N2" s="356"/>
      <c r="O2" s="418"/>
      <c r="P2" s="418"/>
      <c r="Q2" s="418"/>
      <c r="R2" s="418"/>
      <c r="S2" s="418"/>
      <c r="T2" s="418"/>
      <c r="U2" s="418"/>
      <c r="V2" s="418"/>
      <c r="W2" s="418"/>
      <c r="X2" s="418"/>
      <c r="Y2" s="418"/>
      <c r="Z2" s="418"/>
      <c r="AA2" s="418"/>
      <c r="AB2" s="418"/>
      <c r="AC2" s="418"/>
      <c r="AD2" s="1364"/>
      <c r="AE2" s="1364"/>
      <c r="AF2" s="1364"/>
      <c r="AG2" s="1364"/>
      <c r="AH2" s="1364"/>
      <c r="AI2" s="1364"/>
      <c r="AJ2" s="1364"/>
      <c r="AK2" s="1364"/>
      <c r="AL2" s="1364"/>
      <c r="AM2" s="1364"/>
      <c r="AN2" s="1364"/>
      <c r="AO2" s="1364"/>
    </row>
    <row r="3" spans="1:42" ht="11.25" customHeight="1" thickBot="1" x14ac:dyDescent="0.25">
      <c r="A3" s="356"/>
      <c r="B3" s="419"/>
      <c r="C3" s="366"/>
      <c r="D3" s="366"/>
      <c r="E3" s="366"/>
      <c r="F3" s="366"/>
      <c r="G3" s="366"/>
      <c r="H3" s="366"/>
      <c r="I3" s="366"/>
      <c r="J3" s="366"/>
      <c r="K3" s="366"/>
      <c r="L3" s="520" t="s">
        <v>72</v>
      </c>
      <c r="M3" s="366"/>
      <c r="N3" s="356"/>
      <c r="O3" s="418"/>
      <c r="P3" s="418"/>
      <c r="Q3" s="418"/>
      <c r="R3" s="418"/>
      <c r="S3" s="418"/>
      <c r="T3" s="418"/>
      <c r="U3" s="418"/>
      <c r="V3" s="418"/>
      <c r="W3" s="418"/>
      <c r="X3" s="418"/>
      <c r="Y3" s="418"/>
      <c r="Z3" s="418"/>
      <c r="AA3" s="418"/>
      <c r="AB3" s="418"/>
      <c r="AC3" s="418"/>
      <c r="AD3" s="1364"/>
      <c r="AE3" s="1364"/>
      <c r="AF3" s="1364"/>
      <c r="AG3" s="1364"/>
      <c r="AH3" s="1364"/>
      <c r="AI3" s="1364"/>
      <c r="AJ3" s="1364"/>
      <c r="AK3" s="1364"/>
      <c r="AL3" s="1364"/>
      <c r="AM3" s="1364"/>
      <c r="AN3" s="1364"/>
      <c r="AO3" s="1364"/>
    </row>
    <row r="4" spans="1:42" s="370" customFormat="1" ht="13.5" customHeight="1" thickBot="1" x14ac:dyDescent="0.25">
      <c r="A4" s="368"/>
      <c r="B4" s="515"/>
      <c r="C4" s="1667" t="s">
        <v>131</v>
      </c>
      <c r="D4" s="1668"/>
      <c r="E4" s="1668"/>
      <c r="F4" s="1668"/>
      <c r="G4" s="1668"/>
      <c r="H4" s="1668"/>
      <c r="I4" s="1668"/>
      <c r="J4" s="1668"/>
      <c r="K4" s="1668"/>
      <c r="L4" s="1669"/>
      <c r="M4" s="366"/>
      <c r="N4" s="368"/>
      <c r="O4" s="570"/>
      <c r="P4" s="570"/>
      <c r="Q4" s="570"/>
      <c r="R4" s="570"/>
      <c r="S4" s="570"/>
      <c r="T4" s="570"/>
      <c r="U4" s="570"/>
      <c r="V4" s="570"/>
      <c r="W4" s="570"/>
      <c r="X4" s="570"/>
      <c r="Y4" s="570"/>
      <c r="Z4" s="570"/>
      <c r="AA4" s="570"/>
      <c r="AB4" s="570"/>
      <c r="AC4" s="570"/>
      <c r="AD4" s="1365"/>
      <c r="AE4" s="1365"/>
      <c r="AF4" s="1365"/>
      <c r="AG4" s="1365"/>
      <c r="AH4" s="1365"/>
      <c r="AI4" s="1365"/>
      <c r="AJ4" s="1365"/>
      <c r="AK4" s="1365"/>
      <c r="AL4" s="1365"/>
      <c r="AM4" s="1365"/>
      <c r="AN4" s="1365"/>
      <c r="AO4" s="1365"/>
      <c r="AP4" s="1366"/>
    </row>
    <row r="5" spans="1:42" s="661" customFormat="1" x14ac:dyDescent="0.2">
      <c r="B5" s="662"/>
      <c r="C5" s="1643" t="s">
        <v>132</v>
      </c>
      <c r="D5" s="1643"/>
      <c r="E5" s="524"/>
      <c r="F5" s="456"/>
      <c r="G5" s="456"/>
      <c r="H5" s="456"/>
      <c r="I5" s="456"/>
      <c r="J5" s="456"/>
      <c r="K5" s="456"/>
      <c r="L5" s="408"/>
      <c r="M5" s="408"/>
      <c r="N5" s="664"/>
      <c r="O5" s="663"/>
      <c r="P5" s="570"/>
      <c r="Q5" s="663"/>
      <c r="R5" s="663"/>
      <c r="S5" s="663"/>
      <c r="T5" s="663"/>
      <c r="U5" s="663"/>
      <c r="V5" s="663"/>
      <c r="W5" s="663"/>
      <c r="X5" s="663"/>
      <c r="Y5" s="663"/>
      <c r="Z5" s="663"/>
      <c r="AA5" s="663"/>
      <c r="AB5" s="663"/>
      <c r="AC5" s="663"/>
      <c r="AD5" s="1367"/>
      <c r="AE5" s="1367"/>
      <c r="AF5" s="1367"/>
      <c r="AG5" s="1367"/>
      <c r="AH5" s="1367"/>
      <c r="AI5" s="1367"/>
      <c r="AJ5" s="1367"/>
      <c r="AK5" s="1367"/>
      <c r="AL5" s="1367"/>
      <c r="AM5" s="1367"/>
      <c r="AN5" s="1368"/>
      <c r="AO5" s="1367"/>
      <c r="AP5" s="1368"/>
    </row>
    <row r="6" spans="1:42" ht="13.5" customHeight="1" x14ac:dyDescent="0.2">
      <c r="A6" s="356"/>
      <c r="B6" s="419"/>
      <c r="C6" s="1643"/>
      <c r="D6" s="1643"/>
      <c r="E6" s="1674">
        <v>2019</v>
      </c>
      <c r="F6" s="1674"/>
      <c r="G6" s="1674"/>
      <c r="H6" s="1674"/>
      <c r="I6" s="1674"/>
      <c r="J6" s="1674"/>
      <c r="K6" s="1678" t="str">
        <f xml:space="preserve"> CONCATENATE("valor médio de ",J7,E6)</f>
        <v>valor médio de jul.2019</v>
      </c>
      <c r="L6" s="456"/>
      <c r="M6" s="408"/>
      <c r="N6" s="519"/>
      <c r="O6" s="418"/>
      <c r="P6" s="570"/>
      <c r="Q6" s="418"/>
      <c r="R6" s="418"/>
      <c r="S6" s="418"/>
      <c r="T6" s="418"/>
      <c r="U6" s="418"/>
      <c r="V6" s="418"/>
      <c r="W6" s="418"/>
      <c r="X6" s="418"/>
      <c r="Y6" s="418"/>
      <c r="Z6" s="418"/>
      <c r="AA6" s="418"/>
      <c r="AB6" s="418"/>
      <c r="AC6" s="418"/>
      <c r="AD6" s="1364"/>
      <c r="AE6" s="1375" t="s">
        <v>333</v>
      </c>
      <c r="AF6" s="1375"/>
      <c r="AG6" s="1375" t="s">
        <v>334</v>
      </c>
      <c r="AH6" s="1375"/>
      <c r="AI6" s="1375"/>
      <c r="AJ6" s="1375"/>
      <c r="AK6" s="1375"/>
      <c r="AL6" s="1375"/>
      <c r="AM6" s="1375"/>
      <c r="AN6" s="1367" t="str">
        <f>VLOOKUP(AI8,AJ8:AK9,2,FALSE)</f>
        <v>família</v>
      </c>
      <c r="AO6" s="1375"/>
    </row>
    <row r="7" spans="1:42" ht="14.25" customHeight="1" x14ac:dyDescent="0.2">
      <c r="A7" s="356"/>
      <c r="B7" s="419"/>
      <c r="C7" s="396"/>
      <c r="D7" s="396"/>
      <c r="E7" s="1011" t="s">
        <v>103</v>
      </c>
      <c r="F7" s="919" t="s">
        <v>102</v>
      </c>
      <c r="G7" s="919" t="s">
        <v>101</v>
      </c>
      <c r="H7" s="919" t="s">
        <v>100</v>
      </c>
      <c r="I7" s="919" t="s">
        <v>99</v>
      </c>
      <c r="J7" s="1117" t="s">
        <v>98</v>
      </c>
      <c r="K7" s="1679" t="e">
        <f xml:space="preserve"> CONCATENATE("valor médio de ",#REF!,#REF!)</f>
        <v>#REF!</v>
      </c>
      <c r="L7" s="408"/>
      <c r="M7" s="454"/>
      <c r="N7" s="519"/>
      <c r="O7" s="418"/>
      <c r="P7" s="570"/>
      <c r="Q7" s="418"/>
      <c r="R7" s="418"/>
      <c r="S7" s="418"/>
      <c r="T7" s="418"/>
      <c r="U7" s="418"/>
      <c r="V7" s="418"/>
      <c r="W7" s="418"/>
      <c r="X7" s="418"/>
      <c r="Y7" s="418"/>
      <c r="Z7" s="418"/>
      <c r="AA7" s="418"/>
      <c r="AB7" s="418"/>
      <c r="AC7" s="418"/>
      <c r="AD7" s="1364"/>
      <c r="AE7" s="1369" t="s">
        <v>335</v>
      </c>
      <c r="AF7" s="1364" t="s">
        <v>67</v>
      </c>
      <c r="AG7" s="1369" t="s">
        <v>335</v>
      </c>
      <c r="AH7" s="1364" t="s">
        <v>67</v>
      </c>
      <c r="AJ7" s="1364"/>
      <c r="AK7" s="1364"/>
      <c r="AL7" s="1364"/>
      <c r="AM7" s="1364"/>
      <c r="AN7" s="1369" t="s">
        <v>335</v>
      </c>
      <c r="AO7" s="1364" t="s">
        <v>67</v>
      </c>
    </row>
    <row r="8" spans="1:42" s="617" customFormat="1" x14ac:dyDescent="0.2">
      <c r="A8" s="613"/>
      <c r="B8" s="614"/>
      <c r="C8" s="615" t="s">
        <v>67</v>
      </c>
      <c r="D8" s="616"/>
      <c r="E8" s="337">
        <v>100655</v>
      </c>
      <c r="F8" s="337">
        <v>100884</v>
      </c>
      <c r="G8" s="337">
        <v>100512</v>
      </c>
      <c r="H8" s="337">
        <v>99901</v>
      </c>
      <c r="I8" s="337">
        <v>99049</v>
      </c>
      <c r="J8" s="337">
        <v>98222</v>
      </c>
      <c r="K8" s="665">
        <v>260.355471890312</v>
      </c>
      <c r="L8" s="618"/>
      <c r="M8" s="619"/>
      <c r="N8" s="613"/>
      <c r="O8" s="697"/>
      <c r="P8" s="570"/>
      <c r="Q8" s="697"/>
      <c r="R8" s="697"/>
      <c r="S8" s="620"/>
      <c r="T8" s="620"/>
      <c r="U8" s="620"/>
      <c r="V8" s="620"/>
      <c r="W8" s="620"/>
      <c r="X8" s="620"/>
      <c r="Y8" s="620"/>
      <c r="Z8" s="620"/>
      <c r="AA8" s="620"/>
      <c r="AB8" s="620"/>
      <c r="AC8" s="620"/>
      <c r="AD8" s="1365" t="str">
        <f>+C9</f>
        <v>Aveiro</v>
      </c>
      <c r="AE8" s="1370">
        <f>+K9</f>
        <v>261.44444601412698</v>
      </c>
      <c r="AF8" s="1370">
        <f>+$K$8</f>
        <v>260.355471890312</v>
      </c>
      <c r="AG8" s="1370">
        <f>+K46</f>
        <v>126.386071219512</v>
      </c>
      <c r="AH8" s="1370">
        <f t="shared" ref="AH8:AH27" si="0">+$K$45</f>
        <v>117.260656799684</v>
      </c>
      <c r="AI8" s="1365">
        <v>1</v>
      </c>
      <c r="AJ8" s="1365">
        <v>1</v>
      </c>
      <c r="AK8" s="1365" t="s">
        <v>333</v>
      </c>
      <c r="AL8" s="1365"/>
      <c r="AM8" s="1365" t="str">
        <f>+AD8</f>
        <v>Aveiro</v>
      </c>
      <c r="AN8" s="1371">
        <f>INDEX($AD$7:$AH$27,MATCH($AM8,$AD$7:$AD$27,0),MATCH(AN$7,$AD$7:$AH$7,0)+2*($AI$8-1))</f>
        <v>261.44444601412698</v>
      </c>
      <c r="AO8" s="1371">
        <f>INDEX($AD$7:$AH$27,MATCH($AM8,$AD$7:$AD$27,0),MATCH(AO$7,$AD$7:$AH$7,0)+2*($AI$8-1))</f>
        <v>260.355471890312</v>
      </c>
      <c r="AP8" s="1366"/>
    </row>
    <row r="9" spans="1:42" x14ac:dyDescent="0.2">
      <c r="A9" s="356"/>
      <c r="B9" s="419"/>
      <c r="C9" s="94" t="s">
        <v>61</v>
      </c>
      <c r="D9" s="364"/>
      <c r="E9" s="304">
        <v>4838</v>
      </c>
      <c r="F9" s="304">
        <v>4870</v>
      </c>
      <c r="G9" s="304">
        <v>4892</v>
      </c>
      <c r="H9" s="304">
        <v>4930</v>
      </c>
      <c r="I9" s="304">
        <v>4968</v>
      </c>
      <c r="J9" s="304">
        <v>4958</v>
      </c>
      <c r="K9" s="666">
        <v>261.44444601412698</v>
      </c>
      <c r="L9" s="408"/>
      <c r="M9" s="454"/>
      <c r="N9" s="356"/>
      <c r="O9" s="418"/>
      <c r="P9" s="570"/>
      <c r="Q9" s="418"/>
      <c r="R9" s="418"/>
      <c r="S9" s="418"/>
      <c r="T9" s="418"/>
      <c r="U9" s="418"/>
      <c r="V9" s="418"/>
      <c r="W9" s="418"/>
      <c r="X9" s="418"/>
      <c r="Y9" s="418"/>
      <c r="Z9" s="418"/>
      <c r="AA9" s="418"/>
      <c r="AB9" s="418"/>
      <c r="AC9" s="418"/>
      <c r="AD9" s="1365" t="str">
        <f t="shared" ref="AD9:AD26" si="1">+C10</f>
        <v>Beja</v>
      </c>
      <c r="AE9" s="1370">
        <f t="shared" ref="AE9:AE26" si="2">+K10</f>
        <v>333.85431641791001</v>
      </c>
      <c r="AF9" s="1370">
        <f t="shared" ref="AF9:AF27" si="3">+$K$8</f>
        <v>260.355471890312</v>
      </c>
      <c r="AG9" s="1370">
        <f t="shared" ref="AG9:AG26" si="4">+K47</f>
        <v>118.07558699324299</v>
      </c>
      <c r="AH9" s="1370">
        <f t="shared" si="0"/>
        <v>117.260656799684</v>
      </c>
      <c r="AI9" s="1364"/>
      <c r="AJ9" s="1364">
        <v>2</v>
      </c>
      <c r="AK9" s="1364" t="s">
        <v>334</v>
      </c>
      <c r="AL9" s="1364"/>
      <c r="AM9" s="1365" t="str">
        <f t="shared" ref="AM9:AM27" si="5">+AD9</f>
        <v>Beja</v>
      </c>
      <c r="AN9" s="1371">
        <f t="shared" ref="AN9:AO27" si="6">INDEX($AD$7:$AH$27,MATCH($AM9,$AD$7:$AD$27,0),MATCH(AN$7,$AD$7:$AH$7,0)+2*($AI$8-1))</f>
        <v>333.85431641791001</v>
      </c>
      <c r="AO9" s="1371">
        <f t="shared" si="6"/>
        <v>260.355471890312</v>
      </c>
    </row>
    <row r="10" spans="1:42" x14ac:dyDescent="0.2">
      <c r="A10" s="356"/>
      <c r="B10" s="419"/>
      <c r="C10" s="94" t="s">
        <v>54</v>
      </c>
      <c r="D10" s="364"/>
      <c r="E10" s="304">
        <v>1723</v>
      </c>
      <c r="F10" s="304">
        <v>1749</v>
      </c>
      <c r="G10" s="304">
        <v>1728</v>
      </c>
      <c r="H10" s="304">
        <v>1691</v>
      </c>
      <c r="I10" s="304">
        <v>1702</v>
      </c>
      <c r="J10" s="304">
        <v>1675</v>
      </c>
      <c r="K10" s="666">
        <v>333.85431641791001</v>
      </c>
      <c r="L10" s="408"/>
      <c r="M10" s="454"/>
      <c r="N10" s="356"/>
      <c r="O10" s="418"/>
      <c r="P10" s="570"/>
      <c r="Q10" s="418"/>
      <c r="R10" s="418"/>
      <c r="S10" s="418"/>
      <c r="T10" s="418"/>
      <c r="U10" s="418"/>
      <c r="V10" s="418"/>
      <c r="W10" s="418"/>
      <c r="X10" s="418"/>
      <c r="Y10" s="418"/>
      <c r="Z10" s="418"/>
      <c r="AA10" s="418"/>
      <c r="AB10" s="418"/>
      <c r="AC10" s="418"/>
      <c r="AD10" s="1365" t="str">
        <f t="shared" si="1"/>
        <v>Braga</v>
      </c>
      <c r="AE10" s="1370">
        <f t="shared" si="2"/>
        <v>251.90650783699101</v>
      </c>
      <c r="AF10" s="1370">
        <f t="shared" si="3"/>
        <v>260.355471890312</v>
      </c>
      <c r="AG10" s="1370">
        <f t="shared" si="4"/>
        <v>123.116555844952</v>
      </c>
      <c r="AH10" s="1370">
        <f t="shared" si="0"/>
        <v>117.260656799684</v>
      </c>
      <c r="AI10" s="1364"/>
      <c r="AJ10" s="1364"/>
      <c r="AK10" s="1364"/>
      <c r="AL10" s="1364"/>
      <c r="AM10" s="1365" t="str">
        <f t="shared" si="5"/>
        <v>Braga</v>
      </c>
      <c r="AN10" s="1371">
        <f t="shared" si="6"/>
        <v>251.90650783699101</v>
      </c>
      <c r="AO10" s="1371">
        <f t="shared" si="6"/>
        <v>260.355471890312</v>
      </c>
    </row>
    <row r="11" spans="1:42" x14ac:dyDescent="0.2">
      <c r="A11" s="356"/>
      <c r="B11" s="419"/>
      <c r="C11" s="94" t="s">
        <v>63</v>
      </c>
      <c r="D11" s="364"/>
      <c r="E11" s="304">
        <v>3308</v>
      </c>
      <c r="F11" s="304">
        <v>3337</v>
      </c>
      <c r="G11" s="304">
        <v>3302</v>
      </c>
      <c r="H11" s="304">
        <v>3273</v>
      </c>
      <c r="I11" s="304">
        <v>3241</v>
      </c>
      <c r="J11" s="304">
        <v>3195</v>
      </c>
      <c r="K11" s="666">
        <v>251.90650783699101</v>
      </c>
      <c r="L11" s="408"/>
      <c r="M11" s="454"/>
      <c r="N11" s="356"/>
      <c r="O11" s="418"/>
      <c r="P11" s="418"/>
      <c r="Q11" s="418"/>
      <c r="R11" s="418"/>
      <c r="S11" s="418"/>
      <c r="T11" s="418"/>
      <c r="U11" s="418"/>
      <c r="V11" s="418"/>
      <c r="W11" s="418"/>
      <c r="X11" s="418"/>
      <c r="Y11" s="418"/>
      <c r="Z11" s="418"/>
      <c r="AA11" s="418"/>
      <c r="AB11" s="418"/>
      <c r="AC11" s="418"/>
      <c r="AD11" s="1365" t="str">
        <f t="shared" si="1"/>
        <v>Bragança</v>
      </c>
      <c r="AE11" s="1370">
        <f t="shared" si="2"/>
        <v>285.18567073170698</v>
      </c>
      <c r="AF11" s="1370">
        <f t="shared" si="3"/>
        <v>260.355471890312</v>
      </c>
      <c r="AG11" s="1370">
        <f t="shared" si="4"/>
        <v>122.75708661417301</v>
      </c>
      <c r="AH11" s="1370">
        <f t="shared" si="0"/>
        <v>117.260656799684</v>
      </c>
      <c r="AI11" s="1364"/>
      <c r="AJ11" s="1364"/>
      <c r="AK11" s="1364"/>
      <c r="AL11" s="1364"/>
      <c r="AM11" s="1365" t="str">
        <f t="shared" si="5"/>
        <v>Bragança</v>
      </c>
      <c r="AN11" s="1371">
        <f t="shared" si="6"/>
        <v>285.18567073170698</v>
      </c>
      <c r="AO11" s="1371">
        <f t="shared" si="6"/>
        <v>260.355471890312</v>
      </c>
    </row>
    <row r="12" spans="1:42" x14ac:dyDescent="0.2">
      <c r="A12" s="356"/>
      <c r="B12" s="419"/>
      <c r="C12" s="94" t="s">
        <v>65</v>
      </c>
      <c r="D12" s="364"/>
      <c r="E12" s="304">
        <v>1004</v>
      </c>
      <c r="F12" s="304">
        <v>1010</v>
      </c>
      <c r="G12" s="304">
        <v>1025</v>
      </c>
      <c r="H12" s="304">
        <v>1032</v>
      </c>
      <c r="I12" s="304">
        <v>1016</v>
      </c>
      <c r="J12" s="304">
        <v>984</v>
      </c>
      <c r="K12" s="666">
        <v>285.18567073170698</v>
      </c>
      <c r="L12" s="408"/>
      <c r="M12" s="454"/>
      <c r="N12" s="356"/>
      <c r="AD12" s="1365" t="str">
        <f t="shared" si="1"/>
        <v>Castelo Branco</v>
      </c>
      <c r="AE12" s="1370">
        <f t="shared" si="2"/>
        <v>259.75167506297203</v>
      </c>
      <c r="AF12" s="1370">
        <f t="shared" si="3"/>
        <v>260.355471890312</v>
      </c>
      <c r="AG12" s="1370">
        <f t="shared" si="4"/>
        <v>120.85721066510401</v>
      </c>
      <c r="AH12" s="1370">
        <f t="shared" si="0"/>
        <v>117.260656799684</v>
      </c>
      <c r="AM12" s="1365" t="str">
        <f t="shared" si="5"/>
        <v>Castelo Branco</v>
      </c>
      <c r="AN12" s="1371">
        <f t="shared" si="6"/>
        <v>259.75167506297203</v>
      </c>
      <c r="AO12" s="1371">
        <f t="shared" si="6"/>
        <v>260.355471890312</v>
      </c>
    </row>
    <row r="13" spans="1:42" x14ac:dyDescent="0.2">
      <c r="A13" s="356"/>
      <c r="B13" s="419"/>
      <c r="C13" s="94" t="s">
        <v>74</v>
      </c>
      <c r="D13" s="364"/>
      <c r="E13" s="304">
        <v>1641</v>
      </c>
      <c r="F13" s="304">
        <v>1672</v>
      </c>
      <c r="G13" s="304">
        <v>1662</v>
      </c>
      <c r="H13" s="304">
        <v>1625</v>
      </c>
      <c r="I13" s="304">
        <v>1613</v>
      </c>
      <c r="J13" s="304">
        <v>1592</v>
      </c>
      <c r="K13" s="666">
        <v>259.75167506297203</v>
      </c>
      <c r="L13" s="408"/>
      <c r="M13" s="454"/>
      <c r="N13" s="356"/>
      <c r="AD13" s="1365" t="str">
        <f t="shared" si="1"/>
        <v>Coimbra</v>
      </c>
      <c r="AE13" s="1370">
        <f t="shared" si="2"/>
        <v>232.45093184559701</v>
      </c>
      <c r="AF13" s="1370">
        <f t="shared" si="3"/>
        <v>260.355471890312</v>
      </c>
      <c r="AG13" s="1370">
        <f t="shared" si="4"/>
        <v>131.38014146923501</v>
      </c>
      <c r="AH13" s="1370">
        <f t="shared" si="0"/>
        <v>117.260656799684</v>
      </c>
      <c r="AM13" s="1365" t="str">
        <f t="shared" si="5"/>
        <v>Coimbra</v>
      </c>
      <c r="AN13" s="1371">
        <f t="shared" si="6"/>
        <v>232.45093184559701</v>
      </c>
      <c r="AO13" s="1371">
        <f t="shared" si="6"/>
        <v>260.355471890312</v>
      </c>
    </row>
    <row r="14" spans="1:42" x14ac:dyDescent="0.2">
      <c r="A14" s="356"/>
      <c r="B14" s="419"/>
      <c r="C14" s="94" t="s">
        <v>60</v>
      </c>
      <c r="D14" s="364"/>
      <c r="E14" s="304">
        <v>3408</v>
      </c>
      <c r="F14" s="304">
        <v>3409</v>
      </c>
      <c r="G14" s="304">
        <v>3387</v>
      </c>
      <c r="H14" s="304">
        <v>3387</v>
      </c>
      <c r="I14" s="304">
        <v>3341</v>
      </c>
      <c r="J14" s="304">
        <v>3319</v>
      </c>
      <c r="K14" s="666">
        <v>232.45093184559701</v>
      </c>
      <c r="L14" s="408"/>
      <c r="M14" s="454"/>
      <c r="N14" s="356"/>
      <c r="AD14" s="1365" t="str">
        <f t="shared" si="1"/>
        <v>Évora</v>
      </c>
      <c r="AE14" s="1370">
        <f t="shared" si="2"/>
        <v>293.13085570469798</v>
      </c>
      <c r="AF14" s="1370">
        <f t="shared" si="3"/>
        <v>260.355471890312</v>
      </c>
      <c r="AG14" s="1370">
        <f t="shared" si="4"/>
        <v>115.203422354105</v>
      </c>
      <c r="AH14" s="1370">
        <f t="shared" si="0"/>
        <v>117.260656799684</v>
      </c>
      <c r="AM14" s="1365" t="str">
        <f t="shared" si="5"/>
        <v>Évora</v>
      </c>
      <c r="AN14" s="1371">
        <f t="shared" si="6"/>
        <v>293.13085570469798</v>
      </c>
      <c r="AO14" s="1371">
        <f t="shared" si="6"/>
        <v>260.355471890312</v>
      </c>
    </row>
    <row r="15" spans="1:42" x14ac:dyDescent="0.2">
      <c r="A15" s="356"/>
      <c r="B15" s="419"/>
      <c r="C15" s="94" t="s">
        <v>55</v>
      </c>
      <c r="D15" s="364"/>
      <c r="E15" s="304">
        <v>1252</v>
      </c>
      <c r="F15" s="304">
        <v>1241</v>
      </c>
      <c r="G15" s="304">
        <v>1235</v>
      </c>
      <c r="H15" s="304">
        <v>1224</v>
      </c>
      <c r="I15" s="304">
        <v>1208</v>
      </c>
      <c r="J15" s="304">
        <v>1192</v>
      </c>
      <c r="K15" s="666">
        <v>293.13085570469798</v>
      </c>
      <c r="L15" s="408"/>
      <c r="M15" s="454"/>
      <c r="N15" s="356"/>
      <c r="AD15" s="1365" t="str">
        <f t="shared" si="1"/>
        <v>Faro</v>
      </c>
      <c r="AE15" s="1370">
        <f t="shared" si="2"/>
        <v>279.64651190011699</v>
      </c>
      <c r="AF15" s="1370">
        <f t="shared" si="3"/>
        <v>260.355471890312</v>
      </c>
      <c r="AG15" s="1370">
        <f t="shared" si="4"/>
        <v>124.692764439805</v>
      </c>
      <c r="AH15" s="1370">
        <f t="shared" si="0"/>
        <v>117.260656799684</v>
      </c>
      <c r="AM15" s="1365" t="str">
        <f t="shared" si="5"/>
        <v>Faro</v>
      </c>
      <c r="AN15" s="1371">
        <f t="shared" si="6"/>
        <v>279.64651190011699</v>
      </c>
      <c r="AO15" s="1371">
        <f t="shared" si="6"/>
        <v>260.355471890312</v>
      </c>
    </row>
    <row r="16" spans="1:42" x14ac:dyDescent="0.2">
      <c r="A16" s="356"/>
      <c r="B16" s="419"/>
      <c r="C16" s="94" t="s">
        <v>73</v>
      </c>
      <c r="D16" s="364"/>
      <c r="E16" s="304">
        <v>2662</v>
      </c>
      <c r="F16" s="304">
        <v>2681</v>
      </c>
      <c r="G16" s="304">
        <v>2648</v>
      </c>
      <c r="H16" s="304">
        <v>2630</v>
      </c>
      <c r="I16" s="304">
        <v>2626</v>
      </c>
      <c r="J16" s="304">
        <v>2564</v>
      </c>
      <c r="K16" s="666">
        <v>279.64651190011699</v>
      </c>
      <c r="L16" s="408"/>
      <c r="M16" s="454"/>
      <c r="N16" s="356"/>
      <c r="AD16" s="1365" t="str">
        <f t="shared" si="1"/>
        <v>Guarda</v>
      </c>
      <c r="AE16" s="1370">
        <f t="shared" si="2"/>
        <v>270.07498327759203</v>
      </c>
      <c r="AF16" s="1370">
        <f t="shared" si="3"/>
        <v>260.355471890312</v>
      </c>
      <c r="AG16" s="1370">
        <f t="shared" si="4"/>
        <v>120.526</v>
      </c>
      <c r="AH16" s="1370">
        <f t="shared" si="0"/>
        <v>117.260656799684</v>
      </c>
      <c r="AM16" s="1365" t="str">
        <f t="shared" si="5"/>
        <v>Guarda</v>
      </c>
      <c r="AN16" s="1371">
        <f t="shared" si="6"/>
        <v>270.07498327759203</v>
      </c>
      <c r="AO16" s="1371">
        <f t="shared" si="6"/>
        <v>260.355471890312</v>
      </c>
    </row>
    <row r="17" spans="1:41" x14ac:dyDescent="0.2">
      <c r="A17" s="356"/>
      <c r="B17" s="419"/>
      <c r="C17" s="94" t="s">
        <v>75</v>
      </c>
      <c r="D17" s="364"/>
      <c r="E17" s="304">
        <v>1231</v>
      </c>
      <c r="F17" s="304">
        <v>1244</v>
      </c>
      <c r="G17" s="304">
        <v>1244</v>
      </c>
      <c r="H17" s="304">
        <v>1226</v>
      </c>
      <c r="I17" s="304">
        <v>1186</v>
      </c>
      <c r="J17" s="304">
        <v>1196</v>
      </c>
      <c r="K17" s="666">
        <v>270.07498327759203</v>
      </c>
      <c r="L17" s="408"/>
      <c r="M17" s="454"/>
      <c r="N17" s="356"/>
      <c r="AD17" s="1365" t="str">
        <f t="shared" si="1"/>
        <v>Leiria</v>
      </c>
      <c r="AE17" s="1370">
        <f t="shared" si="2"/>
        <v>254.352324561404</v>
      </c>
      <c r="AF17" s="1370">
        <f t="shared" si="3"/>
        <v>260.355471890312</v>
      </c>
      <c r="AG17" s="1370">
        <f t="shared" si="4"/>
        <v>123.158651446775</v>
      </c>
      <c r="AH17" s="1370">
        <f t="shared" si="0"/>
        <v>117.260656799684</v>
      </c>
      <c r="AM17" s="1365" t="str">
        <f t="shared" si="5"/>
        <v>Leiria</v>
      </c>
      <c r="AN17" s="1371">
        <f t="shared" si="6"/>
        <v>254.352324561404</v>
      </c>
      <c r="AO17" s="1371">
        <f t="shared" si="6"/>
        <v>260.355471890312</v>
      </c>
    </row>
    <row r="18" spans="1:41" x14ac:dyDescent="0.2">
      <c r="A18" s="356"/>
      <c r="B18" s="419"/>
      <c r="C18" s="94" t="s">
        <v>59</v>
      </c>
      <c r="D18" s="364"/>
      <c r="E18" s="304">
        <v>1901</v>
      </c>
      <c r="F18" s="304">
        <v>1894</v>
      </c>
      <c r="G18" s="304">
        <v>1904</v>
      </c>
      <c r="H18" s="304">
        <v>1888</v>
      </c>
      <c r="I18" s="304">
        <v>1870</v>
      </c>
      <c r="J18" s="304">
        <v>1832</v>
      </c>
      <c r="K18" s="666">
        <v>254.352324561404</v>
      </c>
      <c r="L18" s="408"/>
      <c r="M18" s="454"/>
      <c r="N18" s="356"/>
      <c r="AD18" s="1365" t="str">
        <f t="shared" si="1"/>
        <v>Lisboa</v>
      </c>
      <c r="AE18" s="1370">
        <f t="shared" si="2"/>
        <v>264.249716244843</v>
      </c>
      <c r="AF18" s="1370">
        <f t="shared" si="3"/>
        <v>260.355471890312</v>
      </c>
      <c r="AG18" s="1370">
        <f t="shared" si="4"/>
        <v>119.09528428933901</v>
      </c>
      <c r="AH18" s="1370">
        <f t="shared" si="0"/>
        <v>117.260656799684</v>
      </c>
      <c r="AM18" s="1365" t="str">
        <f t="shared" si="5"/>
        <v>Lisboa</v>
      </c>
      <c r="AN18" s="1371">
        <f t="shared" si="6"/>
        <v>264.249716244843</v>
      </c>
      <c r="AO18" s="1371">
        <f t="shared" si="6"/>
        <v>260.355471890312</v>
      </c>
    </row>
    <row r="19" spans="1:41" x14ac:dyDescent="0.2">
      <c r="A19" s="356"/>
      <c r="B19" s="419"/>
      <c r="C19" s="94" t="s">
        <v>58</v>
      </c>
      <c r="D19" s="364"/>
      <c r="E19" s="304">
        <v>18375</v>
      </c>
      <c r="F19" s="304">
        <v>18361</v>
      </c>
      <c r="G19" s="304">
        <v>18335</v>
      </c>
      <c r="H19" s="304">
        <v>18169</v>
      </c>
      <c r="I19" s="304">
        <v>18048</v>
      </c>
      <c r="J19" s="304">
        <v>17943</v>
      </c>
      <c r="K19" s="666">
        <v>264.249716244843</v>
      </c>
      <c r="L19" s="408"/>
      <c r="M19" s="454"/>
      <c r="N19" s="356"/>
      <c r="AD19" s="1365" t="str">
        <f t="shared" si="1"/>
        <v>Portalegre</v>
      </c>
      <c r="AE19" s="1370">
        <f t="shared" si="2"/>
        <v>311.87184668989499</v>
      </c>
      <c r="AF19" s="1370">
        <f t="shared" si="3"/>
        <v>260.355471890312</v>
      </c>
      <c r="AG19" s="1370">
        <f t="shared" si="4"/>
        <v>118.986001994018</v>
      </c>
      <c r="AH19" s="1370">
        <f t="shared" si="0"/>
        <v>117.260656799684</v>
      </c>
      <c r="AM19" s="1365" t="str">
        <f t="shared" si="5"/>
        <v>Portalegre</v>
      </c>
      <c r="AN19" s="1371">
        <f t="shared" si="6"/>
        <v>311.87184668989499</v>
      </c>
      <c r="AO19" s="1371">
        <f t="shared" si="6"/>
        <v>260.355471890312</v>
      </c>
    </row>
    <row r="20" spans="1:41" x14ac:dyDescent="0.2">
      <c r="A20" s="356"/>
      <c r="B20" s="419"/>
      <c r="C20" s="94" t="s">
        <v>56</v>
      </c>
      <c r="D20" s="364"/>
      <c r="E20" s="304">
        <v>1270</v>
      </c>
      <c r="F20" s="304">
        <v>1243</v>
      </c>
      <c r="G20" s="304">
        <v>1225</v>
      </c>
      <c r="H20" s="304">
        <v>1218</v>
      </c>
      <c r="I20" s="304">
        <v>1168</v>
      </c>
      <c r="J20" s="304">
        <v>1148</v>
      </c>
      <c r="K20" s="666">
        <v>311.87184668989499</v>
      </c>
      <c r="L20" s="408"/>
      <c r="M20" s="454"/>
      <c r="N20" s="356"/>
      <c r="AD20" s="1365" t="str">
        <f t="shared" si="1"/>
        <v>Porto</v>
      </c>
      <c r="AE20" s="1370">
        <f t="shared" si="2"/>
        <v>246.201784118603</v>
      </c>
      <c r="AF20" s="1370">
        <f t="shared" si="3"/>
        <v>260.355471890312</v>
      </c>
      <c r="AG20" s="1370">
        <f t="shared" si="4"/>
        <v>119.355871320272</v>
      </c>
      <c r="AH20" s="1370">
        <f t="shared" si="0"/>
        <v>117.260656799684</v>
      </c>
      <c r="AM20" s="1365" t="str">
        <f t="shared" si="5"/>
        <v>Porto</v>
      </c>
      <c r="AN20" s="1371">
        <f t="shared" si="6"/>
        <v>246.201784118603</v>
      </c>
      <c r="AO20" s="1371">
        <f t="shared" si="6"/>
        <v>260.355471890312</v>
      </c>
    </row>
    <row r="21" spans="1:41" x14ac:dyDescent="0.2">
      <c r="A21" s="356"/>
      <c r="B21" s="419"/>
      <c r="C21" s="94" t="s">
        <v>62</v>
      </c>
      <c r="D21" s="364"/>
      <c r="E21" s="304">
        <v>30276</v>
      </c>
      <c r="F21" s="304">
        <v>30334</v>
      </c>
      <c r="G21" s="304">
        <v>30104</v>
      </c>
      <c r="H21" s="304">
        <v>29988</v>
      </c>
      <c r="I21" s="304">
        <v>29730</v>
      </c>
      <c r="J21" s="304">
        <v>29551</v>
      </c>
      <c r="K21" s="666">
        <v>246.201784118603</v>
      </c>
      <c r="L21" s="408"/>
      <c r="M21" s="454"/>
      <c r="N21" s="356"/>
      <c r="AD21" s="1365" t="str">
        <f t="shared" si="1"/>
        <v>Santarém</v>
      </c>
      <c r="AE21" s="1370">
        <f t="shared" si="2"/>
        <v>278.67842875591901</v>
      </c>
      <c r="AF21" s="1370">
        <f t="shared" si="3"/>
        <v>260.355471890312</v>
      </c>
      <c r="AG21" s="1370">
        <f t="shared" si="4"/>
        <v>119.264920781135</v>
      </c>
      <c r="AH21" s="1370">
        <f t="shared" si="0"/>
        <v>117.260656799684</v>
      </c>
      <c r="AM21" s="1365" t="str">
        <f t="shared" si="5"/>
        <v>Santarém</v>
      </c>
      <c r="AN21" s="1371">
        <f t="shared" si="6"/>
        <v>278.67842875591901</v>
      </c>
      <c r="AO21" s="1371">
        <f t="shared" si="6"/>
        <v>260.355471890312</v>
      </c>
    </row>
    <row r="22" spans="1:41" x14ac:dyDescent="0.2">
      <c r="A22" s="356"/>
      <c r="B22" s="419"/>
      <c r="C22" s="94" t="s">
        <v>78</v>
      </c>
      <c r="D22" s="364"/>
      <c r="E22" s="304">
        <v>2475</v>
      </c>
      <c r="F22" s="304">
        <v>2490</v>
      </c>
      <c r="G22" s="304">
        <v>2468</v>
      </c>
      <c r="H22" s="304">
        <v>2439</v>
      </c>
      <c r="I22" s="304">
        <v>2376</v>
      </c>
      <c r="J22" s="304">
        <v>2323</v>
      </c>
      <c r="K22" s="666">
        <v>278.67842875591901</v>
      </c>
      <c r="L22" s="408"/>
      <c r="M22" s="454"/>
      <c r="N22" s="356"/>
      <c r="AD22" s="1365" t="str">
        <f t="shared" si="1"/>
        <v>Setúbal</v>
      </c>
      <c r="AE22" s="1370">
        <f t="shared" si="2"/>
        <v>276.32817989771002</v>
      </c>
      <c r="AF22" s="1370">
        <f t="shared" si="3"/>
        <v>260.355471890312</v>
      </c>
      <c r="AG22" s="1370">
        <f t="shared" si="4"/>
        <v>119.181683690596</v>
      </c>
      <c r="AH22" s="1370">
        <f t="shared" si="0"/>
        <v>117.260656799684</v>
      </c>
      <c r="AM22" s="1365" t="str">
        <f t="shared" si="5"/>
        <v>Setúbal</v>
      </c>
      <c r="AN22" s="1371">
        <f t="shared" si="6"/>
        <v>276.32817989771002</v>
      </c>
      <c r="AO22" s="1371">
        <f t="shared" si="6"/>
        <v>260.355471890312</v>
      </c>
    </row>
    <row r="23" spans="1:41" x14ac:dyDescent="0.2">
      <c r="A23" s="356"/>
      <c r="B23" s="419"/>
      <c r="C23" s="94" t="s">
        <v>57</v>
      </c>
      <c r="D23" s="364"/>
      <c r="E23" s="304">
        <v>9125</v>
      </c>
      <c r="F23" s="304">
        <v>9160</v>
      </c>
      <c r="G23" s="304">
        <v>9215</v>
      </c>
      <c r="H23" s="304">
        <v>9121</v>
      </c>
      <c r="I23" s="304">
        <v>9061</v>
      </c>
      <c r="J23" s="304">
        <v>8999</v>
      </c>
      <c r="K23" s="666">
        <v>276.32817989771002</v>
      </c>
      <c r="L23" s="408"/>
      <c r="M23" s="454"/>
      <c r="N23" s="356"/>
      <c r="AD23" s="1365" t="str">
        <f t="shared" si="1"/>
        <v>Viana do Castelo</v>
      </c>
      <c r="AE23" s="1370">
        <f t="shared" si="2"/>
        <v>233.681698113208</v>
      </c>
      <c r="AF23" s="1370">
        <f t="shared" si="3"/>
        <v>260.355471890312</v>
      </c>
      <c r="AG23" s="1370">
        <f t="shared" si="4"/>
        <v>127.79631673396101</v>
      </c>
      <c r="AH23" s="1370">
        <f t="shared" si="0"/>
        <v>117.260656799684</v>
      </c>
      <c r="AM23" s="1365" t="str">
        <f t="shared" si="5"/>
        <v>Viana do Castelo</v>
      </c>
      <c r="AN23" s="1371">
        <f t="shared" si="6"/>
        <v>233.681698113208</v>
      </c>
      <c r="AO23" s="1371">
        <f t="shared" si="6"/>
        <v>260.355471890312</v>
      </c>
    </row>
    <row r="24" spans="1:41" x14ac:dyDescent="0.2">
      <c r="A24" s="356"/>
      <c r="B24" s="419"/>
      <c r="C24" s="94" t="s">
        <v>64</v>
      </c>
      <c r="D24" s="364"/>
      <c r="E24" s="304">
        <v>1230</v>
      </c>
      <c r="F24" s="304">
        <v>1234</v>
      </c>
      <c r="G24" s="304">
        <v>1244</v>
      </c>
      <c r="H24" s="304">
        <v>1230</v>
      </c>
      <c r="I24" s="304">
        <v>1221</v>
      </c>
      <c r="J24" s="304">
        <v>1219</v>
      </c>
      <c r="K24" s="666">
        <v>233.681698113208</v>
      </c>
      <c r="L24" s="408"/>
      <c r="M24" s="454"/>
      <c r="N24" s="356"/>
      <c r="AD24" s="1365" t="str">
        <f t="shared" si="1"/>
        <v>Vila Real</v>
      </c>
      <c r="AE24" s="1370">
        <f t="shared" si="2"/>
        <v>242.512966760962</v>
      </c>
      <c r="AF24" s="1370">
        <f t="shared" si="3"/>
        <v>260.355471890312</v>
      </c>
      <c r="AG24" s="1370">
        <f t="shared" si="4"/>
        <v>123.062384712004</v>
      </c>
      <c r="AH24" s="1370">
        <f t="shared" si="0"/>
        <v>117.260656799684</v>
      </c>
      <c r="AM24" s="1365" t="str">
        <f t="shared" si="5"/>
        <v>Vila Real</v>
      </c>
      <c r="AN24" s="1371">
        <f t="shared" si="6"/>
        <v>242.512966760962</v>
      </c>
      <c r="AO24" s="1371">
        <f t="shared" si="6"/>
        <v>260.355471890312</v>
      </c>
    </row>
    <row r="25" spans="1:41" x14ac:dyDescent="0.2">
      <c r="A25" s="356"/>
      <c r="B25" s="419"/>
      <c r="C25" s="94" t="s">
        <v>66</v>
      </c>
      <c r="D25" s="364"/>
      <c r="E25" s="304">
        <v>2921</v>
      </c>
      <c r="F25" s="304">
        <v>2916</v>
      </c>
      <c r="G25" s="304">
        <v>2906</v>
      </c>
      <c r="H25" s="304">
        <v>2885</v>
      </c>
      <c r="I25" s="304">
        <v>2877</v>
      </c>
      <c r="J25" s="304">
        <v>2828</v>
      </c>
      <c r="K25" s="666">
        <v>242.512966760962</v>
      </c>
      <c r="L25" s="408"/>
      <c r="M25" s="454"/>
      <c r="N25" s="356"/>
      <c r="AD25" s="1365" t="str">
        <f t="shared" si="1"/>
        <v>Viseu</v>
      </c>
      <c r="AE25" s="1370">
        <f t="shared" si="2"/>
        <v>261.319239164328</v>
      </c>
      <c r="AF25" s="1370">
        <f t="shared" si="3"/>
        <v>260.355471890312</v>
      </c>
      <c r="AG25" s="1370">
        <f t="shared" si="4"/>
        <v>124.22929143195999</v>
      </c>
      <c r="AH25" s="1370">
        <f t="shared" si="0"/>
        <v>117.260656799684</v>
      </c>
      <c r="AM25" s="1365" t="str">
        <f t="shared" si="5"/>
        <v>Viseu</v>
      </c>
      <c r="AN25" s="1371">
        <f t="shared" si="6"/>
        <v>261.319239164328</v>
      </c>
      <c r="AO25" s="1371">
        <f t="shared" si="6"/>
        <v>260.355471890312</v>
      </c>
    </row>
    <row r="26" spans="1:41" x14ac:dyDescent="0.2">
      <c r="A26" s="356"/>
      <c r="B26" s="419"/>
      <c r="C26" s="94" t="s">
        <v>76</v>
      </c>
      <c r="D26" s="364"/>
      <c r="E26" s="304">
        <v>3363</v>
      </c>
      <c r="F26" s="304">
        <v>3402</v>
      </c>
      <c r="G26" s="304">
        <v>3328</v>
      </c>
      <c r="H26" s="304">
        <v>3315</v>
      </c>
      <c r="I26" s="304">
        <v>3259</v>
      </c>
      <c r="J26" s="304">
        <v>3212</v>
      </c>
      <c r="K26" s="666">
        <v>261.319239164328</v>
      </c>
      <c r="L26" s="408"/>
      <c r="M26" s="454"/>
      <c r="N26" s="356"/>
      <c r="AD26" s="1365" t="str">
        <f t="shared" si="1"/>
        <v>Açores</v>
      </c>
      <c r="AE26" s="1370">
        <f t="shared" si="2"/>
        <v>277.32622331413103</v>
      </c>
      <c r="AF26" s="1370">
        <f t="shared" si="3"/>
        <v>260.355471890312</v>
      </c>
      <c r="AG26" s="1370">
        <f t="shared" si="4"/>
        <v>84.032209159051206</v>
      </c>
      <c r="AH26" s="1370">
        <f t="shared" si="0"/>
        <v>117.260656799684</v>
      </c>
      <c r="AM26" s="1365" t="str">
        <f t="shared" si="5"/>
        <v>Açores</v>
      </c>
      <c r="AN26" s="1371">
        <f t="shared" si="6"/>
        <v>277.32622331413103</v>
      </c>
      <c r="AO26" s="1371">
        <f t="shared" si="6"/>
        <v>260.355471890312</v>
      </c>
    </row>
    <row r="27" spans="1:41" x14ac:dyDescent="0.2">
      <c r="A27" s="356"/>
      <c r="B27" s="419"/>
      <c r="C27" s="94" t="s">
        <v>129</v>
      </c>
      <c r="D27" s="364"/>
      <c r="E27" s="304">
        <v>6323</v>
      </c>
      <c r="F27" s="304">
        <v>6235</v>
      </c>
      <c r="G27" s="304">
        <v>6233</v>
      </c>
      <c r="H27" s="304">
        <v>6126</v>
      </c>
      <c r="I27" s="304">
        <v>5972</v>
      </c>
      <c r="J27" s="304">
        <v>5903</v>
      </c>
      <c r="K27" s="666">
        <v>277.32622331413103</v>
      </c>
      <c r="L27" s="408"/>
      <c r="M27" s="454"/>
      <c r="N27" s="356"/>
      <c r="AD27" s="1365" t="str">
        <f>+C28</f>
        <v>Madeira</v>
      </c>
      <c r="AE27" s="1370">
        <f>+K28</f>
        <v>245.24782036391801</v>
      </c>
      <c r="AF27" s="1370">
        <f t="shared" si="3"/>
        <v>260.355471890312</v>
      </c>
      <c r="AG27" s="1370">
        <f>+K65</f>
        <v>113.120557142857</v>
      </c>
      <c r="AH27" s="1370">
        <f t="shared" si="0"/>
        <v>117.260656799684</v>
      </c>
      <c r="AM27" s="1365" t="str">
        <f t="shared" si="5"/>
        <v>Madeira</v>
      </c>
      <c r="AN27" s="1371">
        <f t="shared" si="6"/>
        <v>245.24782036391801</v>
      </c>
      <c r="AO27" s="1371">
        <f t="shared" si="6"/>
        <v>260.355471890312</v>
      </c>
    </row>
    <row r="28" spans="1:41" x14ac:dyDescent="0.2">
      <c r="A28" s="356"/>
      <c r="B28" s="419"/>
      <c r="C28" s="94" t="s">
        <v>130</v>
      </c>
      <c r="D28" s="364"/>
      <c r="E28" s="304">
        <v>2329</v>
      </c>
      <c r="F28" s="304">
        <v>2402</v>
      </c>
      <c r="G28" s="304">
        <v>2427</v>
      </c>
      <c r="H28" s="304">
        <v>2504</v>
      </c>
      <c r="I28" s="304">
        <v>2566</v>
      </c>
      <c r="J28" s="304">
        <v>2589</v>
      </c>
      <c r="K28" s="666">
        <v>245.24782036391801</v>
      </c>
      <c r="L28" s="408"/>
      <c r="M28" s="454"/>
      <c r="N28" s="356"/>
      <c r="AD28" s="1365"/>
      <c r="AE28" s="1370"/>
      <c r="AG28" s="1370"/>
    </row>
    <row r="29" spans="1:41" ht="3.75" customHeight="1" x14ac:dyDescent="0.2">
      <c r="A29" s="356"/>
      <c r="B29" s="419"/>
      <c r="C29" s="94"/>
      <c r="D29" s="364"/>
      <c r="E29" s="304"/>
      <c r="F29" s="304"/>
      <c r="G29" s="304"/>
      <c r="H29" s="304"/>
      <c r="I29" s="304"/>
      <c r="J29" s="304"/>
      <c r="K29" s="305"/>
      <c r="L29" s="408"/>
      <c r="M29" s="454"/>
      <c r="N29" s="356"/>
      <c r="AD29" s="1365"/>
      <c r="AE29" s="1370"/>
      <c r="AG29" s="1370"/>
    </row>
    <row r="30" spans="1:41" ht="15.75" customHeight="1" x14ac:dyDescent="0.2">
      <c r="A30" s="356"/>
      <c r="B30" s="419"/>
      <c r="C30" s="652"/>
      <c r="D30" s="682" t="s">
        <v>371</v>
      </c>
      <c r="E30" s="652"/>
      <c r="F30" s="652"/>
      <c r="G30" s="1672" t="s">
        <v>923</v>
      </c>
      <c r="H30" s="1672"/>
      <c r="I30" s="1672"/>
      <c r="J30" s="1672"/>
      <c r="K30" s="654"/>
      <c r="L30" s="654"/>
      <c r="M30" s="655"/>
      <c r="N30" s="356"/>
      <c r="AD30" s="1365"/>
      <c r="AE30" s="1370"/>
      <c r="AG30" s="1370"/>
    </row>
    <row r="31" spans="1:41" x14ac:dyDescent="0.2">
      <c r="A31" s="356"/>
      <c r="B31" s="651"/>
      <c r="C31" s="652"/>
      <c r="D31" s="652"/>
      <c r="E31" s="652"/>
      <c r="F31" s="652"/>
      <c r="G31" s="652"/>
      <c r="H31" s="652"/>
      <c r="I31" s="653"/>
      <c r="J31" s="653"/>
      <c r="K31" s="654"/>
      <c r="L31" s="654"/>
      <c r="M31" s="655"/>
      <c r="N31" s="356"/>
    </row>
    <row r="32" spans="1:41" ht="12" customHeight="1" x14ac:dyDescent="0.2">
      <c r="A32" s="356"/>
      <c r="B32" s="419"/>
      <c r="C32" s="652"/>
      <c r="D32" s="652"/>
      <c r="E32" s="652"/>
      <c r="F32" s="652"/>
      <c r="G32" s="652"/>
      <c r="H32" s="652"/>
      <c r="I32" s="653"/>
      <c r="J32" s="653"/>
      <c r="K32" s="654"/>
      <c r="L32" s="654"/>
      <c r="M32" s="655"/>
      <c r="N32" s="356"/>
    </row>
    <row r="33" spans="1:42" ht="12" customHeight="1" x14ac:dyDescent="0.2">
      <c r="A33" s="356"/>
      <c r="B33" s="419"/>
      <c r="C33" s="652"/>
      <c r="D33" s="652"/>
      <c r="E33" s="652"/>
      <c r="F33" s="652"/>
      <c r="G33" s="652"/>
      <c r="H33" s="652"/>
      <c r="I33" s="653"/>
      <c r="J33" s="653"/>
      <c r="K33" s="654"/>
      <c r="L33" s="654"/>
      <c r="M33" s="655"/>
      <c r="N33" s="356"/>
    </row>
    <row r="34" spans="1:42" ht="12" customHeight="1" x14ac:dyDescent="0.2">
      <c r="A34" s="356"/>
      <c r="B34" s="419"/>
      <c r="C34" s="652"/>
      <c r="D34" s="652"/>
      <c r="E34" s="652"/>
      <c r="F34" s="652"/>
      <c r="G34" s="652"/>
      <c r="H34" s="652"/>
      <c r="I34" s="653"/>
      <c r="J34" s="653"/>
      <c r="K34" s="654"/>
      <c r="L34" s="654"/>
      <c r="M34" s="655"/>
      <c r="N34" s="356"/>
    </row>
    <row r="35" spans="1:42" ht="12" customHeight="1" x14ac:dyDescent="0.2">
      <c r="A35" s="356"/>
      <c r="B35" s="419"/>
      <c r="C35" s="652"/>
      <c r="D35" s="652"/>
      <c r="E35" s="652"/>
      <c r="F35" s="652"/>
      <c r="G35" s="652"/>
      <c r="H35" s="652"/>
      <c r="I35" s="653"/>
      <c r="J35" s="653"/>
      <c r="K35" s="654"/>
      <c r="L35" s="654"/>
      <c r="M35" s="655"/>
      <c r="N35" s="356"/>
    </row>
    <row r="36" spans="1:42" ht="27" customHeight="1" x14ac:dyDescent="0.2">
      <c r="A36" s="356"/>
      <c r="B36" s="419"/>
      <c r="C36" s="652"/>
      <c r="D36" s="652"/>
      <c r="E36" s="652"/>
      <c r="F36" s="652"/>
      <c r="G36" s="652"/>
      <c r="H36" s="652"/>
      <c r="I36" s="653"/>
      <c r="J36" s="653"/>
      <c r="K36" s="654"/>
      <c r="L36" s="654"/>
      <c r="M36" s="655"/>
      <c r="N36" s="356"/>
      <c r="AK36" s="1372"/>
      <c r="AL36" s="1372"/>
      <c r="AM36" s="1372"/>
      <c r="AN36" s="1372"/>
      <c r="AO36" s="1372"/>
    </row>
    <row r="37" spans="1:42" ht="12" customHeight="1" x14ac:dyDescent="0.2">
      <c r="A37" s="356"/>
      <c r="B37" s="419"/>
      <c r="C37" s="652"/>
      <c r="D37" s="652"/>
      <c r="E37" s="652"/>
      <c r="F37" s="652"/>
      <c r="G37" s="652"/>
      <c r="H37" s="652"/>
      <c r="I37" s="653"/>
      <c r="J37" s="653"/>
      <c r="K37" s="654"/>
      <c r="L37" s="654"/>
      <c r="M37" s="655"/>
      <c r="N37" s="356"/>
      <c r="AK37" s="1372"/>
      <c r="AL37" s="1372"/>
      <c r="AM37" s="1372"/>
      <c r="AN37" s="1372"/>
      <c r="AO37" s="1372"/>
    </row>
    <row r="38" spans="1:42" ht="12" customHeight="1" x14ac:dyDescent="0.2">
      <c r="A38" s="356"/>
      <c r="B38" s="419"/>
      <c r="C38" s="652"/>
      <c r="D38" s="652"/>
      <c r="E38" s="652"/>
      <c r="F38" s="652"/>
      <c r="G38" s="652"/>
      <c r="H38" s="652"/>
      <c r="I38" s="653"/>
      <c r="J38" s="653"/>
      <c r="K38" s="654"/>
      <c r="L38" s="654"/>
      <c r="M38" s="655"/>
      <c r="N38" s="356"/>
      <c r="AK38" s="1372"/>
      <c r="AL38" s="1372"/>
      <c r="AM38" s="1372"/>
      <c r="AN38" s="1372"/>
      <c r="AO38" s="1372"/>
    </row>
    <row r="39" spans="1:42" ht="12" customHeight="1" x14ac:dyDescent="0.2">
      <c r="A39" s="356"/>
      <c r="B39" s="419"/>
      <c r="C39" s="656"/>
      <c r="D39" s="656"/>
      <c r="E39" s="656"/>
      <c r="F39" s="656"/>
      <c r="G39" s="656"/>
      <c r="H39" s="656"/>
      <c r="I39" s="656"/>
      <c r="J39" s="656"/>
      <c r="K39" s="657"/>
      <c r="L39" s="658"/>
      <c r="M39" s="659"/>
      <c r="N39" s="356"/>
      <c r="AK39" s="1372"/>
      <c r="AL39" s="1372"/>
      <c r="AM39" s="1372"/>
      <c r="AN39" s="1372"/>
      <c r="AO39" s="1372"/>
    </row>
    <row r="40" spans="1:42" ht="3" customHeight="1" thickBot="1" x14ac:dyDescent="0.25">
      <c r="A40" s="356"/>
      <c r="B40" s="419"/>
      <c r="C40" s="408"/>
      <c r="D40" s="408"/>
      <c r="E40" s="408"/>
      <c r="F40" s="408"/>
      <c r="G40" s="408"/>
      <c r="H40" s="408"/>
      <c r="I40" s="408"/>
      <c r="J40" s="408"/>
      <c r="K40" s="621"/>
      <c r="L40" s="422"/>
      <c r="M40" s="473"/>
      <c r="N40" s="356"/>
      <c r="AK40" s="1372"/>
      <c r="AL40" s="1372"/>
      <c r="AM40" s="1372"/>
      <c r="AN40" s="1372"/>
      <c r="AO40" s="1372"/>
    </row>
    <row r="41" spans="1:42" ht="13.5" customHeight="1" thickBot="1" x14ac:dyDescent="0.25">
      <c r="A41" s="356"/>
      <c r="B41" s="419"/>
      <c r="C41" s="1667" t="s">
        <v>298</v>
      </c>
      <c r="D41" s="1668"/>
      <c r="E41" s="1668"/>
      <c r="F41" s="1668"/>
      <c r="G41" s="1668"/>
      <c r="H41" s="1668"/>
      <c r="I41" s="1668"/>
      <c r="J41" s="1668"/>
      <c r="K41" s="1668"/>
      <c r="L41" s="1669"/>
      <c r="M41" s="473"/>
      <c r="N41" s="356"/>
      <c r="AK41" s="1372"/>
      <c r="AL41" s="1372"/>
      <c r="AM41" s="1372"/>
      <c r="AN41" s="1372"/>
      <c r="AO41" s="1372"/>
    </row>
    <row r="42" spans="1:42" s="356" customFormat="1" ht="6.75" customHeight="1" x14ac:dyDescent="0.2">
      <c r="B42" s="419"/>
      <c r="C42" s="1542" t="s">
        <v>132</v>
      </c>
      <c r="D42" s="1542"/>
      <c r="E42" s="622"/>
      <c r="F42" s="622"/>
      <c r="G42" s="622"/>
      <c r="H42" s="622"/>
      <c r="I42" s="622"/>
      <c r="J42" s="622"/>
      <c r="K42" s="623"/>
      <c r="L42" s="623"/>
      <c r="M42" s="473"/>
      <c r="O42" s="361"/>
      <c r="P42" s="361"/>
      <c r="Q42" s="361"/>
      <c r="R42" s="361"/>
      <c r="S42" s="361"/>
      <c r="T42" s="361"/>
      <c r="U42" s="361"/>
      <c r="V42" s="361"/>
      <c r="W42" s="361"/>
      <c r="X42" s="361"/>
      <c r="Y42" s="361"/>
      <c r="Z42" s="361"/>
      <c r="AA42" s="361"/>
      <c r="AB42" s="361"/>
      <c r="AC42" s="361"/>
      <c r="AD42" s="1363"/>
      <c r="AE42" s="1363"/>
      <c r="AF42" s="1363"/>
      <c r="AG42" s="1363"/>
      <c r="AH42" s="1363"/>
      <c r="AI42" s="1363"/>
      <c r="AJ42" s="1363"/>
      <c r="AK42" s="1372"/>
      <c r="AL42" s="1372"/>
      <c r="AM42" s="1372"/>
      <c r="AN42" s="1372"/>
      <c r="AO42" s="1372"/>
      <c r="AP42" s="1373"/>
    </row>
    <row r="43" spans="1:42" ht="10.5" customHeight="1" x14ac:dyDescent="0.2">
      <c r="A43" s="356"/>
      <c r="B43" s="419"/>
      <c r="C43" s="1542"/>
      <c r="D43" s="1542"/>
      <c r="E43" s="1674">
        <v>2019</v>
      </c>
      <c r="F43" s="1674"/>
      <c r="G43" s="1674"/>
      <c r="H43" s="1674"/>
      <c r="I43" s="1674"/>
      <c r="J43" s="1674"/>
      <c r="K43" s="1670" t="str">
        <f xml:space="preserve"> CONCATENATE("valor médio de ",J7,E6)</f>
        <v>valor médio de jul.2019</v>
      </c>
      <c r="L43" s="374"/>
      <c r="M43" s="366"/>
      <c r="N43" s="356"/>
      <c r="AK43" s="1372"/>
      <c r="AL43" s="1372"/>
      <c r="AM43" s="1372"/>
      <c r="AN43" s="1372"/>
      <c r="AO43" s="1372"/>
    </row>
    <row r="44" spans="1:42" ht="15" customHeight="1" x14ac:dyDescent="0.2">
      <c r="A44" s="356"/>
      <c r="B44" s="419"/>
      <c r="C44" s="371"/>
      <c r="D44" s="371"/>
      <c r="E44" s="1121" t="str">
        <f t="shared" ref="E44:J44" si="7">+E7</f>
        <v>fev.</v>
      </c>
      <c r="F44" s="1121" t="str">
        <f t="shared" si="7"/>
        <v>mar.</v>
      </c>
      <c r="G44" s="1121" t="str">
        <f t="shared" si="7"/>
        <v>abr.</v>
      </c>
      <c r="H44" s="1121" t="str">
        <f t="shared" si="7"/>
        <v>mai.</v>
      </c>
      <c r="I44" s="1121" t="str">
        <f t="shared" si="7"/>
        <v>jun.</v>
      </c>
      <c r="J44" s="1121" t="str">
        <f t="shared" si="7"/>
        <v>jul.</v>
      </c>
      <c r="K44" s="1671" t="e">
        <f xml:space="preserve"> CONCATENATE("valor médio de ",#REF!,#REF!)</f>
        <v>#REF!</v>
      </c>
      <c r="L44" s="374"/>
      <c r="M44" s="473"/>
      <c r="N44" s="356"/>
      <c r="AK44" s="1372"/>
      <c r="AL44" s="1372"/>
      <c r="AM44" s="1372"/>
      <c r="AN44" s="1372"/>
      <c r="AO44" s="1372"/>
    </row>
    <row r="45" spans="1:42" s="379" customFormat="1" ht="13.5" customHeight="1" x14ac:dyDescent="0.2">
      <c r="A45" s="376"/>
      <c r="B45" s="624"/>
      <c r="C45" s="612" t="s">
        <v>67</v>
      </c>
      <c r="D45" s="442"/>
      <c r="E45" s="337">
        <v>217014</v>
      </c>
      <c r="F45" s="337">
        <v>216928</v>
      </c>
      <c r="G45" s="337">
        <v>215905</v>
      </c>
      <c r="H45" s="337">
        <v>214175</v>
      </c>
      <c r="I45" s="337">
        <v>212416</v>
      </c>
      <c r="J45" s="337">
        <v>211556</v>
      </c>
      <c r="K45" s="683">
        <v>117.260656799684</v>
      </c>
      <c r="L45" s="307"/>
      <c r="M45" s="625"/>
      <c r="N45" s="376"/>
      <c r="O45" s="697"/>
      <c r="P45" s="696"/>
      <c r="Q45" s="697"/>
      <c r="R45" s="697"/>
      <c r="S45" s="361"/>
      <c r="T45" s="361"/>
      <c r="U45" s="361"/>
      <c r="V45" s="361"/>
      <c r="W45" s="361"/>
      <c r="X45" s="361"/>
      <c r="Y45" s="361"/>
      <c r="Z45" s="361"/>
      <c r="AA45" s="361"/>
      <c r="AB45" s="361"/>
      <c r="AC45" s="361"/>
      <c r="AD45" s="1363"/>
      <c r="AE45" s="1363"/>
      <c r="AF45" s="1363"/>
      <c r="AG45" s="1363"/>
      <c r="AH45" s="1363"/>
      <c r="AI45" s="1363"/>
      <c r="AJ45" s="1363"/>
      <c r="AK45" s="1372"/>
      <c r="AL45" s="1372"/>
      <c r="AM45" s="1372"/>
      <c r="AN45" s="1372"/>
      <c r="AO45" s="1372"/>
      <c r="AP45" s="1363"/>
    </row>
    <row r="46" spans="1:42" ht="15" customHeight="1" x14ac:dyDescent="0.2">
      <c r="A46" s="356"/>
      <c r="B46" s="419"/>
      <c r="C46" s="94" t="s">
        <v>61</v>
      </c>
      <c r="D46" s="364"/>
      <c r="E46" s="304">
        <v>9933</v>
      </c>
      <c r="F46" s="304">
        <v>9990</v>
      </c>
      <c r="G46" s="304">
        <v>10006</v>
      </c>
      <c r="H46" s="304">
        <v>10039</v>
      </c>
      <c r="I46" s="304">
        <v>10134</v>
      </c>
      <c r="J46" s="304">
        <v>10152</v>
      </c>
      <c r="K46" s="667">
        <v>126.386071219512</v>
      </c>
      <c r="L46" s="307"/>
      <c r="M46" s="473"/>
      <c r="N46" s="356"/>
      <c r="AK46" s="1372"/>
      <c r="AL46" s="1372"/>
      <c r="AM46" s="1372"/>
      <c r="AN46" s="1372"/>
      <c r="AO46" s="1372"/>
    </row>
    <row r="47" spans="1:42" ht="11.65" customHeight="1" x14ac:dyDescent="0.2">
      <c r="A47" s="356"/>
      <c r="B47" s="419"/>
      <c r="C47" s="94" t="s">
        <v>54</v>
      </c>
      <c r="D47" s="364"/>
      <c r="E47" s="304">
        <v>4690</v>
      </c>
      <c r="F47" s="304">
        <v>4753</v>
      </c>
      <c r="G47" s="304">
        <v>4676</v>
      </c>
      <c r="H47" s="304">
        <v>4604</v>
      </c>
      <c r="I47" s="304">
        <v>4642</v>
      </c>
      <c r="J47" s="304">
        <v>4634</v>
      </c>
      <c r="K47" s="667">
        <v>118.07558699324299</v>
      </c>
      <c r="L47" s="307"/>
      <c r="M47" s="473"/>
      <c r="N47" s="356"/>
      <c r="AK47" s="1372"/>
      <c r="AL47" s="1372"/>
      <c r="AM47" s="1372"/>
      <c r="AN47" s="1372"/>
      <c r="AO47" s="1372"/>
    </row>
    <row r="48" spans="1:42" ht="11.65" customHeight="1" x14ac:dyDescent="0.2">
      <c r="A48" s="356"/>
      <c r="B48" s="419"/>
      <c r="C48" s="94" t="s">
        <v>63</v>
      </c>
      <c r="D48" s="364"/>
      <c r="E48" s="304">
        <v>6616</v>
      </c>
      <c r="F48" s="304">
        <v>6642</v>
      </c>
      <c r="G48" s="304">
        <v>6570</v>
      </c>
      <c r="H48" s="304">
        <v>6546</v>
      </c>
      <c r="I48" s="304">
        <v>6479</v>
      </c>
      <c r="J48" s="304">
        <v>6430</v>
      </c>
      <c r="K48" s="667">
        <v>123.116555844952</v>
      </c>
      <c r="L48" s="307"/>
      <c r="M48" s="473"/>
      <c r="N48" s="356"/>
      <c r="AK48" s="1372"/>
      <c r="AL48" s="1372"/>
      <c r="AM48" s="1372"/>
      <c r="AN48" s="1372"/>
      <c r="AO48" s="1372"/>
    </row>
    <row r="49" spans="1:41" ht="11.65" customHeight="1" x14ac:dyDescent="0.2">
      <c r="A49" s="356"/>
      <c r="B49" s="419"/>
      <c r="C49" s="94" t="s">
        <v>65</v>
      </c>
      <c r="D49" s="364"/>
      <c r="E49" s="304">
        <v>2296</v>
      </c>
      <c r="F49" s="304">
        <v>2287</v>
      </c>
      <c r="G49" s="304">
        <v>2307</v>
      </c>
      <c r="H49" s="304">
        <v>2295</v>
      </c>
      <c r="I49" s="304">
        <v>2287</v>
      </c>
      <c r="J49" s="304">
        <v>2243</v>
      </c>
      <c r="K49" s="667">
        <v>122.75708661417301</v>
      </c>
      <c r="L49" s="626"/>
      <c r="M49" s="356"/>
      <c r="N49" s="356"/>
      <c r="AK49" s="1372"/>
      <c r="AL49" s="1372"/>
      <c r="AM49" s="1372"/>
      <c r="AN49" s="1372"/>
      <c r="AO49" s="1372"/>
    </row>
    <row r="50" spans="1:41" ht="11.65" customHeight="1" x14ac:dyDescent="0.2">
      <c r="A50" s="356"/>
      <c r="B50" s="419"/>
      <c r="C50" s="94" t="s">
        <v>74</v>
      </c>
      <c r="D50" s="364"/>
      <c r="E50" s="304">
        <v>3479</v>
      </c>
      <c r="F50" s="304">
        <v>3504</v>
      </c>
      <c r="G50" s="304">
        <v>3465</v>
      </c>
      <c r="H50" s="304">
        <v>3355</v>
      </c>
      <c r="I50" s="304">
        <v>3325</v>
      </c>
      <c r="J50" s="304">
        <v>3291</v>
      </c>
      <c r="K50" s="667">
        <v>120.85721066510401</v>
      </c>
      <c r="L50" s="626"/>
      <c r="M50" s="356"/>
      <c r="N50" s="356"/>
      <c r="AK50" s="1372"/>
      <c r="AL50" s="1372"/>
      <c r="AM50" s="1372"/>
      <c r="AN50" s="1372"/>
      <c r="AO50" s="1372"/>
    </row>
    <row r="51" spans="1:41" ht="11.65" customHeight="1" x14ac:dyDescent="0.2">
      <c r="A51" s="356"/>
      <c r="B51" s="419"/>
      <c r="C51" s="94" t="s">
        <v>60</v>
      </c>
      <c r="D51" s="364"/>
      <c r="E51" s="304">
        <v>5917</v>
      </c>
      <c r="F51" s="304">
        <v>5880</v>
      </c>
      <c r="G51" s="304">
        <v>5861</v>
      </c>
      <c r="H51" s="304">
        <v>5890</v>
      </c>
      <c r="I51" s="304">
        <v>5811</v>
      </c>
      <c r="J51" s="304">
        <v>5801</v>
      </c>
      <c r="K51" s="667">
        <v>131.38014146923501</v>
      </c>
      <c r="L51" s="626"/>
      <c r="M51" s="356"/>
      <c r="N51" s="356"/>
      <c r="AK51" s="1372"/>
      <c r="AL51" s="1372"/>
      <c r="AM51" s="1372"/>
      <c r="AN51" s="1372"/>
      <c r="AO51" s="1372"/>
    </row>
    <row r="52" spans="1:41" ht="11.65" customHeight="1" x14ac:dyDescent="0.2">
      <c r="A52" s="356"/>
      <c r="B52" s="419"/>
      <c r="C52" s="94" t="s">
        <v>55</v>
      </c>
      <c r="D52" s="364"/>
      <c r="E52" s="304">
        <v>3064</v>
      </c>
      <c r="F52" s="304">
        <v>3069</v>
      </c>
      <c r="G52" s="304">
        <v>3048</v>
      </c>
      <c r="H52" s="304">
        <v>2997</v>
      </c>
      <c r="I52" s="304">
        <v>2964</v>
      </c>
      <c r="J52" s="304">
        <v>2939</v>
      </c>
      <c r="K52" s="667">
        <v>115.203422354105</v>
      </c>
      <c r="L52" s="626"/>
      <c r="M52" s="356"/>
      <c r="N52" s="356"/>
    </row>
    <row r="53" spans="1:41" ht="11.65" customHeight="1" x14ac:dyDescent="0.2">
      <c r="A53" s="356"/>
      <c r="B53" s="419"/>
      <c r="C53" s="94" t="s">
        <v>73</v>
      </c>
      <c r="D53" s="364"/>
      <c r="E53" s="304">
        <v>5571</v>
      </c>
      <c r="F53" s="304">
        <v>5658</v>
      </c>
      <c r="G53" s="304">
        <v>5601</v>
      </c>
      <c r="H53" s="304">
        <v>5579</v>
      </c>
      <c r="I53" s="304">
        <v>5528</v>
      </c>
      <c r="J53" s="304">
        <v>5516</v>
      </c>
      <c r="K53" s="667">
        <v>124.692764439805</v>
      </c>
      <c r="L53" s="626"/>
      <c r="M53" s="356"/>
      <c r="N53" s="356"/>
    </row>
    <row r="54" spans="1:41" ht="11.65" customHeight="1" x14ac:dyDescent="0.2">
      <c r="A54" s="356"/>
      <c r="B54" s="419"/>
      <c r="C54" s="94" t="s">
        <v>75</v>
      </c>
      <c r="D54" s="364"/>
      <c r="E54" s="304">
        <v>2741</v>
      </c>
      <c r="F54" s="304">
        <v>2756</v>
      </c>
      <c r="G54" s="304">
        <v>2765</v>
      </c>
      <c r="H54" s="304">
        <v>2660</v>
      </c>
      <c r="I54" s="304">
        <v>2561</v>
      </c>
      <c r="J54" s="304">
        <v>2626</v>
      </c>
      <c r="K54" s="667">
        <v>120.526</v>
      </c>
      <c r="L54" s="626"/>
      <c r="M54" s="356"/>
      <c r="N54" s="356"/>
    </row>
    <row r="55" spans="1:41" ht="11.65" customHeight="1" x14ac:dyDescent="0.2">
      <c r="A55" s="356"/>
      <c r="B55" s="419"/>
      <c r="C55" s="94" t="s">
        <v>59</v>
      </c>
      <c r="D55" s="364"/>
      <c r="E55" s="304">
        <v>3764</v>
      </c>
      <c r="F55" s="304">
        <v>3731</v>
      </c>
      <c r="G55" s="304">
        <v>3761</v>
      </c>
      <c r="H55" s="304">
        <v>3732</v>
      </c>
      <c r="I55" s="304">
        <v>3752</v>
      </c>
      <c r="J55" s="304">
        <v>3649</v>
      </c>
      <c r="K55" s="667">
        <v>123.158651446775</v>
      </c>
      <c r="L55" s="626"/>
      <c r="M55" s="356"/>
      <c r="N55" s="356"/>
    </row>
    <row r="56" spans="1:41" ht="11.65" customHeight="1" x14ac:dyDescent="0.2">
      <c r="A56" s="356"/>
      <c r="B56" s="419"/>
      <c r="C56" s="94" t="s">
        <v>58</v>
      </c>
      <c r="D56" s="364"/>
      <c r="E56" s="304">
        <v>40186</v>
      </c>
      <c r="F56" s="304">
        <v>40162</v>
      </c>
      <c r="G56" s="304">
        <v>40120</v>
      </c>
      <c r="H56" s="304">
        <v>39808</v>
      </c>
      <c r="I56" s="304">
        <v>39508</v>
      </c>
      <c r="J56" s="304">
        <v>39302</v>
      </c>
      <c r="K56" s="667">
        <v>119.09528428933901</v>
      </c>
      <c r="L56" s="626"/>
      <c r="M56" s="356"/>
      <c r="N56" s="356"/>
    </row>
    <row r="57" spans="1:41" ht="11.65" customHeight="1" x14ac:dyDescent="0.2">
      <c r="A57" s="356"/>
      <c r="B57" s="419"/>
      <c r="C57" s="94" t="s">
        <v>56</v>
      </c>
      <c r="D57" s="364"/>
      <c r="E57" s="304">
        <v>3208</v>
      </c>
      <c r="F57" s="304">
        <v>3178</v>
      </c>
      <c r="G57" s="304">
        <v>3152</v>
      </c>
      <c r="H57" s="304">
        <v>2998</v>
      </c>
      <c r="I57" s="304">
        <v>2895</v>
      </c>
      <c r="J57" s="304">
        <v>2899</v>
      </c>
      <c r="K57" s="667">
        <v>118.986001994018</v>
      </c>
      <c r="L57" s="626"/>
      <c r="M57" s="356"/>
      <c r="N57" s="356"/>
    </row>
    <row r="58" spans="1:41" ht="11.65" customHeight="1" x14ac:dyDescent="0.2">
      <c r="A58" s="356"/>
      <c r="B58" s="419"/>
      <c r="C58" s="94" t="s">
        <v>62</v>
      </c>
      <c r="D58" s="364"/>
      <c r="E58" s="304">
        <v>62002</v>
      </c>
      <c r="F58" s="304">
        <v>61932</v>
      </c>
      <c r="G58" s="304">
        <v>61523</v>
      </c>
      <c r="H58" s="304">
        <v>61129</v>
      </c>
      <c r="I58" s="304">
        <v>60510</v>
      </c>
      <c r="J58" s="304">
        <v>60298</v>
      </c>
      <c r="K58" s="667">
        <v>119.355871320272</v>
      </c>
      <c r="L58" s="626"/>
      <c r="M58" s="356"/>
      <c r="N58" s="356"/>
    </row>
    <row r="59" spans="1:41" ht="11.65" customHeight="1" x14ac:dyDescent="0.2">
      <c r="A59" s="356"/>
      <c r="B59" s="419"/>
      <c r="C59" s="94" t="s">
        <v>78</v>
      </c>
      <c r="D59" s="364"/>
      <c r="E59" s="304">
        <v>5606</v>
      </c>
      <c r="F59" s="304">
        <v>5658</v>
      </c>
      <c r="G59" s="304">
        <v>5569</v>
      </c>
      <c r="H59" s="304">
        <v>5499</v>
      </c>
      <c r="I59" s="304">
        <v>5356</v>
      </c>
      <c r="J59" s="304">
        <v>5235</v>
      </c>
      <c r="K59" s="667">
        <v>119.264920781135</v>
      </c>
      <c r="L59" s="626"/>
      <c r="M59" s="356"/>
      <c r="N59" s="356"/>
    </row>
    <row r="60" spans="1:41" ht="11.65" customHeight="1" x14ac:dyDescent="0.2">
      <c r="A60" s="356"/>
      <c r="B60" s="419"/>
      <c r="C60" s="94" t="s">
        <v>57</v>
      </c>
      <c r="D60" s="364"/>
      <c r="E60" s="304">
        <v>20465</v>
      </c>
      <c r="F60" s="304">
        <v>20525</v>
      </c>
      <c r="G60" s="304">
        <v>20638</v>
      </c>
      <c r="H60" s="304">
        <v>20396</v>
      </c>
      <c r="I60" s="304">
        <v>20306</v>
      </c>
      <c r="J60" s="304">
        <v>20243</v>
      </c>
      <c r="K60" s="667">
        <v>119.181683690596</v>
      </c>
      <c r="L60" s="626"/>
      <c r="M60" s="356"/>
      <c r="N60" s="356"/>
    </row>
    <row r="61" spans="1:41" ht="11.65" customHeight="1" x14ac:dyDescent="0.2">
      <c r="A61" s="356"/>
      <c r="B61" s="419"/>
      <c r="C61" s="94" t="s">
        <v>64</v>
      </c>
      <c r="D61" s="364"/>
      <c r="E61" s="304">
        <v>2193</v>
      </c>
      <c r="F61" s="304">
        <v>2178</v>
      </c>
      <c r="G61" s="304">
        <v>2201</v>
      </c>
      <c r="H61" s="304">
        <v>2191</v>
      </c>
      <c r="I61" s="304">
        <v>2191</v>
      </c>
      <c r="J61" s="304">
        <v>2174</v>
      </c>
      <c r="K61" s="667">
        <v>127.79631673396101</v>
      </c>
      <c r="L61" s="626"/>
      <c r="M61" s="356"/>
      <c r="N61" s="356"/>
    </row>
    <row r="62" spans="1:41" ht="11.65" customHeight="1" x14ac:dyDescent="0.2">
      <c r="A62" s="356"/>
      <c r="B62" s="419"/>
      <c r="C62" s="94" t="s">
        <v>66</v>
      </c>
      <c r="D62" s="364"/>
      <c r="E62" s="304">
        <v>5684</v>
      </c>
      <c r="F62" s="304">
        <v>5645</v>
      </c>
      <c r="G62" s="304">
        <v>5609</v>
      </c>
      <c r="H62" s="304">
        <v>5584</v>
      </c>
      <c r="I62" s="304">
        <v>5532</v>
      </c>
      <c r="J62" s="304">
        <v>5478</v>
      </c>
      <c r="K62" s="667">
        <v>123.062384712004</v>
      </c>
      <c r="L62" s="626"/>
      <c r="M62" s="356"/>
      <c r="N62" s="356"/>
      <c r="P62" s="413"/>
    </row>
    <row r="63" spans="1:41" ht="11.65" customHeight="1" x14ac:dyDescent="0.2">
      <c r="A63" s="356"/>
      <c r="B63" s="419"/>
      <c r="C63" s="94" t="s">
        <v>76</v>
      </c>
      <c r="D63" s="364"/>
      <c r="E63" s="304">
        <v>7018</v>
      </c>
      <c r="F63" s="304">
        <v>7101</v>
      </c>
      <c r="G63" s="304">
        <v>6958</v>
      </c>
      <c r="H63" s="304">
        <v>6888</v>
      </c>
      <c r="I63" s="304">
        <v>6791</v>
      </c>
      <c r="J63" s="304">
        <v>6718</v>
      </c>
      <c r="K63" s="667">
        <v>124.22929143195999</v>
      </c>
      <c r="L63" s="626"/>
      <c r="M63" s="356"/>
      <c r="N63" s="356"/>
    </row>
    <row r="64" spans="1:41" ht="11.25" customHeight="1" x14ac:dyDescent="0.2">
      <c r="A64" s="356"/>
      <c r="B64" s="419"/>
      <c r="C64" s="94" t="s">
        <v>129</v>
      </c>
      <c r="D64" s="364"/>
      <c r="E64" s="304">
        <v>17540</v>
      </c>
      <c r="F64" s="304">
        <v>17168</v>
      </c>
      <c r="G64" s="304">
        <v>16869</v>
      </c>
      <c r="H64" s="304">
        <v>16636</v>
      </c>
      <c r="I64" s="304">
        <v>16409</v>
      </c>
      <c r="J64" s="304">
        <v>16412</v>
      </c>
      <c r="K64" s="667">
        <v>84.032209159051206</v>
      </c>
      <c r="L64" s="626"/>
      <c r="M64" s="356"/>
      <c r="N64" s="356"/>
    </row>
    <row r="65" spans="1:42" ht="11.65" customHeight="1" x14ac:dyDescent="0.2">
      <c r="A65" s="356"/>
      <c r="B65" s="419"/>
      <c r="C65" s="94" t="s">
        <v>130</v>
      </c>
      <c r="D65" s="364"/>
      <c r="E65" s="304">
        <v>5045</v>
      </c>
      <c r="F65" s="304">
        <v>5113</v>
      </c>
      <c r="G65" s="304">
        <v>5208</v>
      </c>
      <c r="H65" s="304">
        <v>5352</v>
      </c>
      <c r="I65" s="304">
        <v>5435</v>
      </c>
      <c r="J65" s="304">
        <v>5516</v>
      </c>
      <c r="K65" s="667">
        <v>113.120557142857</v>
      </c>
      <c r="L65" s="626"/>
      <c r="M65" s="356"/>
      <c r="N65" s="356"/>
    </row>
    <row r="66" spans="1:42" s="629" customFormat="1" ht="7.5" customHeight="1" x14ac:dyDescent="0.15">
      <c r="A66" s="627"/>
      <c r="B66" s="628"/>
      <c r="C66" s="1673" t="str">
        <f>CONCATENATE("notas: dados sujeitos a atualizações"".")</f>
        <v>notas: dados sujeitos a atualizações".</v>
      </c>
      <c r="D66" s="1673"/>
      <c r="E66" s="1673"/>
      <c r="F66" s="1673"/>
      <c r="G66" s="1673"/>
      <c r="H66" s="1673"/>
      <c r="I66" s="1673"/>
      <c r="J66" s="1673"/>
      <c r="K66" s="1673"/>
      <c r="L66" s="1673"/>
      <c r="M66" s="965"/>
      <c r="N66" s="965"/>
      <c r="O66" s="965"/>
      <c r="AD66" s="1374"/>
      <c r="AE66" s="1374"/>
      <c r="AF66" s="1374"/>
      <c r="AG66" s="1374"/>
      <c r="AH66" s="1374"/>
      <c r="AI66" s="1374"/>
      <c r="AJ66" s="1374"/>
      <c r="AK66" s="1374"/>
      <c r="AL66" s="1374"/>
      <c r="AM66" s="1374"/>
      <c r="AN66" s="1374"/>
      <c r="AO66" s="1374"/>
      <c r="AP66" s="1374"/>
    </row>
    <row r="67" spans="1:42" ht="9" customHeight="1" x14ac:dyDescent="0.2">
      <c r="A67" s="356"/>
      <c r="B67" s="631"/>
      <c r="C67" s="632" t="s">
        <v>478</v>
      </c>
      <c r="D67" s="364"/>
      <c r="E67" s="630"/>
      <c r="F67" s="630"/>
      <c r="G67" s="630"/>
      <c r="H67" s="630"/>
      <c r="I67" s="633"/>
      <c r="J67" s="525"/>
      <c r="K67" s="525"/>
      <c r="L67" s="525"/>
      <c r="M67" s="473"/>
      <c r="N67" s="356"/>
    </row>
    <row r="68" spans="1:42" ht="13.5" customHeight="1" x14ac:dyDescent="0.2">
      <c r="A68" s="356"/>
      <c r="B68" s="628"/>
      <c r="C68" s="424" t="s">
        <v>411</v>
      </c>
      <c r="D68" s="364"/>
      <c r="E68" s="630"/>
      <c r="F68" s="630"/>
      <c r="G68" s="630"/>
      <c r="H68" s="630"/>
      <c r="I68" s="399" t="s">
        <v>133</v>
      </c>
      <c r="J68" s="525"/>
      <c r="K68" s="525"/>
      <c r="L68" s="525"/>
      <c r="M68" s="473"/>
      <c r="N68" s="356"/>
    </row>
    <row r="69" spans="1:42" ht="13.5" customHeight="1" x14ac:dyDescent="0.2">
      <c r="A69" s="356"/>
      <c r="B69" s="634">
        <v>18</v>
      </c>
      <c r="C69" s="1666">
        <v>43678</v>
      </c>
      <c r="D69" s="1666"/>
      <c r="E69" s="1666"/>
      <c r="F69" s="1666"/>
      <c r="G69" s="366"/>
      <c r="H69" s="366"/>
      <c r="I69" s="366"/>
      <c r="J69" s="366"/>
      <c r="K69" s="366"/>
      <c r="L69" s="366"/>
      <c r="M69" s="366"/>
      <c r="N69" s="366"/>
    </row>
  </sheetData>
  <mergeCells count="13">
    <mergeCell ref="L1:M1"/>
    <mergeCell ref="B2:D2"/>
    <mergeCell ref="C4:L4"/>
    <mergeCell ref="C5:D6"/>
    <mergeCell ref="K6:K7"/>
    <mergeCell ref="E6:J6"/>
    <mergeCell ref="C69:F69"/>
    <mergeCell ref="C41:L41"/>
    <mergeCell ref="C42:D43"/>
    <mergeCell ref="K43:K44"/>
    <mergeCell ref="G30:J30"/>
    <mergeCell ref="C66:L66"/>
    <mergeCell ref="E43:J43"/>
  </mergeCells>
  <conditionalFormatting sqref="F7:G7">
    <cfRule type="cellIs" dxfId="13" priority="10" operator="equal">
      <formula>"jan."</formula>
    </cfRule>
  </conditionalFormatting>
  <conditionalFormatting sqref="H7:J7">
    <cfRule type="cellIs" dxfId="12" priority="7" operator="equal">
      <formula>"jan."</formula>
    </cfRule>
  </conditionalFormatting>
  <conditionalFormatting sqref="F44:G44">
    <cfRule type="cellIs" dxfId="11" priority="3" operator="equal">
      <formula>"jan."</formula>
    </cfRule>
  </conditionalFormatting>
  <conditionalFormatting sqref="H44:J44">
    <cfRule type="cellIs" dxfId="10" priority="2" operator="equal">
      <formula>"jan."</formula>
    </cfRule>
  </conditionalFormatting>
  <conditionalFormatting sqref="E7">
    <cfRule type="cellIs" dxfId="9" priority="4" operator="equal">
      <formula>"jan."</formula>
    </cfRule>
  </conditionalFormatting>
  <conditionalFormatting sqref="E44">
    <cfRule type="cellIs" dxfId="8" priority="1"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4</xdr:col>
                    <xdr:colOff>76200</xdr:colOff>
                    <xdr:row>27</xdr:row>
                    <xdr:rowOff>142875</xdr:rowOff>
                  </from>
                  <to>
                    <xdr:col>6</xdr:col>
                    <xdr:colOff>114300</xdr:colOff>
                    <xdr:row>29</xdr:row>
                    <xdr:rowOff>133350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4">
    <tabColor theme="3"/>
    <pageSetUpPr fitToPage="1"/>
  </sheetPr>
  <dimension ref="A1:W81"/>
  <sheetViews>
    <sheetView zoomScaleNormal="100" workbookViewId="0"/>
  </sheetViews>
  <sheetFormatPr defaultRowHeight="12.75" x14ac:dyDescent="0.2"/>
  <cols>
    <col min="1" max="1" width="1" style="361" customWidth="1"/>
    <col min="2" max="2" width="2.5703125" style="361" customWidth="1"/>
    <col min="3" max="3" width="1.140625" style="361" customWidth="1"/>
    <col min="4" max="4" width="24.28515625" style="361" customWidth="1"/>
    <col min="5" max="10" width="7.5703125" style="372" customWidth="1"/>
    <col min="11" max="11" width="7.5703125" style="401" customWidth="1"/>
    <col min="12" max="12" width="7.5703125" style="372" customWidth="1"/>
    <col min="13" max="13" width="7.7109375" style="401" customWidth="1"/>
    <col min="14" max="14" width="2.5703125" style="361" customWidth="1"/>
    <col min="15" max="15" width="1" style="361" customWidth="1"/>
    <col min="16" max="16384" width="9.140625" style="361"/>
  </cols>
  <sheetData>
    <row r="1" spans="1:15" ht="13.5" customHeight="1" x14ac:dyDescent="0.2">
      <c r="A1" s="356"/>
      <c r="B1" s="1681" t="s">
        <v>321</v>
      </c>
      <c r="C1" s="1681"/>
      <c r="D1" s="1681"/>
      <c r="E1" s="358"/>
      <c r="F1" s="358"/>
      <c r="G1" s="358"/>
      <c r="H1" s="358"/>
      <c r="I1" s="358"/>
      <c r="J1" s="359"/>
      <c r="K1" s="1016"/>
      <c r="L1" s="1016"/>
      <c r="M1" s="1016"/>
      <c r="N1" s="360"/>
      <c r="O1" s="356"/>
    </row>
    <row r="2" spans="1:15" ht="6" customHeight="1" x14ac:dyDescent="0.2">
      <c r="A2" s="356"/>
      <c r="B2" s="1682"/>
      <c r="C2" s="1682"/>
      <c r="D2" s="1682"/>
      <c r="E2" s="362"/>
      <c r="F2" s="363"/>
      <c r="G2" s="363"/>
      <c r="H2" s="363"/>
      <c r="I2" s="363"/>
      <c r="J2" s="363"/>
      <c r="K2" s="364"/>
      <c r="L2" s="363"/>
      <c r="M2" s="364"/>
      <c r="N2" s="365"/>
      <c r="O2" s="356"/>
    </row>
    <row r="3" spans="1:15" ht="13.5" customHeight="1" thickBot="1" x14ac:dyDescent="0.25">
      <c r="A3" s="356"/>
      <c r="B3" s="366"/>
      <c r="C3" s="366"/>
      <c r="D3" s="366"/>
      <c r="E3" s="363"/>
      <c r="F3" s="363"/>
      <c r="G3" s="363"/>
      <c r="H3" s="363"/>
      <c r="I3" s="363" t="s">
        <v>34</v>
      </c>
      <c r="J3" s="363"/>
      <c r="K3" s="669"/>
      <c r="L3" s="363"/>
      <c r="M3" s="939" t="s">
        <v>72</v>
      </c>
      <c r="N3" s="367"/>
      <c r="O3" s="356"/>
    </row>
    <row r="4" spans="1:15" s="370" customFormat="1" ht="13.5" customHeight="1" thickBot="1" x14ac:dyDescent="0.25">
      <c r="A4" s="368"/>
      <c r="B4" s="369"/>
      <c r="C4" s="1683" t="s">
        <v>0</v>
      </c>
      <c r="D4" s="1684"/>
      <c r="E4" s="1684"/>
      <c r="F4" s="1684"/>
      <c r="G4" s="1684"/>
      <c r="H4" s="1684"/>
      <c r="I4" s="1684"/>
      <c r="J4" s="1684"/>
      <c r="K4" s="1684"/>
      <c r="L4" s="1684"/>
      <c r="M4" s="1685"/>
      <c r="N4" s="367"/>
      <c r="O4" s="356"/>
    </row>
    <row r="5" spans="1:15" ht="4.5" customHeight="1" x14ac:dyDescent="0.2">
      <c r="A5" s="356"/>
      <c r="B5" s="366"/>
      <c r="C5" s="1542" t="s">
        <v>77</v>
      </c>
      <c r="D5" s="1542"/>
      <c r="F5" s="755"/>
      <c r="G5" s="755"/>
      <c r="H5" s="755"/>
      <c r="I5" s="373"/>
      <c r="J5" s="373"/>
      <c r="K5" s="373"/>
      <c r="L5" s="373"/>
      <c r="M5" s="373"/>
      <c r="N5" s="367"/>
      <c r="O5" s="356"/>
    </row>
    <row r="6" spans="1:15" ht="12" customHeight="1" x14ac:dyDescent="0.2">
      <c r="A6" s="356"/>
      <c r="B6" s="366"/>
      <c r="C6" s="1542"/>
      <c r="D6" s="1542"/>
      <c r="E6" s="1264" t="s">
        <v>34</v>
      </c>
      <c r="F6" s="1360" t="s">
        <v>911</v>
      </c>
      <c r="G6" s="1264" t="s">
        <v>34</v>
      </c>
      <c r="H6" s="1264" t="s">
        <v>34</v>
      </c>
      <c r="I6" s="1264" t="s">
        <v>34</v>
      </c>
      <c r="J6" s="1264" t="s">
        <v>912</v>
      </c>
      <c r="K6" s="1264" t="s">
        <v>34</v>
      </c>
      <c r="L6" s="1264" t="s">
        <v>34</v>
      </c>
      <c r="M6" s="1264" t="s">
        <v>34</v>
      </c>
      <c r="N6" s="367"/>
      <c r="O6" s="356"/>
    </row>
    <row r="7" spans="1:15" s="370" customFormat="1" ht="12.75" customHeight="1" x14ac:dyDescent="0.2">
      <c r="A7" s="368"/>
      <c r="B7" s="369"/>
      <c r="C7" s="375"/>
      <c r="D7" s="375"/>
      <c r="E7" s="741" t="s">
        <v>94</v>
      </c>
      <c r="F7" s="741" t="s">
        <v>93</v>
      </c>
      <c r="G7" s="742" t="s">
        <v>92</v>
      </c>
      <c r="H7" s="742" t="s">
        <v>103</v>
      </c>
      <c r="I7" s="741" t="s">
        <v>102</v>
      </c>
      <c r="J7" s="742" t="s">
        <v>101</v>
      </c>
      <c r="K7" s="742" t="s">
        <v>100</v>
      </c>
      <c r="L7" s="742" t="s">
        <v>99</v>
      </c>
      <c r="M7" s="742" t="s">
        <v>98</v>
      </c>
      <c r="N7" s="367"/>
      <c r="O7" s="356"/>
    </row>
    <row r="8" spans="1:15" s="379" customFormat="1" ht="11.25" customHeight="1" x14ac:dyDescent="0.2">
      <c r="A8" s="376"/>
      <c r="B8" s="377"/>
      <c r="C8" s="1680" t="s">
        <v>462</v>
      </c>
      <c r="D8" s="1680"/>
      <c r="E8" s="378"/>
      <c r="F8" s="378"/>
      <c r="G8" s="378"/>
      <c r="H8" s="378"/>
      <c r="I8" s="378"/>
      <c r="J8" s="378"/>
      <c r="K8" s="378"/>
      <c r="L8" s="378"/>
      <c r="M8" s="378"/>
      <c r="N8" s="367"/>
      <c r="O8" s="356"/>
    </row>
    <row r="9" spans="1:15" ht="10.5" customHeight="1" x14ac:dyDescent="0.2">
      <c r="A9" s="356"/>
      <c r="B9" s="931"/>
      <c r="C9" s="926" t="s">
        <v>134</v>
      </c>
      <c r="D9" s="932"/>
      <c r="E9" s="933">
        <v>175204</v>
      </c>
      <c r="F9" s="933">
        <v>176143</v>
      </c>
      <c r="G9" s="933">
        <v>176783</v>
      </c>
      <c r="H9" s="933">
        <v>177498</v>
      </c>
      <c r="I9" s="933">
        <v>178541</v>
      </c>
      <c r="J9" s="933">
        <v>180010</v>
      </c>
      <c r="K9" s="933">
        <v>181142</v>
      </c>
      <c r="L9" s="933">
        <v>181142</v>
      </c>
      <c r="M9" s="933">
        <v>182913</v>
      </c>
      <c r="N9" s="367"/>
      <c r="O9" s="356"/>
    </row>
    <row r="10" spans="1:15" ht="10.5" customHeight="1" x14ac:dyDescent="0.2">
      <c r="A10" s="356"/>
      <c r="B10" s="931"/>
      <c r="C10" s="926"/>
      <c r="D10" s="934" t="s">
        <v>71</v>
      </c>
      <c r="E10" s="935">
        <v>91650</v>
      </c>
      <c r="F10" s="935">
        <v>92163</v>
      </c>
      <c r="G10" s="935">
        <v>92420</v>
      </c>
      <c r="H10" s="935">
        <v>92787</v>
      </c>
      <c r="I10" s="935">
        <v>93263</v>
      </c>
      <c r="J10" s="935">
        <v>94026</v>
      </c>
      <c r="K10" s="935">
        <v>94690</v>
      </c>
      <c r="L10" s="935">
        <v>94712</v>
      </c>
      <c r="M10" s="935">
        <v>95743</v>
      </c>
      <c r="N10" s="367"/>
      <c r="O10" s="356"/>
    </row>
    <row r="11" spans="1:15" ht="10.5" customHeight="1" x14ac:dyDescent="0.2">
      <c r="A11" s="356"/>
      <c r="B11" s="931"/>
      <c r="C11" s="926"/>
      <c r="D11" s="934" t="s">
        <v>70</v>
      </c>
      <c r="E11" s="935">
        <v>83554</v>
      </c>
      <c r="F11" s="935">
        <v>83980</v>
      </c>
      <c r="G11" s="935">
        <v>84363</v>
      </c>
      <c r="H11" s="935">
        <v>84711</v>
      </c>
      <c r="I11" s="935">
        <v>85278</v>
      </c>
      <c r="J11" s="935">
        <v>85984</v>
      </c>
      <c r="K11" s="935">
        <v>86452</v>
      </c>
      <c r="L11" s="935">
        <v>86430</v>
      </c>
      <c r="M11" s="935">
        <v>87170</v>
      </c>
      <c r="N11" s="367"/>
      <c r="O11" s="356"/>
    </row>
    <row r="12" spans="1:15" ht="10.5" customHeight="1" x14ac:dyDescent="0.2">
      <c r="A12" s="356"/>
      <c r="B12" s="931"/>
      <c r="C12" s="926" t="s">
        <v>135</v>
      </c>
      <c r="D12" s="932"/>
      <c r="E12" s="933">
        <v>2039119</v>
      </c>
      <c r="F12" s="933">
        <v>2039096</v>
      </c>
      <c r="G12" s="933">
        <v>2039247</v>
      </c>
      <c r="H12" s="933">
        <v>2037298</v>
      </c>
      <c r="I12" s="933">
        <v>2030587</v>
      </c>
      <c r="J12" s="933">
        <v>2031051</v>
      </c>
      <c r="K12" s="933">
        <v>2032692</v>
      </c>
      <c r="L12" s="933">
        <v>2040161</v>
      </c>
      <c r="M12" s="933">
        <v>2041790</v>
      </c>
      <c r="N12" s="367"/>
      <c r="O12" s="356"/>
    </row>
    <row r="13" spans="1:15" ht="10.5" customHeight="1" x14ac:dyDescent="0.2">
      <c r="A13" s="356"/>
      <c r="B13" s="931"/>
      <c r="C13" s="926"/>
      <c r="D13" s="934" t="s">
        <v>71</v>
      </c>
      <c r="E13" s="935">
        <v>960513</v>
      </c>
      <c r="F13" s="935">
        <v>960451</v>
      </c>
      <c r="G13" s="935">
        <v>960640</v>
      </c>
      <c r="H13" s="935">
        <v>959694</v>
      </c>
      <c r="I13" s="935">
        <v>956346</v>
      </c>
      <c r="J13" s="935">
        <v>956514</v>
      </c>
      <c r="K13" s="935">
        <v>957451</v>
      </c>
      <c r="L13" s="935">
        <v>961317</v>
      </c>
      <c r="M13" s="935">
        <v>962403</v>
      </c>
      <c r="N13" s="367"/>
      <c r="O13" s="356"/>
    </row>
    <row r="14" spans="1:15" ht="10.5" customHeight="1" x14ac:dyDescent="0.2">
      <c r="A14" s="356"/>
      <c r="B14" s="931"/>
      <c r="C14" s="926"/>
      <c r="D14" s="934" t="s">
        <v>70</v>
      </c>
      <c r="E14" s="935">
        <v>1078606</v>
      </c>
      <c r="F14" s="935">
        <v>1078645</v>
      </c>
      <c r="G14" s="935">
        <v>1078607</v>
      </c>
      <c r="H14" s="935">
        <v>1077604</v>
      </c>
      <c r="I14" s="935">
        <v>1074241</v>
      </c>
      <c r="J14" s="935">
        <v>1074537</v>
      </c>
      <c r="K14" s="935">
        <v>1075241</v>
      </c>
      <c r="L14" s="935">
        <v>1078844</v>
      </c>
      <c r="M14" s="935">
        <v>1079387</v>
      </c>
      <c r="N14" s="367"/>
      <c r="O14" s="356"/>
    </row>
    <row r="15" spans="1:15" ht="10.5" customHeight="1" x14ac:dyDescent="0.2">
      <c r="A15" s="356"/>
      <c r="B15" s="931"/>
      <c r="C15" s="926" t="s">
        <v>136</v>
      </c>
      <c r="D15" s="932"/>
      <c r="E15" s="933">
        <v>708472</v>
      </c>
      <c r="F15" s="933">
        <v>709157</v>
      </c>
      <c r="G15" s="933">
        <v>709946</v>
      </c>
      <c r="H15" s="933">
        <v>709581</v>
      </c>
      <c r="I15" s="933">
        <v>704778</v>
      </c>
      <c r="J15" s="933">
        <v>703701</v>
      </c>
      <c r="K15" s="933">
        <v>706112</v>
      </c>
      <c r="L15" s="933">
        <v>709636</v>
      </c>
      <c r="M15" s="933">
        <v>712868</v>
      </c>
      <c r="N15" s="367"/>
      <c r="O15" s="356"/>
    </row>
    <row r="16" spans="1:15" ht="10.5" customHeight="1" x14ac:dyDescent="0.2">
      <c r="A16" s="356"/>
      <c r="B16" s="931"/>
      <c r="C16" s="926"/>
      <c r="D16" s="934" t="s">
        <v>71</v>
      </c>
      <c r="E16" s="935">
        <v>130026</v>
      </c>
      <c r="F16" s="935">
        <v>130368</v>
      </c>
      <c r="G16" s="935">
        <v>130753</v>
      </c>
      <c r="H16" s="935">
        <v>130753</v>
      </c>
      <c r="I16" s="935">
        <v>129300</v>
      </c>
      <c r="J16" s="935">
        <v>129171</v>
      </c>
      <c r="K16" s="935">
        <v>129970</v>
      </c>
      <c r="L16" s="935">
        <v>131178</v>
      </c>
      <c r="M16" s="935">
        <v>132044</v>
      </c>
      <c r="N16" s="367"/>
      <c r="O16" s="356"/>
    </row>
    <row r="17" spans="1:23" ht="10.5" customHeight="1" x14ac:dyDescent="0.2">
      <c r="A17" s="356"/>
      <c r="B17" s="931"/>
      <c r="C17" s="926"/>
      <c r="D17" s="934" t="s">
        <v>70</v>
      </c>
      <c r="E17" s="935">
        <v>578446</v>
      </c>
      <c r="F17" s="935">
        <v>578789</v>
      </c>
      <c r="G17" s="935">
        <v>579193</v>
      </c>
      <c r="H17" s="935">
        <v>578828</v>
      </c>
      <c r="I17" s="935">
        <v>575478</v>
      </c>
      <c r="J17" s="935">
        <v>574530</v>
      </c>
      <c r="K17" s="935">
        <v>576142</v>
      </c>
      <c r="L17" s="935">
        <v>578458</v>
      </c>
      <c r="M17" s="935">
        <v>580824</v>
      </c>
      <c r="N17" s="367"/>
      <c r="O17" s="356"/>
    </row>
    <row r="18" spans="1:23" ht="8.25" customHeight="1" x14ac:dyDescent="0.2">
      <c r="A18" s="356"/>
      <c r="B18" s="931"/>
      <c r="C18" s="1686" t="s">
        <v>924</v>
      </c>
      <c r="D18" s="1686"/>
      <c r="E18" s="1686"/>
      <c r="F18" s="1686"/>
      <c r="G18" s="1686"/>
      <c r="H18" s="1686"/>
      <c r="I18" s="1686"/>
      <c r="J18" s="1686"/>
      <c r="K18" s="1686"/>
      <c r="L18" s="1686"/>
      <c r="M18" s="1686"/>
      <c r="N18" s="367"/>
      <c r="O18" s="87"/>
    </row>
    <row r="19" spans="1:23" ht="3.75" customHeight="1" thickBot="1" x14ac:dyDescent="0.25">
      <c r="A19" s="356"/>
      <c r="B19" s="366"/>
      <c r="C19" s="636"/>
      <c r="D19" s="636"/>
      <c r="E19" s="636"/>
      <c r="F19" s="636"/>
      <c r="G19" s="636"/>
      <c r="H19" s="636"/>
      <c r="I19" s="636"/>
      <c r="J19" s="636"/>
      <c r="K19" s="636"/>
      <c r="L19" s="636"/>
      <c r="M19" s="636"/>
      <c r="N19" s="367"/>
      <c r="O19" s="87"/>
    </row>
    <row r="20" spans="1:23" ht="15" customHeight="1" thickBot="1" x14ac:dyDescent="0.25">
      <c r="A20" s="356"/>
      <c r="B20" s="366"/>
      <c r="C20" s="1687" t="s">
        <v>489</v>
      </c>
      <c r="D20" s="1688"/>
      <c r="E20" s="1688"/>
      <c r="F20" s="1688"/>
      <c r="G20" s="1688"/>
      <c r="H20" s="1688"/>
      <c r="I20" s="1688"/>
      <c r="J20" s="1688"/>
      <c r="K20" s="1688"/>
      <c r="L20" s="1688"/>
      <c r="M20" s="1689"/>
      <c r="N20" s="367"/>
      <c r="O20" s="87"/>
    </row>
    <row r="21" spans="1:23" ht="8.25" customHeight="1" x14ac:dyDescent="0.2">
      <c r="A21" s="356"/>
      <c r="B21" s="366"/>
      <c r="C21" s="514" t="s">
        <v>77</v>
      </c>
      <c r="D21" s="364"/>
      <c r="E21" s="389"/>
      <c r="F21" s="389"/>
      <c r="G21" s="389"/>
      <c r="H21" s="389"/>
      <c r="I21" s="389"/>
      <c r="J21" s="389"/>
      <c r="K21" s="389"/>
      <c r="L21" s="389"/>
      <c r="M21" s="389"/>
      <c r="N21" s="367"/>
      <c r="O21" s="356"/>
    </row>
    <row r="22" spans="1:23" ht="13.5" customHeight="1" x14ac:dyDescent="0.2">
      <c r="A22" s="356"/>
      <c r="B22" s="366"/>
      <c r="C22" s="1695" t="s">
        <v>142</v>
      </c>
      <c r="D22" s="1695"/>
      <c r="E22" s="1020">
        <v>166785</v>
      </c>
      <c r="F22" s="1020">
        <v>166994</v>
      </c>
      <c r="G22" s="1020">
        <v>166048</v>
      </c>
      <c r="H22" s="1020">
        <v>165137</v>
      </c>
      <c r="I22" s="1020">
        <v>165807</v>
      </c>
      <c r="J22" s="1020">
        <v>165119</v>
      </c>
      <c r="K22" s="1020">
        <v>164696</v>
      </c>
      <c r="L22" s="1020">
        <v>165122</v>
      </c>
      <c r="M22" s="1020">
        <v>164915</v>
      </c>
      <c r="N22" s="367"/>
      <c r="O22" s="356"/>
      <c r="V22" s="660"/>
      <c r="W22" s="660"/>
    </row>
    <row r="23" spans="1:23" ht="11.25" customHeight="1" x14ac:dyDescent="0.2">
      <c r="A23" s="356"/>
      <c r="B23" s="366"/>
      <c r="C23" s="1017"/>
      <c r="D23" s="1018" t="s">
        <v>71</v>
      </c>
      <c r="E23" s="1021">
        <v>49675</v>
      </c>
      <c r="F23" s="1021">
        <v>49748</v>
      </c>
      <c r="G23" s="1021">
        <v>49357</v>
      </c>
      <c r="H23" s="1021">
        <v>48974</v>
      </c>
      <c r="I23" s="1021">
        <v>49294</v>
      </c>
      <c r="J23" s="1021">
        <v>49059</v>
      </c>
      <c r="K23" s="1021">
        <v>48881</v>
      </c>
      <c r="L23" s="1021">
        <v>49049</v>
      </c>
      <c r="M23" s="1021">
        <v>48971</v>
      </c>
      <c r="N23" s="367"/>
      <c r="O23" s="356"/>
      <c r="V23" s="660"/>
      <c r="W23" s="660"/>
    </row>
    <row r="24" spans="1:23" ht="11.25" customHeight="1" x14ac:dyDescent="0.2">
      <c r="A24" s="356"/>
      <c r="B24" s="366"/>
      <c r="D24" s="1018" t="s">
        <v>70</v>
      </c>
      <c r="E24" s="1021">
        <v>117110</v>
      </c>
      <c r="F24" s="1021">
        <v>117246</v>
      </c>
      <c r="G24" s="1021">
        <v>116691</v>
      </c>
      <c r="H24" s="1021">
        <v>116163</v>
      </c>
      <c r="I24" s="1021">
        <v>116513</v>
      </c>
      <c r="J24" s="1021">
        <v>116060</v>
      </c>
      <c r="K24" s="1021">
        <v>115815</v>
      </c>
      <c r="L24" s="1021">
        <v>116073</v>
      </c>
      <c r="M24" s="1021">
        <v>115944</v>
      </c>
      <c r="N24" s="367"/>
      <c r="O24" s="356"/>
      <c r="V24" s="660"/>
      <c r="W24" s="660"/>
    </row>
    <row r="25" spans="1:23" ht="3.75" customHeight="1" x14ac:dyDescent="0.2">
      <c r="A25" s="356"/>
      <c r="B25" s="366"/>
      <c r="C25" s="94"/>
      <c r="D25" s="364"/>
      <c r="E25" s="389"/>
      <c r="F25" s="389"/>
      <c r="G25" s="389"/>
      <c r="H25" s="389"/>
      <c r="I25" s="389"/>
      <c r="J25" s="389"/>
      <c r="K25" s="389"/>
      <c r="L25" s="389"/>
      <c r="M25" s="389"/>
      <c r="N25" s="367"/>
      <c r="O25" s="356"/>
      <c r="V25" s="660"/>
      <c r="W25" s="660"/>
    </row>
    <row r="26" spans="1:23" ht="11.25" customHeight="1" x14ac:dyDescent="0.2">
      <c r="A26" s="356"/>
      <c r="B26" s="366"/>
      <c r="C26" s="94"/>
      <c r="D26" s="364"/>
      <c r="E26" s="389"/>
      <c r="F26" s="389"/>
      <c r="G26" s="389"/>
      <c r="H26" s="389"/>
      <c r="I26" s="389"/>
      <c r="J26" s="389"/>
      <c r="K26" s="389"/>
      <c r="L26" s="389"/>
      <c r="M26" s="389"/>
      <c r="N26" s="367"/>
      <c r="O26" s="356"/>
      <c r="V26" s="660"/>
      <c r="W26" s="660"/>
    </row>
    <row r="27" spans="1:23" ht="11.25" customHeight="1" x14ac:dyDescent="0.2">
      <c r="A27" s="356"/>
      <c r="B27" s="366"/>
      <c r="C27" s="94"/>
      <c r="D27" s="364"/>
      <c r="E27" s="389"/>
      <c r="F27" s="389"/>
      <c r="G27" s="389"/>
      <c r="H27" s="389"/>
      <c r="I27" s="389"/>
      <c r="J27" s="389"/>
      <c r="K27" s="389"/>
      <c r="L27" s="389"/>
      <c r="M27" s="389"/>
      <c r="N27" s="367"/>
      <c r="O27" s="356"/>
      <c r="V27" s="660"/>
      <c r="W27" s="660"/>
    </row>
    <row r="28" spans="1:23" ht="11.25" customHeight="1" x14ac:dyDescent="0.2">
      <c r="A28" s="356"/>
      <c r="B28" s="366"/>
      <c r="C28" s="94"/>
      <c r="D28" s="364"/>
      <c r="E28" s="389"/>
      <c r="F28" s="389"/>
      <c r="G28" s="389"/>
      <c r="H28" s="389"/>
      <c r="I28" s="389"/>
      <c r="J28" s="389"/>
      <c r="K28" s="389"/>
      <c r="L28" s="389"/>
      <c r="M28" s="389"/>
      <c r="N28" s="367"/>
      <c r="O28" s="356"/>
      <c r="V28" s="660"/>
      <c r="W28" s="660"/>
    </row>
    <row r="29" spans="1:23" ht="11.25" customHeight="1" x14ac:dyDescent="0.2">
      <c r="A29" s="356"/>
      <c r="B29" s="366"/>
      <c r="C29" s="94"/>
      <c r="D29" s="364"/>
      <c r="E29" s="389"/>
      <c r="F29" s="389"/>
      <c r="G29" s="389"/>
      <c r="H29" s="389"/>
      <c r="I29" s="389"/>
      <c r="J29" s="389"/>
      <c r="K29" s="389"/>
      <c r="L29" s="389"/>
      <c r="M29" s="389"/>
      <c r="N29" s="367"/>
      <c r="O29" s="356"/>
      <c r="V29" s="660"/>
      <c r="W29" s="660"/>
    </row>
    <row r="30" spans="1:23" ht="11.25" customHeight="1" x14ac:dyDescent="0.2">
      <c r="A30" s="356"/>
      <c r="B30" s="366"/>
      <c r="C30" s="94"/>
      <c r="D30" s="364"/>
      <c r="E30" s="389"/>
      <c r="F30" s="389"/>
      <c r="G30" s="389"/>
      <c r="H30" s="389"/>
      <c r="I30" s="389"/>
      <c r="J30" s="389"/>
      <c r="K30" s="389"/>
      <c r="L30" s="389"/>
      <c r="M30" s="389"/>
      <c r="N30" s="367"/>
      <c r="O30" s="356"/>
      <c r="V30" s="660"/>
      <c r="W30" s="660"/>
    </row>
    <row r="31" spans="1:23" ht="11.25" customHeight="1" x14ac:dyDescent="0.2">
      <c r="A31" s="356"/>
      <c r="B31" s="366"/>
      <c r="C31" s="94"/>
      <c r="D31" s="364"/>
      <c r="E31" s="389"/>
      <c r="F31" s="389"/>
      <c r="G31" s="389"/>
      <c r="H31" s="389"/>
      <c r="I31" s="389"/>
      <c r="J31" s="389"/>
      <c r="K31" s="389"/>
      <c r="L31" s="389"/>
      <c r="M31" s="389"/>
      <c r="N31" s="367"/>
      <c r="O31" s="356"/>
      <c r="V31" s="660"/>
      <c r="W31" s="660"/>
    </row>
    <row r="32" spans="1:23" ht="11.25" customHeight="1" x14ac:dyDescent="0.2">
      <c r="A32" s="356"/>
      <c r="B32" s="366"/>
      <c r="C32" s="94"/>
      <c r="D32" s="364"/>
      <c r="E32" s="389"/>
      <c r="F32" s="389"/>
      <c r="G32" s="389"/>
      <c r="H32" s="389"/>
      <c r="I32" s="389"/>
      <c r="J32" s="389"/>
      <c r="K32" s="389"/>
      <c r="L32" s="389"/>
      <c r="M32" s="389"/>
      <c r="N32" s="367"/>
      <c r="O32" s="356"/>
      <c r="V32" s="660"/>
      <c r="W32" s="660"/>
    </row>
    <row r="33" spans="1:23" ht="11.25" customHeight="1" x14ac:dyDescent="0.2">
      <c r="A33" s="356"/>
      <c r="B33" s="366"/>
      <c r="C33" s="94"/>
      <c r="D33" s="364"/>
      <c r="E33" s="389"/>
      <c r="F33" s="389"/>
      <c r="G33" s="389"/>
      <c r="H33" s="389"/>
      <c r="I33" s="389"/>
      <c r="J33" s="389"/>
      <c r="K33" s="389"/>
      <c r="L33" s="389"/>
      <c r="M33" s="389"/>
      <c r="N33" s="367"/>
      <c r="O33" s="356"/>
      <c r="V33" s="660"/>
      <c r="W33" s="660"/>
    </row>
    <row r="34" spans="1:23" ht="11.25" customHeight="1" x14ac:dyDescent="0.2">
      <c r="A34" s="356"/>
      <c r="B34" s="366"/>
      <c r="C34" s="94"/>
      <c r="D34" s="364"/>
      <c r="E34" s="389"/>
      <c r="F34" s="389"/>
      <c r="G34" s="389"/>
      <c r="H34" s="389"/>
      <c r="I34" s="389"/>
      <c r="J34" s="389"/>
      <c r="K34" s="389"/>
      <c r="L34" s="389"/>
      <c r="M34" s="389"/>
      <c r="N34" s="367"/>
      <c r="O34" s="356"/>
      <c r="V34" s="660"/>
      <c r="W34" s="660"/>
    </row>
    <row r="35" spans="1:23" ht="11.25" customHeight="1" x14ac:dyDescent="0.2">
      <c r="A35" s="356"/>
      <c r="B35" s="366"/>
      <c r="C35" s="94"/>
      <c r="D35" s="364"/>
      <c r="E35" s="389"/>
      <c r="F35" s="389"/>
      <c r="G35" s="389"/>
      <c r="H35" s="389"/>
      <c r="I35" s="389"/>
      <c r="J35" s="389"/>
      <c r="K35" s="389"/>
      <c r="L35" s="389"/>
      <c r="M35" s="389"/>
      <c r="N35" s="367"/>
      <c r="O35" s="356"/>
      <c r="V35" s="660"/>
      <c r="W35" s="660"/>
    </row>
    <row r="36" spans="1:23" ht="11.25" customHeight="1" x14ac:dyDescent="0.2">
      <c r="A36" s="356"/>
      <c r="B36" s="366"/>
      <c r="C36" s="94"/>
      <c r="D36" s="364"/>
      <c r="E36" s="389"/>
      <c r="F36" s="389"/>
      <c r="G36" s="389"/>
      <c r="H36" s="389"/>
      <c r="I36" s="389"/>
      <c r="J36" s="389"/>
      <c r="K36" s="389"/>
      <c r="L36" s="389"/>
      <c r="M36" s="389"/>
      <c r="N36" s="367"/>
      <c r="O36" s="356"/>
      <c r="V36" s="660"/>
      <c r="W36" s="660"/>
    </row>
    <row r="37" spans="1:23" ht="11.25" customHeight="1" x14ac:dyDescent="0.2">
      <c r="A37" s="356"/>
      <c r="B37" s="366"/>
      <c r="C37" s="94"/>
      <c r="D37" s="364"/>
      <c r="E37" s="389"/>
      <c r="F37" s="389"/>
      <c r="G37" s="389"/>
      <c r="H37" s="389"/>
      <c r="I37" s="389"/>
      <c r="J37" s="389"/>
      <c r="K37" s="389"/>
      <c r="L37" s="389"/>
      <c r="M37" s="389"/>
      <c r="N37" s="367"/>
      <c r="O37" s="356"/>
      <c r="V37" s="660"/>
      <c r="W37" s="660"/>
    </row>
    <row r="38" spans="1:23" ht="11.25" customHeight="1" x14ac:dyDescent="0.2">
      <c r="A38" s="356"/>
      <c r="B38" s="366"/>
      <c r="C38" s="94"/>
      <c r="D38" s="364"/>
      <c r="E38" s="389"/>
      <c r="F38" s="389"/>
      <c r="G38" s="389"/>
      <c r="H38" s="389"/>
      <c r="I38" s="389"/>
      <c r="J38" s="389"/>
      <c r="K38" s="389"/>
      <c r="L38" s="389"/>
      <c r="M38" s="389"/>
      <c r="N38" s="367"/>
      <c r="O38" s="356"/>
    </row>
    <row r="39" spans="1:23" ht="11.25" customHeight="1" x14ac:dyDescent="0.2">
      <c r="A39" s="356"/>
      <c r="B39" s="366"/>
      <c r="C39" s="94"/>
      <c r="D39" s="364"/>
      <c r="E39" s="389"/>
      <c r="F39" s="389"/>
      <c r="G39" s="389"/>
      <c r="H39" s="389"/>
      <c r="I39" s="389"/>
      <c r="J39" s="389"/>
      <c r="K39" s="389"/>
      <c r="L39" s="389"/>
      <c r="M39" s="389"/>
      <c r="N39" s="367"/>
      <c r="O39" s="356"/>
    </row>
    <row r="40" spans="1:23" ht="8.25" customHeight="1" thickBot="1" x14ac:dyDescent="0.25">
      <c r="A40" s="356"/>
      <c r="B40" s="366"/>
      <c r="C40" s="88"/>
      <c r="D40" s="364"/>
      <c r="E40" s="389"/>
      <c r="F40" s="389"/>
      <c r="G40" s="389"/>
      <c r="H40" s="389"/>
      <c r="I40" s="389"/>
      <c r="J40" s="389"/>
      <c r="K40" s="389"/>
      <c r="L40" s="389"/>
      <c r="M40" s="389"/>
      <c r="N40" s="367"/>
      <c r="O40" s="356"/>
    </row>
    <row r="41" spans="1:23" ht="15" customHeight="1" thickBot="1" x14ac:dyDescent="0.25">
      <c r="A41" s="356"/>
      <c r="B41" s="366"/>
      <c r="C41" s="1687" t="s">
        <v>459</v>
      </c>
      <c r="D41" s="1688"/>
      <c r="E41" s="1688"/>
      <c r="F41" s="1688"/>
      <c r="G41" s="1688"/>
      <c r="H41" s="1688"/>
      <c r="I41" s="1688"/>
      <c r="J41" s="1688"/>
      <c r="K41" s="1688"/>
      <c r="L41" s="1688"/>
      <c r="M41" s="1689"/>
      <c r="N41" s="367"/>
      <c r="O41" s="356"/>
    </row>
    <row r="42" spans="1:23" ht="8.25" customHeight="1" x14ac:dyDescent="0.2">
      <c r="A42" s="356"/>
      <c r="B42" s="366"/>
      <c r="C42" s="514" t="s">
        <v>77</v>
      </c>
      <c r="D42" s="364"/>
      <c r="E42" s="380"/>
      <c r="F42" s="380"/>
      <c r="G42" s="380"/>
      <c r="H42" s="380"/>
      <c r="I42" s="380"/>
      <c r="J42" s="380"/>
      <c r="K42" s="380"/>
      <c r="L42" s="380"/>
      <c r="M42" s="380"/>
      <c r="N42" s="367"/>
      <c r="O42" s="356"/>
    </row>
    <row r="43" spans="1:23" ht="11.25" customHeight="1" x14ac:dyDescent="0.2">
      <c r="A43" s="356"/>
      <c r="B43" s="366"/>
      <c r="C43" s="1680" t="s">
        <v>137</v>
      </c>
      <c r="D43" s="1680"/>
      <c r="E43" s="361"/>
      <c r="F43" s="378"/>
      <c r="G43" s="378"/>
      <c r="H43" s="378"/>
      <c r="I43" s="378"/>
      <c r="J43" s="378"/>
      <c r="K43" s="378"/>
      <c r="L43" s="378"/>
      <c r="M43" s="378"/>
      <c r="N43" s="367"/>
      <c r="O43" s="356"/>
    </row>
    <row r="44" spans="1:23" s="370" customFormat="1" ht="10.5" customHeight="1" x14ac:dyDescent="0.2">
      <c r="A44" s="368"/>
      <c r="B44" s="936"/>
      <c r="C44" s="921" t="s">
        <v>138</v>
      </c>
      <c r="D44" s="937"/>
      <c r="E44" s="924">
        <v>1086580</v>
      </c>
      <c r="F44" s="924">
        <v>1090029</v>
      </c>
      <c r="G44" s="924">
        <v>1097828</v>
      </c>
      <c r="H44" s="924">
        <v>1104152</v>
      </c>
      <c r="I44" s="924">
        <v>1109605</v>
      </c>
      <c r="J44" s="924">
        <v>1113304</v>
      </c>
      <c r="K44" s="924">
        <v>1115869</v>
      </c>
      <c r="L44" s="924">
        <v>1118990</v>
      </c>
      <c r="M44" s="924">
        <v>1119100</v>
      </c>
      <c r="N44" s="367"/>
      <c r="O44" s="368"/>
    </row>
    <row r="45" spans="1:23" ht="10.5" customHeight="1" x14ac:dyDescent="0.2">
      <c r="A45" s="356"/>
      <c r="B45" s="931"/>
      <c r="C45" s="1690" t="s">
        <v>336</v>
      </c>
      <c r="D45" s="1690"/>
      <c r="E45" s="924">
        <v>100253</v>
      </c>
      <c r="F45" s="924">
        <v>101452</v>
      </c>
      <c r="G45" s="924">
        <v>98153</v>
      </c>
      <c r="H45" s="924">
        <v>99533</v>
      </c>
      <c r="I45" s="924">
        <v>100936</v>
      </c>
      <c r="J45" s="924">
        <v>102090</v>
      </c>
      <c r="K45" s="924">
        <v>102881</v>
      </c>
      <c r="L45" s="924">
        <v>103602</v>
      </c>
      <c r="M45" s="924">
        <v>103580</v>
      </c>
      <c r="N45" s="381"/>
      <c r="O45" s="356"/>
    </row>
    <row r="46" spans="1:23" ht="10.5" customHeight="1" x14ac:dyDescent="0.2">
      <c r="A46" s="356"/>
      <c r="B46" s="931"/>
      <c r="C46" s="1691" t="s">
        <v>139</v>
      </c>
      <c r="D46" s="1691"/>
      <c r="E46" s="924">
        <v>994</v>
      </c>
      <c r="F46" s="924">
        <v>613</v>
      </c>
      <c r="G46" s="924">
        <v>2584</v>
      </c>
      <c r="H46" s="924">
        <v>4113</v>
      </c>
      <c r="I46" s="924">
        <v>5854</v>
      </c>
      <c r="J46" s="924">
        <v>5741</v>
      </c>
      <c r="K46" s="924">
        <v>8815</v>
      </c>
      <c r="L46" s="924">
        <v>7743</v>
      </c>
      <c r="M46" s="924">
        <v>9877</v>
      </c>
      <c r="N46" s="367"/>
      <c r="O46" s="383"/>
    </row>
    <row r="47" spans="1:23" ht="10.5" customHeight="1" x14ac:dyDescent="0.2">
      <c r="A47" s="356"/>
      <c r="B47" s="931"/>
      <c r="C47" s="1690" t="s">
        <v>337</v>
      </c>
      <c r="D47" s="1690"/>
      <c r="E47" s="924">
        <v>12494</v>
      </c>
      <c r="F47" s="924">
        <v>12489</v>
      </c>
      <c r="G47" s="924">
        <v>12491</v>
      </c>
      <c r="H47" s="924">
        <v>12510</v>
      </c>
      <c r="I47" s="924">
        <v>12504</v>
      </c>
      <c r="J47" s="924">
        <v>12499</v>
      </c>
      <c r="K47" s="924">
        <v>12503</v>
      </c>
      <c r="L47" s="924">
        <v>12488</v>
      </c>
      <c r="M47" s="924">
        <v>12431</v>
      </c>
      <c r="N47" s="367"/>
      <c r="O47" s="356"/>
    </row>
    <row r="48" spans="1:23" s="387" customFormat="1" ht="8.25" customHeight="1" x14ac:dyDescent="0.2">
      <c r="A48" s="384"/>
      <c r="B48" s="938"/>
      <c r="C48" s="1698" t="s">
        <v>925</v>
      </c>
      <c r="D48" s="1698"/>
      <c r="E48" s="1698"/>
      <c r="F48" s="1698"/>
      <c r="G48" s="1698"/>
      <c r="H48" s="1698" t="s">
        <v>476</v>
      </c>
      <c r="I48" s="1698"/>
      <c r="J48" s="1698"/>
      <c r="K48" s="1698"/>
      <c r="L48" s="1698"/>
      <c r="M48" s="1698"/>
      <c r="N48" s="385"/>
      <c r="O48" s="386"/>
    </row>
    <row r="49" spans="1:16" ht="3.75" customHeight="1" thickBot="1" x14ac:dyDescent="0.25">
      <c r="A49" s="356"/>
      <c r="B49" s="366"/>
      <c r="C49" s="366"/>
      <c r="D49" s="366"/>
      <c r="E49" s="363"/>
      <c r="F49" s="363"/>
      <c r="G49" s="363"/>
      <c r="H49" s="363"/>
      <c r="I49" s="363"/>
      <c r="J49" s="363"/>
      <c r="K49" s="364"/>
      <c r="L49" s="363"/>
      <c r="M49" s="364"/>
      <c r="N49" s="367"/>
      <c r="O49" s="388"/>
    </row>
    <row r="50" spans="1:16" ht="13.5" customHeight="1" thickBot="1" x14ac:dyDescent="0.25">
      <c r="A50" s="356"/>
      <c r="B50" s="366"/>
      <c r="C50" s="1687" t="s">
        <v>488</v>
      </c>
      <c r="D50" s="1688"/>
      <c r="E50" s="1688"/>
      <c r="F50" s="1688"/>
      <c r="G50" s="1688"/>
      <c r="H50" s="1688"/>
      <c r="I50" s="1688"/>
      <c r="J50" s="1688"/>
      <c r="K50" s="1688"/>
      <c r="L50" s="1688"/>
      <c r="M50" s="1689"/>
      <c r="N50" s="367"/>
      <c r="O50" s="356"/>
    </row>
    <row r="51" spans="1:16" ht="7.5" customHeight="1" x14ac:dyDescent="0.2">
      <c r="A51" s="356"/>
      <c r="B51" s="366"/>
      <c r="C51" s="514" t="s">
        <v>77</v>
      </c>
      <c r="D51" s="364"/>
      <c r="E51" s="389"/>
      <c r="F51" s="389"/>
      <c r="G51" s="389"/>
      <c r="H51" s="389"/>
      <c r="I51" s="389"/>
      <c r="J51" s="389"/>
      <c r="K51" s="389"/>
      <c r="L51" s="389"/>
      <c r="M51" s="389"/>
      <c r="N51" s="367"/>
      <c r="O51" s="356"/>
    </row>
    <row r="52" spans="1:16" s="394" customFormat="1" ht="21.75" customHeight="1" x14ac:dyDescent="0.2">
      <c r="A52" s="390"/>
      <c r="B52" s="391"/>
      <c r="C52" s="1697" t="s">
        <v>487</v>
      </c>
      <c r="D52" s="1697"/>
      <c r="E52" s="1022">
        <v>40228</v>
      </c>
      <c r="F52" s="1022">
        <v>41816</v>
      </c>
      <c r="G52" s="1022">
        <v>41628</v>
      </c>
      <c r="H52" s="1022">
        <v>26304</v>
      </c>
      <c r="I52" s="1022">
        <v>38087</v>
      </c>
      <c r="J52" s="1022">
        <v>37829</v>
      </c>
      <c r="K52" s="1022">
        <v>39806</v>
      </c>
      <c r="L52" s="1022">
        <v>40602</v>
      </c>
      <c r="M52" s="1022">
        <v>40377</v>
      </c>
      <c r="N52" s="393"/>
      <c r="O52" s="390"/>
    </row>
    <row r="53" spans="1:16" s="394" customFormat="1" ht="11.25" customHeight="1" x14ac:dyDescent="0.2">
      <c r="A53" s="390"/>
      <c r="B53" s="391"/>
      <c r="C53" s="1017"/>
      <c r="D53" s="1018" t="s">
        <v>71</v>
      </c>
      <c r="E53" s="1023">
        <v>12297</v>
      </c>
      <c r="F53" s="1023">
        <v>13620</v>
      </c>
      <c r="G53" s="1023">
        <v>13558</v>
      </c>
      <c r="H53" s="1023">
        <v>11956</v>
      </c>
      <c r="I53" s="1023">
        <v>11783</v>
      </c>
      <c r="J53" s="1023">
        <v>12223</v>
      </c>
      <c r="K53" s="1023">
        <v>13082</v>
      </c>
      <c r="L53" s="1023">
        <v>13109</v>
      </c>
      <c r="M53" s="1023">
        <v>12850</v>
      </c>
      <c r="N53" s="393"/>
      <c r="O53" s="390"/>
    </row>
    <row r="54" spans="1:16" s="370" customFormat="1" ht="11.25" customHeight="1" x14ac:dyDescent="0.2">
      <c r="A54" s="368"/>
      <c r="B54" s="936"/>
      <c r="D54" s="1018" t="s">
        <v>70</v>
      </c>
      <c r="E54" s="1023">
        <v>27931</v>
      </c>
      <c r="F54" s="1023">
        <v>28196</v>
      </c>
      <c r="G54" s="1023">
        <v>28070</v>
      </c>
      <c r="H54" s="1023">
        <v>26821</v>
      </c>
      <c r="I54" s="1023">
        <v>26304</v>
      </c>
      <c r="J54" s="1023">
        <v>25606</v>
      </c>
      <c r="K54" s="1023">
        <v>26724</v>
      </c>
      <c r="L54" s="1023">
        <v>27493</v>
      </c>
      <c r="M54" s="1023">
        <v>27527</v>
      </c>
      <c r="N54" s="395"/>
      <c r="O54" s="368"/>
    </row>
    <row r="55" spans="1:16" s="370" customFormat="1" ht="21.75" customHeight="1" x14ac:dyDescent="0.2">
      <c r="A55" s="368"/>
      <c r="B55" s="936"/>
      <c r="C55" s="1697" t="s">
        <v>486</v>
      </c>
      <c r="D55" s="1697"/>
      <c r="E55" s="1022">
        <v>13265</v>
      </c>
      <c r="F55" s="1022">
        <v>14361</v>
      </c>
      <c r="G55" s="1022">
        <v>15738</v>
      </c>
      <c r="H55" s="1022">
        <v>23879</v>
      </c>
      <c r="I55" s="1022">
        <v>17191</v>
      </c>
      <c r="J55" s="1022">
        <v>21864</v>
      </c>
      <c r="K55" s="1022">
        <v>20478</v>
      </c>
      <c r="L55" s="1022">
        <v>19388</v>
      </c>
      <c r="M55" s="1022">
        <v>15390</v>
      </c>
      <c r="N55" s="395"/>
      <c r="O55" s="368"/>
    </row>
    <row r="56" spans="1:16" ht="9.75" customHeight="1" x14ac:dyDescent="0.2">
      <c r="A56" s="356"/>
      <c r="B56" s="366"/>
      <c r="C56" s="926" t="s">
        <v>61</v>
      </c>
      <c r="D56" s="922"/>
      <c r="E56" s="1023">
        <v>1039</v>
      </c>
      <c r="F56" s="1023">
        <v>1487</v>
      </c>
      <c r="G56" s="1023">
        <v>1673</v>
      </c>
      <c r="H56" s="1023">
        <v>2291</v>
      </c>
      <c r="I56" s="1023">
        <v>1656</v>
      </c>
      <c r="J56" s="1023">
        <v>1604</v>
      </c>
      <c r="K56" s="1023">
        <v>1402</v>
      </c>
      <c r="L56" s="1023">
        <v>1540</v>
      </c>
      <c r="M56" s="1023">
        <v>1065</v>
      </c>
      <c r="N56" s="367"/>
      <c r="O56" s="356">
        <v>24716</v>
      </c>
      <c r="P56" s="412"/>
    </row>
    <row r="57" spans="1:16" ht="9.75" customHeight="1" x14ac:dyDescent="0.2">
      <c r="A57" s="356"/>
      <c r="B57" s="366"/>
      <c r="C57" s="926" t="s">
        <v>54</v>
      </c>
      <c r="D57" s="922"/>
      <c r="E57" s="1023">
        <v>229</v>
      </c>
      <c r="F57" s="1023">
        <v>219</v>
      </c>
      <c r="G57" s="1023">
        <v>257</v>
      </c>
      <c r="H57" s="1023">
        <v>419</v>
      </c>
      <c r="I57" s="1023">
        <v>292</v>
      </c>
      <c r="J57" s="1023">
        <v>232</v>
      </c>
      <c r="K57" s="1023">
        <v>197</v>
      </c>
      <c r="L57" s="1023">
        <v>225</v>
      </c>
      <c r="M57" s="1023">
        <v>205</v>
      </c>
      <c r="N57" s="367"/>
      <c r="O57" s="356">
        <v>5505</v>
      </c>
    </row>
    <row r="58" spans="1:16" ht="9.75" customHeight="1" x14ac:dyDescent="0.2">
      <c r="A58" s="356"/>
      <c r="B58" s="366"/>
      <c r="C58" s="926" t="s">
        <v>63</v>
      </c>
      <c r="D58" s="922"/>
      <c r="E58" s="1023">
        <v>1664</v>
      </c>
      <c r="F58" s="1023">
        <v>1326</v>
      </c>
      <c r="G58" s="1023">
        <v>1223</v>
      </c>
      <c r="H58" s="1023">
        <v>2402</v>
      </c>
      <c r="I58" s="1023">
        <v>1958</v>
      </c>
      <c r="J58" s="1023">
        <v>1607</v>
      </c>
      <c r="K58" s="1023">
        <v>1337</v>
      </c>
      <c r="L58" s="1023">
        <v>1310</v>
      </c>
      <c r="M58" s="1023">
        <v>1462</v>
      </c>
      <c r="N58" s="367"/>
      <c r="O58" s="356">
        <v>35834</v>
      </c>
    </row>
    <row r="59" spans="1:16" ht="9.75" customHeight="1" x14ac:dyDescent="0.2">
      <c r="A59" s="356"/>
      <c r="B59" s="366"/>
      <c r="C59" s="926" t="s">
        <v>65</v>
      </c>
      <c r="D59" s="922"/>
      <c r="E59" s="1023">
        <v>85</v>
      </c>
      <c r="F59" s="1023">
        <v>121</v>
      </c>
      <c r="G59" s="1023">
        <v>137</v>
      </c>
      <c r="H59" s="1023">
        <v>147</v>
      </c>
      <c r="I59" s="1023">
        <v>145</v>
      </c>
      <c r="J59" s="1023">
        <v>116</v>
      </c>
      <c r="K59" s="1023">
        <v>118</v>
      </c>
      <c r="L59" s="1023">
        <v>111</v>
      </c>
      <c r="M59" s="1023">
        <v>72</v>
      </c>
      <c r="N59" s="367"/>
      <c r="O59" s="356">
        <v>3304</v>
      </c>
    </row>
    <row r="60" spans="1:16" ht="9.75" customHeight="1" x14ac:dyDescent="0.2">
      <c r="A60" s="356"/>
      <c r="B60" s="366"/>
      <c r="C60" s="926" t="s">
        <v>74</v>
      </c>
      <c r="D60" s="922"/>
      <c r="E60" s="1023">
        <v>256</v>
      </c>
      <c r="F60" s="1023">
        <v>322</v>
      </c>
      <c r="G60" s="1023">
        <v>402</v>
      </c>
      <c r="H60" s="1023">
        <v>507</v>
      </c>
      <c r="I60" s="1023">
        <v>382</v>
      </c>
      <c r="J60" s="1023">
        <v>361</v>
      </c>
      <c r="K60" s="1023">
        <v>269</v>
      </c>
      <c r="L60" s="1023">
        <v>383</v>
      </c>
      <c r="M60" s="1023">
        <v>260</v>
      </c>
      <c r="N60" s="367"/>
      <c r="O60" s="356">
        <v>6334</v>
      </c>
    </row>
    <row r="61" spans="1:16" ht="9.75" customHeight="1" x14ac:dyDescent="0.2">
      <c r="A61" s="356"/>
      <c r="B61" s="366"/>
      <c r="C61" s="926" t="s">
        <v>60</v>
      </c>
      <c r="D61" s="922"/>
      <c r="E61" s="1023">
        <v>786</v>
      </c>
      <c r="F61" s="1023">
        <v>751</v>
      </c>
      <c r="G61" s="1023">
        <v>815</v>
      </c>
      <c r="H61" s="1023">
        <v>1029</v>
      </c>
      <c r="I61" s="1023">
        <v>1106</v>
      </c>
      <c r="J61" s="1023">
        <v>1270</v>
      </c>
      <c r="K61" s="1023">
        <v>883</v>
      </c>
      <c r="L61" s="1023">
        <v>918</v>
      </c>
      <c r="M61" s="1023">
        <v>699</v>
      </c>
      <c r="N61" s="367"/>
      <c r="O61" s="356">
        <v>14052</v>
      </c>
    </row>
    <row r="62" spans="1:16" ht="9.75" customHeight="1" x14ac:dyDescent="0.2">
      <c r="A62" s="356"/>
      <c r="B62" s="366"/>
      <c r="C62" s="926" t="s">
        <v>55</v>
      </c>
      <c r="D62" s="922"/>
      <c r="E62" s="1023">
        <v>234</v>
      </c>
      <c r="F62" s="1023">
        <v>302</v>
      </c>
      <c r="G62" s="1023">
        <v>342</v>
      </c>
      <c r="H62" s="1023">
        <v>470</v>
      </c>
      <c r="I62" s="1023">
        <v>373</v>
      </c>
      <c r="J62" s="1023">
        <v>324</v>
      </c>
      <c r="K62" s="1023">
        <v>276</v>
      </c>
      <c r="L62" s="1023">
        <v>351</v>
      </c>
      <c r="M62" s="1023">
        <v>265</v>
      </c>
      <c r="N62" s="367"/>
      <c r="O62" s="356">
        <v>5973</v>
      </c>
    </row>
    <row r="63" spans="1:16" ht="9.75" customHeight="1" x14ac:dyDescent="0.2">
      <c r="A63" s="356"/>
      <c r="B63" s="366"/>
      <c r="C63" s="926" t="s">
        <v>73</v>
      </c>
      <c r="D63" s="922"/>
      <c r="E63" s="1023">
        <v>645</v>
      </c>
      <c r="F63" s="1023">
        <v>662</v>
      </c>
      <c r="G63" s="1023">
        <v>772</v>
      </c>
      <c r="H63" s="1023">
        <v>1165</v>
      </c>
      <c r="I63" s="1023">
        <v>831</v>
      </c>
      <c r="J63" s="1023">
        <v>927</v>
      </c>
      <c r="K63" s="1023">
        <v>753</v>
      </c>
      <c r="L63" s="1023">
        <v>872</v>
      </c>
      <c r="M63" s="1023">
        <v>713</v>
      </c>
      <c r="N63" s="367"/>
      <c r="O63" s="356">
        <v>26102</v>
      </c>
    </row>
    <row r="64" spans="1:16" ht="9.75" customHeight="1" x14ac:dyDescent="0.2">
      <c r="A64" s="356"/>
      <c r="B64" s="366"/>
      <c r="C64" s="926" t="s">
        <v>75</v>
      </c>
      <c r="D64" s="922"/>
      <c r="E64" s="1023">
        <v>147</v>
      </c>
      <c r="F64" s="1023">
        <v>134</v>
      </c>
      <c r="G64" s="1023">
        <v>197</v>
      </c>
      <c r="H64" s="1023">
        <v>310</v>
      </c>
      <c r="I64" s="1023">
        <v>144</v>
      </c>
      <c r="J64" s="1023">
        <v>177</v>
      </c>
      <c r="K64" s="1023">
        <v>167</v>
      </c>
      <c r="L64" s="1023">
        <v>170</v>
      </c>
      <c r="M64" s="1023">
        <v>163</v>
      </c>
      <c r="N64" s="367"/>
      <c r="O64" s="356">
        <v>4393</v>
      </c>
    </row>
    <row r="65" spans="1:15" ht="9.75" customHeight="1" x14ac:dyDescent="0.2">
      <c r="A65" s="356"/>
      <c r="B65" s="366"/>
      <c r="C65" s="926" t="s">
        <v>59</v>
      </c>
      <c r="D65" s="922"/>
      <c r="E65" s="1023">
        <v>469</v>
      </c>
      <c r="F65" s="1023">
        <v>535</v>
      </c>
      <c r="G65" s="1023">
        <v>672</v>
      </c>
      <c r="H65" s="1023">
        <v>1057</v>
      </c>
      <c r="I65" s="1023">
        <v>753</v>
      </c>
      <c r="J65" s="1023">
        <v>628</v>
      </c>
      <c r="K65" s="1023">
        <v>687</v>
      </c>
      <c r="L65" s="1023">
        <v>653</v>
      </c>
      <c r="M65" s="1023">
        <v>435</v>
      </c>
      <c r="N65" s="367"/>
      <c r="O65" s="356">
        <v>16923</v>
      </c>
    </row>
    <row r="66" spans="1:15" ht="9.75" customHeight="1" x14ac:dyDescent="0.2">
      <c r="A66" s="356"/>
      <c r="B66" s="366"/>
      <c r="C66" s="926" t="s">
        <v>58</v>
      </c>
      <c r="D66" s="922"/>
      <c r="E66" s="1023">
        <v>1892</v>
      </c>
      <c r="F66" s="1023">
        <v>1689</v>
      </c>
      <c r="G66" s="1023">
        <v>1987</v>
      </c>
      <c r="H66" s="1023">
        <v>3464</v>
      </c>
      <c r="I66" s="1023">
        <v>2473</v>
      </c>
      <c r="J66" s="1023">
        <v>4886</v>
      </c>
      <c r="K66" s="1023">
        <v>5944</v>
      </c>
      <c r="L66" s="1023">
        <v>5075</v>
      </c>
      <c r="M66" s="1023">
        <v>4313</v>
      </c>
      <c r="N66" s="367"/>
      <c r="O66" s="356">
        <v>81201</v>
      </c>
    </row>
    <row r="67" spans="1:15" ht="9.75" customHeight="1" x14ac:dyDescent="0.2">
      <c r="A67" s="356"/>
      <c r="B67" s="366"/>
      <c r="C67" s="926" t="s">
        <v>56</v>
      </c>
      <c r="D67" s="922"/>
      <c r="E67" s="1023">
        <v>186</v>
      </c>
      <c r="F67" s="1023">
        <v>234</v>
      </c>
      <c r="G67" s="1023">
        <v>249</v>
      </c>
      <c r="H67" s="1023">
        <v>443</v>
      </c>
      <c r="I67" s="1023">
        <v>238</v>
      </c>
      <c r="J67" s="1023">
        <v>231</v>
      </c>
      <c r="K67" s="1023">
        <v>220</v>
      </c>
      <c r="L67" s="1023">
        <v>279</v>
      </c>
      <c r="M67" s="1023">
        <v>284</v>
      </c>
      <c r="N67" s="367"/>
      <c r="O67" s="356">
        <v>4403</v>
      </c>
    </row>
    <row r="68" spans="1:15" ht="9.75" customHeight="1" x14ac:dyDescent="0.2">
      <c r="A68" s="356"/>
      <c r="B68" s="366"/>
      <c r="C68" s="926" t="s">
        <v>62</v>
      </c>
      <c r="D68" s="922"/>
      <c r="E68" s="1023">
        <v>2798</v>
      </c>
      <c r="F68" s="1023">
        <v>2882</v>
      </c>
      <c r="G68" s="1023">
        <v>3337</v>
      </c>
      <c r="H68" s="1023">
        <v>4929</v>
      </c>
      <c r="I68" s="1023">
        <v>3042</v>
      </c>
      <c r="J68" s="1023">
        <v>4802</v>
      </c>
      <c r="K68" s="1023">
        <v>3868</v>
      </c>
      <c r="L68" s="1023">
        <v>3335</v>
      </c>
      <c r="M68" s="1023">
        <v>2411</v>
      </c>
      <c r="N68" s="367"/>
      <c r="O68" s="356">
        <v>88638</v>
      </c>
    </row>
    <row r="69" spans="1:15" ht="9.75" customHeight="1" x14ac:dyDescent="0.2">
      <c r="A69" s="356"/>
      <c r="B69" s="366"/>
      <c r="C69" s="926" t="s">
        <v>78</v>
      </c>
      <c r="D69" s="922"/>
      <c r="E69" s="1023">
        <v>640</v>
      </c>
      <c r="F69" s="1023">
        <v>586</v>
      </c>
      <c r="G69" s="1023">
        <v>273</v>
      </c>
      <c r="H69" s="1023">
        <v>677</v>
      </c>
      <c r="I69" s="1023">
        <v>442</v>
      </c>
      <c r="J69" s="1023">
        <v>1124</v>
      </c>
      <c r="K69" s="1023">
        <v>1065</v>
      </c>
      <c r="L69" s="1023">
        <v>806</v>
      </c>
      <c r="M69" s="1023">
        <v>658</v>
      </c>
      <c r="N69" s="367"/>
      <c r="O69" s="356">
        <v>18640</v>
      </c>
    </row>
    <row r="70" spans="1:15" ht="9.75" customHeight="1" x14ac:dyDescent="0.2">
      <c r="A70" s="356"/>
      <c r="B70" s="366"/>
      <c r="C70" s="926" t="s">
        <v>57</v>
      </c>
      <c r="D70" s="922"/>
      <c r="E70" s="1023">
        <v>990</v>
      </c>
      <c r="F70" s="1023">
        <v>1651</v>
      </c>
      <c r="G70" s="1023">
        <v>1761</v>
      </c>
      <c r="H70" s="1023">
        <v>2024</v>
      </c>
      <c r="I70" s="1023">
        <v>1508</v>
      </c>
      <c r="J70" s="1023">
        <v>1773</v>
      </c>
      <c r="K70" s="1023">
        <v>1463</v>
      </c>
      <c r="L70" s="1023">
        <v>1598</v>
      </c>
      <c r="M70" s="1023">
        <v>1141</v>
      </c>
      <c r="N70" s="367"/>
      <c r="O70" s="356">
        <v>35533</v>
      </c>
    </row>
    <row r="71" spans="1:15" ht="9.75" customHeight="1" x14ac:dyDescent="0.2">
      <c r="A71" s="356"/>
      <c r="B71" s="366"/>
      <c r="C71" s="926" t="s">
        <v>64</v>
      </c>
      <c r="D71" s="922"/>
      <c r="E71" s="1023">
        <v>151</v>
      </c>
      <c r="F71" s="1023">
        <v>236</v>
      </c>
      <c r="G71" s="1023">
        <v>301</v>
      </c>
      <c r="H71" s="1023">
        <v>352</v>
      </c>
      <c r="I71" s="1023">
        <v>419</v>
      </c>
      <c r="J71" s="1023">
        <v>414</v>
      </c>
      <c r="K71" s="1023">
        <v>563</v>
      </c>
      <c r="L71" s="1023">
        <v>465</v>
      </c>
      <c r="M71" s="1023">
        <v>231</v>
      </c>
      <c r="N71" s="367"/>
      <c r="O71" s="356">
        <v>6979</v>
      </c>
    </row>
    <row r="72" spans="1:15" ht="9.75" customHeight="1" x14ac:dyDescent="0.2">
      <c r="A72" s="356"/>
      <c r="B72" s="366"/>
      <c r="C72" s="926" t="s">
        <v>66</v>
      </c>
      <c r="D72" s="922"/>
      <c r="E72" s="1023">
        <v>112</v>
      </c>
      <c r="F72" s="1023">
        <v>132</v>
      </c>
      <c r="G72" s="1023">
        <v>164</v>
      </c>
      <c r="H72" s="1023">
        <v>262</v>
      </c>
      <c r="I72" s="1023">
        <v>154</v>
      </c>
      <c r="J72" s="1023">
        <v>193</v>
      </c>
      <c r="K72" s="1023">
        <v>120</v>
      </c>
      <c r="L72" s="1023">
        <v>133</v>
      </c>
      <c r="M72" s="1023">
        <v>107</v>
      </c>
      <c r="N72" s="367"/>
      <c r="O72" s="356">
        <v>5622</v>
      </c>
    </row>
    <row r="73" spans="1:15" ht="9.75" customHeight="1" x14ac:dyDescent="0.2">
      <c r="A73" s="356"/>
      <c r="B73" s="366"/>
      <c r="C73" s="926" t="s">
        <v>76</v>
      </c>
      <c r="D73" s="922"/>
      <c r="E73" s="1023">
        <v>340</v>
      </c>
      <c r="F73" s="1023">
        <v>430</v>
      </c>
      <c r="G73" s="1023">
        <v>445</v>
      </c>
      <c r="H73" s="1023">
        <v>967</v>
      </c>
      <c r="I73" s="1023">
        <v>434</v>
      </c>
      <c r="J73" s="1023">
        <v>366</v>
      </c>
      <c r="K73" s="1023">
        <v>405</v>
      </c>
      <c r="L73" s="1023">
        <v>371</v>
      </c>
      <c r="M73" s="1023">
        <v>339</v>
      </c>
      <c r="N73" s="367"/>
      <c r="O73" s="356">
        <v>12225</v>
      </c>
    </row>
    <row r="74" spans="1:15" ht="9.75" customHeight="1" x14ac:dyDescent="0.2">
      <c r="A74" s="356"/>
      <c r="B74" s="366"/>
      <c r="C74" s="926" t="s">
        <v>129</v>
      </c>
      <c r="D74" s="922"/>
      <c r="E74" s="1023">
        <v>381</v>
      </c>
      <c r="F74" s="1023">
        <v>425</v>
      </c>
      <c r="G74" s="1023">
        <v>499</v>
      </c>
      <c r="H74" s="1023">
        <v>588</v>
      </c>
      <c r="I74" s="1023">
        <v>535</v>
      </c>
      <c r="J74" s="1023">
        <v>558</v>
      </c>
      <c r="K74" s="1023">
        <v>486</v>
      </c>
      <c r="L74" s="1023">
        <v>507</v>
      </c>
      <c r="M74" s="1023">
        <v>316</v>
      </c>
      <c r="N74" s="367"/>
      <c r="O74" s="356">
        <v>8291</v>
      </c>
    </row>
    <row r="75" spans="1:15" ht="9.75" customHeight="1" x14ac:dyDescent="0.2">
      <c r="A75" s="356"/>
      <c r="B75" s="366"/>
      <c r="C75" s="926" t="s">
        <v>130</v>
      </c>
      <c r="D75" s="922"/>
      <c r="E75" s="1023">
        <v>221</v>
      </c>
      <c r="F75" s="1023">
        <v>237</v>
      </c>
      <c r="G75" s="1023">
        <v>232</v>
      </c>
      <c r="H75" s="1023">
        <v>376</v>
      </c>
      <c r="I75" s="1023">
        <v>306</v>
      </c>
      <c r="J75" s="1023">
        <v>271</v>
      </c>
      <c r="K75" s="1023">
        <v>255</v>
      </c>
      <c r="L75" s="1023">
        <v>286</v>
      </c>
      <c r="M75" s="1023">
        <v>251</v>
      </c>
      <c r="N75" s="367"/>
      <c r="O75" s="356">
        <v>12043</v>
      </c>
    </row>
    <row r="76" spans="1:15" s="394" customFormat="1" ht="8.25" customHeight="1" x14ac:dyDescent="0.2">
      <c r="A76" s="390"/>
      <c r="B76" s="391"/>
      <c r="C76" s="1696" t="s">
        <v>926</v>
      </c>
      <c r="D76" s="1696"/>
      <c r="E76" s="1696"/>
      <c r="F76" s="1696"/>
      <c r="G76" s="1696"/>
      <c r="H76" s="1696"/>
      <c r="I76" s="1696"/>
      <c r="J76" s="1696"/>
      <c r="K76" s="1696"/>
      <c r="L76" s="1696"/>
      <c r="M76" s="1696"/>
      <c r="N76" s="367"/>
      <c r="O76" s="390"/>
    </row>
    <row r="77" spans="1:15" ht="8.25" customHeight="1" x14ac:dyDescent="0.2">
      <c r="A77" s="356"/>
      <c r="B77" s="366"/>
      <c r="C77" s="1692" t="s">
        <v>479</v>
      </c>
      <c r="D77" s="1692"/>
      <c r="E77" s="1692"/>
      <c r="F77" s="1692"/>
      <c r="G77" s="1692"/>
      <c r="H77" s="1692"/>
      <c r="I77" s="1692"/>
      <c r="J77" s="1692"/>
      <c r="K77" s="1692"/>
      <c r="L77" s="1692"/>
      <c r="M77" s="1692"/>
      <c r="N77" s="927"/>
      <c r="O77" s="356"/>
    </row>
    <row r="78" spans="1:15" ht="8.25" customHeight="1" x14ac:dyDescent="0.2">
      <c r="A78" s="356"/>
      <c r="B78" s="366"/>
      <c r="C78" s="928" t="s">
        <v>480</v>
      </c>
      <c r="D78" s="928"/>
      <c r="E78" s="928"/>
      <c r="F78" s="928"/>
      <c r="G78" s="928"/>
      <c r="H78" s="928"/>
      <c r="I78" s="928"/>
      <c r="J78" s="929"/>
      <c r="K78" s="1692"/>
      <c r="L78" s="1692"/>
      <c r="M78" s="1692"/>
      <c r="N78" s="1693"/>
      <c r="O78" s="356"/>
    </row>
    <row r="79" spans="1:15" ht="11.25" customHeight="1" x14ac:dyDescent="0.2">
      <c r="A79" s="356"/>
      <c r="B79" s="366"/>
      <c r="C79" s="930" t="s">
        <v>411</v>
      </c>
      <c r="D79" s="89"/>
      <c r="E79" s="89"/>
      <c r="F79" s="89"/>
      <c r="G79" s="694" t="s">
        <v>133</v>
      </c>
      <c r="H79" s="89"/>
      <c r="I79" s="89"/>
      <c r="J79" s="89"/>
      <c r="K79" s="89"/>
      <c r="L79" s="89"/>
      <c r="M79" s="89"/>
      <c r="N79" s="367"/>
      <c r="O79" s="356"/>
    </row>
    <row r="80" spans="1:15" ht="13.5" customHeight="1" x14ac:dyDescent="0.2">
      <c r="A80" s="356"/>
      <c r="B80" s="366"/>
      <c r="C80" s="356"/>
      <c r="D80" s="356"/>
      <c r="E80" s="363"/>
      <c r="F80" s="363"/>
      <c r="G80" s="363"/>
      <c r="H80" s="363"/>
      <c r="I80" s="363"/>
      <c r="J80" s="363"/>
      <c r="K80" s="1694">
        <v>43678</v>
      </c>
      <c r="L80" s="1694"/>
      <c r="M80" s="1694"/>
      <c r="N80" s="400">
        <v>19</v>
      </c>
      <c r="O80" s="363"/>
    </row>
    <row r="81" ht="13.5" customHeight="1" x14ac:dyDescent="0.2"/>
  </sheetData>
  <mergeCells count="23">
    <mergeCell ref="K78:N78"/>
    <mergeCell ref="K80:M80"/>
    <mergeCell ref="C20:M20"/>
    <mergeCell ref="C22:D22"/>
    <mergeCell ref="C76:H76"/>
    <mergeCell ref="I76:M76"/>
    <mergeCell ref="C77:M77"/>
    <mergeCell ref="C55:D55"/>
    <mergeCell ref="C47:D47"/>
    <mergeCell ref="C48:G48"/>
    <mergeCell ref="H48:M48"/>
    <mergeCell ref="C50:M50"/>
    <mergeCell ref="C52:D52"/>
    <mergeCell ref="C18:M18"/>
    <mergeCell ref="C41:M41"/>
    <mergeCell ref="C43:D43"/>
    <mergeCell ref="C45:D45"/>
    <mergeCell ref="C46:D46"/>
    <mergeCell ref="C8:D8"/>
    <mergeCell ref="B1:D1"/>
    <mergeCell ref="B2:D2"/>
    <mergeCell ref="C4:M4"/>
    <mergeCell ref="C5:D6"/>
  </mergeCells>
  <conditionalFormatting sqref="E7:M7">
    <cfRule type="cellIs" dxfId="7" priority="1"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7">
    <tabColor theme="3"/>
    <pageSetUpPr fitToPage="1"/>
  </sheetPr>
  <dimension ref="A1:R74"/>
  <sheetViews>
    <sheetView workbookViewId="0"/>
  </sheetViews>
  <sheetFormatPr defaultRowHeight="12.75" x14ac:dyDescent="0.2"/>
  <cols>
    <col min="1" max="1" width="1" style="361" customWidth="1"/>
    <col min="2" max="2" width="2.5703125" style="361" customWidth="1"/>
    <col min="3" max="3" width="1.140625" style="361" customWidth="1"/>
    <col min="4" max="4" width="24.42578125" style="361" customWidth="1"/>
    <col min="5" max="10" width="7.5703125" style="372" customWidth="1"/>
    <col min="11" max="11" width="7.5703125" style="401" customWidth="1"/>
    <col min="12" max="12" width="7.5703125" style="372" customWidth="1"/>
    <col min="13" max="13" width="7.7109375" style="401" customWidth="1"/>
    <col min="14" max="14" width="2.5703125" style="361" customWidth="1"/>
    <col min="15" max="15" width="1" style="361" customWidth="1"/>
    <col min="16" max="16384" width="9.140625" style="361"/>
  </cols>
  <sheetData>
    <row r="1" spans="1:16" ht="13.5" customHeight="1" x14ac:dyDescent="0.2">
      <c r="A1" s="356"/>
      <c r="B1" s="360"/>
      <c r="C1" s="360"/>
      <c r="D1" s="360"/>
      <c r="E1" s="360"/>
      <c r="F1" s="357"/>
      <c r="G1" s="357"/>
      <c r="H1" s="357"/>
      <c r="I1" s="357"/>
      <c r="J1" s="357"/>
      <c r="K1" s="1547" t="s">
        <v>320</v>
      </c>
      <c r="L1" s="1547"/>
      <c r="M1" s="1547"/>
      <c r="N1" s="356"/>
    </row>
    <row r="2" spans="1:16" ht="6" customHeight="1" x14ac:dyDescent="0.2">
      <c r="A2" s="356"/>
      <c r="B2" s="1042"/>
      <c r="C2" s="1041"/>
      <c r="D2" s="1041"/>
      <c r="E2" s="1033"/>
      <c r="F2" s="1034"/>
      <c r="G2" s="1034"/>
      <c r="H2" s="1034"/>
      <c r="I2" s="1034"/>
      <c r="J2" s="1034"/>
      <c r="K2" s="1035"/>
      <c r="L2" s="1034"/>
      <c r="M2" s="1035"/>
      <c r="N2" s="407"/>
      <c r="O2" s="356"/>
    </row>
    <row r="3" spans="1:16" ht="11.25" customHeight="1" thickBot="1" x14ac:dyDescent="0.25">
      <c r="A3" s="356"/>
      <c r="B3" s="419"/>
      <c r="C3" s="366"/>
      <c r="D3" s="366"/>
      <c r="E3" s="363"/>
      <c r="F3" s="363"/>
      <c r="G3" s="363"/>
      <c r="H3" s="363"/>
      <c r="I3" s="363" t="s">
        <v>34</v>
      </c>
      <c r="J3" s="363"/>
      <c r="K3" s="669"/>
      <c r="L3" s="363"/>
      <c r="M3" s="939" t="s">
        <v>72</v>
      </c>
      <c r="N3" s="473"/>
      <c r="O3" s="356"/>
    </row>
    <row r="4" spans="1:16" ht="13.5" thickBot="1" x14ac:dyDescent="0.25">
      <c r="A4" s="356"/>
      <c r="B4" s="419"/>
      <c r="C4" s="1687" t="s">
        <v>490</v>
      </c>
      <c r="D4" s="1688"/>
      <c r="E4" s="1688"/>
      <c r="F4" s="1688"/>
      <c r="G4" s="1688"/>
      <c r="H4" s="1688"/>
      <c r="I4" s="1688"/>
      <c r="J4" s="1688"/>
      <c r="K4" s="1688"/>
      <c r="L4" s="1688"/>
      <c r="M4" s="1689"/>
      <c r="N4" s="473"/>
      <c r="O4" s="356"/>
    </row>
    <row r="5" spans="1:16" ht="7.5" customHeight="1" x14ac:dyDescent="0.2">
      <c r="A5" s="356"/>
      <c r="B5" s="419"/>
      <c r="C5" s="1083" t="s">
        <v>77</v>
      </c>
      <c r="D5" s="382"/>
      <c r="E5" s="397"/>
      <c r="F5" s="397"/>
      <c r="G5" s="397"/>
      <c r="H5" s="397"/>
      <c r="I5" s="397"/>
      <c r="J5" s="397"/>
      <c r="K5" s="397"/>
      <c r="L5" s="397"/>
      <c r="M5" s="397"/>
      <c r="N5" s="473"/>
      <c r="O5" s="356"/>
    </row>
    <row r="6" spans="1:16" ht="12" customHeight="1" x14ac:dyDescent="0.2">
      <c r="A6" s="356"/>
      <c r="B6" s="419"/>
      <c r="C6" s="88"/>
      <c r="D6" s="364"/>
      <c r="E6" s="1264" t="s">
        <v>34</v>
      </c>
      <c r="F6" s="1264" t="s">
        <v>911</v>
      </c>
      <c r="G6" s="1264" t="s">
        <v>34</v>
      </c>
      <c r="H6" s="1266" t="s">
        <v>34</v>
      </c>
      <c r="I6" s="1266" t="s">
        <v>34</v>
      </c>
      <c r="J6" s="1266" t="s">
        <v>912</v>
      </c>
      <c r="K6" s="1266" t="s">
        <v>34</v>
      </c>
      <c r="L6" s="1266" t="s">
        <v>34</v>
      </c>
      <c r="M6" s="1266" t="s">
        <v>34</v>
      </c>
      <c r="N6" s="473"/>
      <c r="O6" s="356"/>
    </row>
    <row r="7" spans="1:16" s="370" customFormat="1" ht="12.75" customHeight="1" x14ac:dyDescent="0.2">
      <c r="A7" s="368"/>
      <c r="B7" s="515"/>
      <c r="C7" s="375"/>
      <c r="D7" s="375"/>
      <c r="E7" s="741" t="s">
        <v>94</v>
      </c>
      <c r="F7" s="741" t="s">
        <v>93</v>
      </c>
      <c r="G7" s="742" t="s">
        <v>92</v>
      </c>
      <c r="H7" s="742" t="s">
        <v>103</v>
      </c>
      <c r="I7" s="741" t="s">
        <v>102</v>
      </c>
      <c r="J7" s="742" t="s">
        <v>101</v>
      </c>
      <c r="K7" s="742" t="s">
        <v>100</v>
      </c>
      <c r="L7" s="742" t="s">
        <v>99</v>
      </c>
      <c r="M7" s="742" t="s">
        <v>98</v>
      </c>
      <c r="N7" s="473"/>
      <c r="O7" s="356"/>
    </row>
    <row r="8" spans="1:16" ht="12.75" customHeight="1" x14ac:dyDescent="0.2">
      <c r="A8" s="356"/>
      <c r="B8" s="419"/>
      <c r="C8" s="1680" t="s">
        <v>491</v>
      </c>
      <c r="D8" s="1680"/>
      <c r="E8" s="1024">
        <v>88748</v>
      </c>
      <c r="F8" s="1024">
        <v>89802</v>
      </c>
      <c r="G8" s="1024">
        <v>91159</v>
      </c>
      <c r="H8" s="1024">
        <v>92245</v>
      </c>
      <c r="I8" s="1024">
        <v>93135</v>
      </c>
      <c r="J8" s="1024">
        <v>93898</v>
      </c>
      <c r="K8" s="1024">
        <v>94868</v>
      </c>
      <c r="L8" s="1024">
        <v>95369</v>
      </c>
      <c r="M8" s="1024">
        <v>95549</v>
      </c>
      <c r="N8" s="473"/>
      <c r="O8" s="356"/>
    </row>
    <row r="9" spans="1:16" ht="12.75" customHeight="1" x14ac:dyDescent="0.2">
      <c r="A9" s="356"/>
      <c r="B9" s="419"/>
      <c r="C9" s="1695" t="s">
        <v>329</v>
      </c>
      <c r="D9" s="1695"/>
      <c r="E9" s="1019"/>
      <c r="F9" s="1019"/>
      <c r="G9" s="1019"/>
      <c r="H9" s="1019"/>
      <c r="I9" s="1019"/>
      <c r="J9" s="1019"/>
      <c r="K9" s="1019"/>
      <c r="L9" s="1019"/>
      <c r="M9" s="1019"/>
      <c r="N9" s="473"/>
      <c r="O9" s="356"/>
    </row>
    <row r="10" spans="1:16" ht="10.5" customHeight="1" x14ac:dyDescent="0.2">
      <c r="A10" s="356"/>
      <c r="B10" s="419"/>
      <c r="C10" s="926" t="s">
        <v>61</v>
      </c>
      <c r="D10" s="922"/>
      <c r="E10" s="1025">
        <v>6096</v>
      </c>
      <c r="F10" s="1025">
        <v>6181</v>
      </c>
      <c r="G10" s="1025">
        <v>6306</v>
      </c>
      <c r="H10" s="1025">
        <v>6422</v>
      </c>
      <c r="I10" s="1025">
        <v>6450</v>
      </c>
      <c r="J10" s="1025">
        <v>6468</v>
      </c>
      <c r="K10" s="1025">
        <v>6465</v>
      </c>
      <c r="L10" s="1025">
        <v>6455</v>
      </c>
      <c r="M10" s="1025">
        <v>6440</v>
      </c>
      <c r="N10" s="473"/>
      <c r="O10" s="356">
        <v>24716</v>
      </c>
      <c r="P10" s="412"/>
    </row>
    <row r="11" spans="1:16" ht="10.5" customHeight="1" x14ac:dyDescent="0.2">
      <c r="A11" s="356"/>
      <c r="B11" s="419"/>
      <c r="C11" s="926" t="s">
        <v>54</v>
      </c>
      <c r="D11" s="922"/>
      <c r="E11" s="1025">
        <v>1389</v>
      </c>
      <c r="F11" s="1025">
        <v>1406</v>
      </c>
      <c r="G11" s="1025">
        <v>1410</v>
      </c>
      <c r="H11" s="1025">
        <v>1415</v>
      </c>
      <c r="I11" s="1025">
        <v>1420</v>
      </c>
      <c r="J11" s="1025">
        <v>1426</v>
      </c>
      <c r="K11" s="1025">
        <v>1439</v>
      </c>
      <c r="L11" s="1025">
        <v>1443</v>
      </c>
      <c r="M11" s="1025">
        <v>1441</v>
      </c>
      <c r="N11" s="473"/>
      <c r="O11" s="356">
        <v>5505</v>
      </c>
    </row>
    <row r="12" spans="1:16" ht="10.5" customHeight="1" x14ac:dyDescent="0.2">
      <c r="A12" s="356"/>
      <c r="B12" s="419"/>
      <c r="C12" s="926" t="s">
        <v>63</v>
      </c>
      <c r="D12" s="922"/>
      <c r="E12" s="1025">
        <v>7877</v>
      </c>
      <c r="F12" s="1025">
        <v>7972</v>
      </c>
      <c r="G12" s="1025">
        <v>8075</v>
      </c>
      <c r="H12" s="1025">
        <v>8141</v>
      </c>
      <c r="I12" s="1025">
        <v>8158</v>
      </c>
      <c r="J12" s="1025">
        <v>8164</v>
      </c>
      <c r="K12" s="1025">
        <v>8185</v>
      </c>
      <c r="L12" s="1025">
        <v>8188</v>
      </c>
      <c r="M12" s="1025">
        <v>8194</v>
      </c>
      <c r="N12" s="473"/>
      <c r="O12" s="356">
        <v>35834</v>
      </c>
    </row>
    <row r="13" spans="1:16" ht="10.5" customHeight="1" x14ac:dyDescent="0.2">
      <c r="A13" s="356"/>
      <c r="B13" s="419"/>
      <c r="C13" s="926" t="s">
        <v>65</v>
      </c>
      <c r="D13" s="922"/>
      <c r="E13" s="1025">
        <v>1503</v>
      </c>
      <c r="F13" s="1025">
        <v>1523</v>
      </c>
      <c r="G13" s="1025">
        <v>1536</v>
      </c>
      <c r="H13" s="1025">
        <v>1555</v>
      </c>
      <c r="I13" s="1025">
        <v>1564</v>
      </c>
      <c r="J13" s="1025">
        <v>1573</v>
      </c>
      <c r="K13" s="1025">
        <v>1573</v>
      </c>
      <c r="L13" s="1025">
        <v>1572</v>
      </c>
      <c r="M13" s="1025">
        <v>1573</v>
      </c>
      <c r="N13" s="473"/>
      <c r="O13" s="356">
        <v>3304</v>
      </c>
    </row>
    <row r="14" spans="1:16" ht="10.5" customHeight="1" x14ac:dyDescent="0.2">
      <c r="A14" s="356"/>
      <c r="B14" s="419"/>
      <c r="C14" s="926" t="s">
        <v>74</v>
      </c>
      <c r="D14" s="922"/>
      <c r="E14" s="1025">
        <v>1895</v>
      </c>
      <c r="F14" s="1025">
        <v>1905</v>
      </c>
      <c r="G14" s="1025">
        <v>1921</v>
      </c>
      <c r="H14" s="1025">
        <v>1924</v>
      </c>
      <c r="I14" s="1025">
        <v>1930</v>
      </c>
      <c r="J14" s="1025">
        <v>1937</v>
      </c>
      <c r="K14" s="1025">
        <v>1944</v>
      </c>
      <c r="L14" s="1025">
        <v>1946</v>
      </c>
      <c r="M14" s="1025">
        <v>1944</v>
      </c>
      <c r="N14" s="473"/>
      <c r="O14" s="356">
        <v>6334</v>
      </c>
    </row>
    <row r="15" spans="1:16" ht="10.5" customHeight="1" x14ac:dyDescent="0.2">
      <c r="A15" s="356"/>
      <c r="B15" s="419"/>
      <c r="C15" s="926" t="s">
        <v>60</v>
      </c>
      <c r="D15" s="922"/>
      <c r="E15" s="1025">
        <v>3373</v>
      </c>
      <c r="F15" s="1025">
        <v>3414</v>
      </c>
      <c r="G15" s="1025">
        <v>3450</v>
      </c>
      <c r="H15" s="1025">
        <v>3481</v>
      </c>
      <c r="I15" s="1025">
        <v>3517</v>
      </c>
      <c r="J15" s="1025">
        <v>3536</v>
      </c>
      <c r="K15" s="1025">
        <v>3549</v>
      </c>
      <c r="L15" s="1025">
        <v>3554</v>
      </c>
      <c r="M15" s="1025">
        <v>3554</v>
      </c>
      <c r="N15" s="473"/>
      <c r="O15" s="356">
        <v>14052</v>
      </c>
    </row>
    <row r="16" spans="1:16" ht="10.5" customHeight="1" x14ac:dyDescent="0.2">
      <c r="A16" s="356"/>
      <c r="B16" s="419"/>
      <c r="C16" s="926" t="s">
        <v>55</v>
      </c>
      <c r="D16" s="922"/>
      <c r="E16" s="1025">
        <v>1491</v>
      </c>
      <c r="F16" s="1025">
        <v>1506</v>
      </c>
      <c r="G16" s="1025">
        <v>1535</v>
      </c>
      <c r="H16" s="1025">
        <v>1549</v>
      </c>
      <c r="I16" s="1025">
        <v>1566</v>
      </c>
      <c r="J16" s="1025">
        <v>1574</v>
      </c>
      <c r="K16" s="1025">
        <v>1587</v>
      </c>
      <c r="L16" s="1025">
        <v>1595</v>
      </c>
      <c r="M16" s="1025">
        <v>1609</v>
      </c>
      <c r="N16" s="473"/>
      <c r="O16" s="356">
        <v>5973</v>
      </c>
    </row>
    <row r="17" spans="1:18" ht="10.5" customHeight="1" x14ac:dyDescent="0.2">
      <c r="A17" s="356"/>
      <c r="B17" s="419"/>
      <c r="C17" s="926" t="s">
        <v>73</v>
      </c>
      <c r="D17" s="922"/>
      <c r="E17" s="1025">
        <v>3200</v>
      </c>
      <c r="F17" s="1025">
        <v>3221</v>
      </c>
      <c r="G17" s="1025">
        <v>3271</v>
      </c>
      <c r="H17" s="1025">
        <v>3323</v>
      </c>
      <c r="I17" s="1025">
        <v>3368</v>
      </c>
      <c r="J17" s="1025">
        <v>3426</v>
      </c>
      <c r="K17" s="1025">
        <v>3469</v>
      </c>
      <c r="L17" s="1025">
        <v>3523</v>
      </c>
      <c r="M17" s="1025">
        <v>3545</v>
      </c>
      <c r="N17" s="473"/>
      <c r="O17" s="356">
        <v>26102</v>
      </c>
    </row>
    <row r="18" spans="1:18" ht="10.5" customHeight="1" x14ac:dyDescent="0.2">
      <c r="A18" s="356"/>
      <c r="B18" s="419"/>
      <c r="C18" s="926" t="s">
        <v>75</v>
      </c>
      <c r="D18" s="922"/>
      <c r="E18" s="1025">
        <v>1709</v>
      </c>
      <c r="F18" s="1025">
        <v>1718</v>
      </c>
      <c r="G18" s="1025">
        <v>1747</v>
      </c>
      <c r="H18" s="1025">
        <v>1759</v>
      </c>
      <c r="I18" s="1025">
        <v>1771</v>
      </c>
      <c r="J18" s="1025">
        <v>1782</v>
      </c>
      <c r="K18" s="1025">
        <v>1792</v>
      </c>
      <c r="L18" s="1025">
        <v>1803</v>
      </c>
      <c r="M18" s="1025">
        <v>1803</v>
      </c>
      <c r="N18" s="473"/>
      <c r="O18" s="356">
        <v>4393</v>
      </c>
    </row>
    <row r="19" spans="1:18" ht="10.5" customHeight="1" x14ac:dyDescent="0.2">
      <c r="A19" s="356"/>
      <c r="B19" s="419"/>
      <c r="C19" s="926" t="s">
        <v>59</v>
      </c>
      <c r="D19" s="922"/>
      <c r="E19" s="1025">
        <v>3602</v>
      </c>
      <c r="F19" s="1025">
        <v>3634</v>
      </c>
      <c r="G19" s="1025">
        <v>3690</v>
      </c>
      <c r="H19" s="1025">
        <v>3734</v>
      </c>
      <c r="I19" s="1025">
        <v>3776</v>
      </c>
      <c r="J19" s="1025">
        <v>3811</v>
      </c>
      <c r="K19" s="1025">
        <v>3855</v>
      </c>
      <c r="L19" s="1025">
        <v>3885</v>
      </c>
      <c r="M19" s="1025">
        <v>3885</v>
      </c>
      <c r="N19" s="473"/>
      <c r="O19" s="356">
        <v>16923</v>
      </c>
    </row>
    <row r="20" spans="1:18" ht="10.5" customHeight="1" x14ac:dyDescent="0.2">
      <c r="A20" s="356"/>
      <c r="B20" s="419"/>
      <c r="C20" s="926" t="s">
        <v>58</v>
      </c>
      <c r="D20" s="922"/>
      <c r="E20" s="1025">
        <v>15711</v>
      </c>
      <c r="F20" s="1025">
        <v>15916</v>
      </c>
      <c r="G20" s="1025">
        <v>16205</v>
      </c>
      <c r="H20" s="1025">
        <v>16454</v>
      </c>
      <c r="I20" s="1025">
        <v>16668</v>
      </c>
      <c r="J20" s="1025">
        <v>16861</v>
      </c>
      <c r="K20" s="1025">
        <v>17043</v>
      </c>
      <c r="L20" s="1025">
        <v>17107</v>
      </c>
      <c r="M20" s="1025">
        <v>17125</v>
      </c>
      <c r="N20" s="473"/>
      <c r="O20" s="356">
        <v>81201</v>
      </c>
    </row>
    <row r="21" spans="1:18" ht="10.5" customHeight="1" x14ac:dyDescent="0.2">
      <c r="A21" s="356"/>
      <c r="B21" s="419"/>
      <c r="C21" s="926" t="s">
        <v>56</v>
      </c>
      <c r="D21" s="922"/>
      <c r="E21" s="1025">
        <v>1221</v>
      </c>
      <c r="F21" s="1025">
        <v>1227</v>
      </c>
      <c r="G21" s="1025">
        <v>1234</v>
      </c>
      <c r="H21" s="1025">
        <v>1246</v>
      </c>
      <c r="I21" s="1025">
        <v>1256</v>
      </c>
      <c r="J21" s="1025">
        <v>1267</v>
      </c>
      <c r="K21" s="1025">
        <v>1271</v>
      </c>
      <c r="L21" s="1025">
        <v>1282</v>
      </c>
      <c r="M21" s="1025">
        <v>1288</v>
      </c>
      <c r="N21" s="473"/>
      <c r="O21" s="356">
        <v>4403</v>
      </c>
    </row>
    <row r="22" spans="1:18" ht="10.5" customHeight="1" x14ac:dyDescent="0.2">
      <c r="A22" s="356"/>
      <c r="B22" s="419"/>
      <c r="C22" s="926" t="s">
        <v>62</v>
      </c>
      <c r="D22" s="922"/>
      <c r="E22" s="1025">
        <v>15260</v>
      </c>
      <c r="F22" s="1025">
        <v>15461</v>
      </c>
      <c r="G22" s="1025">
        <v>15695</v>
      </c>
      <c r="H22" s="1025">
        <v>15899</v>
      </c>
      <c r="I22" s="1025">
        <v>16084</v>
      </c>
      <c r="J22" s="1025">
        <v>16229</v>
      </c>
      <c r="K22" s="1025">
        <v>16467</v>
      </c>
      <c r="L22" s="1025">
        <v>16546</v>
      </c>
      <c r="M22" s="1025">
        <v>16582</v>
      </c>
      <c r="N22" s="473"/>
      <c r="O22" s="356">
        <v>88638</v>
      </c>
    </row>
    <row r="23" spans="1:18" ht="10.5" customHeight="1" x14ac:dyDescent="0.2">
      <c r="A23" s="356"/>
      <c r="B23" s="419"/>
      <c r="C23" s="926" t="s">
        <v>78</v>
      </c>
      <c r="D23" s="922"/>
      <c r="E23" s="1025">
        <v>4041</v>
      </c>
      <c r="F23" s="1025">
        <v>4082</v>
      </c>
      <c r="G23" s="1025">
        <v>4150</v>
      </c>
      <c r="H23" s="1025">
        <v>4179</v>
      </c>
      <c r="I23" s="1025">
        <v>4202</v>
      </c>
      <c r="J23" s="1025">
        <v>4253</v>
      </c>
      <c r="K23" s="1025">
        <v>4322</v>
      </c>
      <c r="L23" s="1025">
        <v>4370</v>
      </c>
      <c r="M23" s="1025">
        <v>4407</v>
      </c>
      <c r="N23" s="473"/>
      <c r="O23" s="356">
        <v>18640</v>
      </c>
    </row>
    <row r="24" spans="1:18" ht="10.5" customHeight="1" x14ac:dyDescent="0.2">
      <c r="A24" s="356"/>
      <c r="B24" s="419"/>
      <c r="C24" s="926" t="s">
        <v>57</v>
      </c>
      <c r="D24" s="922"/>
      <c r="E24" s="1025">
        <v>6559</v>
      </c>
      <c r="F24" s="1025">
        <v>6661</v>
      </c>
      <c r="G24" s="1025">
        <v>6789</v>
      </c>
      <c r="H24" s="1025">
        <v>6881</v>
      </c>
      <c r="I24" s="1025">
        <v>7027</v>
      </c>
      <c r="J24" s="1025">
        <v>7120</v>
      </c>
      <c r="K24" s="1025">
        <v>7304</v>
      </c>
      <c r="L24" s="1025">
        <v>7440</v>
      </c>
      <c r="M24" s="1025">
        <v>7490</v>
      </c>
      <c r="N24" s="473"/>
      <c r="O24" s="356">
        <v>35533</v>
      </c>
    </row>
    <row r="25" spans="1:18" ht="10.5" customHeight="1" x14ac:dyDescent="0.2">
      <c r="A25" s="356"/>
      <c r="B25" s="419"/>
      <c r="C25" s="926" t="s">
        <v>64</v>
      </c>
      <c r="D25" s="922"/>
      <c r="E25" s="1025">
        <v>2394</v>
      </c>
      <c r="F25" s="1025">
        <v>2424</v>
      </c>
      <c r="G25" s="1025">
        <v>2456</v>
      </c>
      <c r="H25" s="1025">
        <v>2476</v>
      </c>
      <c r="I25" s="1025">
        <v>2498</v>
      </c>
      <c r="J25" s="1025">
        <v>2520</v>
      </c>
      <c r="K25" s="1025">
        <v>2555</v>
      </c>
      <c r="L25" s="1025">
        <v>2564</v>
      </c>
      <c r="M25" s="1025">
        <v>2562</v>
      </c>
      <c r="N25" s="473"/>
      <c r="O25" s="356">
        <v>6979</v>
      </c>
    </row>
    <row r="26" spans="1:18" ht="10.5" customHeight="1" x14ac:dyDescent="0.2">
      <c r="A26" s="356"/>
      <c r="B26" s="419"/>
      <c r="C26" s="926" t="s">
        <v>66</v>
      </c>
      <c r="D26" s="922"/>
      <c r="E26" s="1025">
        <v>2322</v>
      </c>
      <c r="F26" s="1025">
        <v>2347</v>
      </c>
      <c r="G26" s="1025">
        <v>2377</v>
      </c>
      <c r="H26" s="1025">
        <v>2402</v>
      </c>
      <c r="I26" s="1025">
        <v>2415</v>
      </c>
      <c r="J26" s="1025">
        <v>2433</v>
      </c>
      <c r="K26" s="1025">
        <v>2459</v>
      </c>
      <c r="L26" s="1025">
        <v>2474</v>
      </c>
      <c r="M26" s="1025">
        <v>2482</v>
      </c>
      <c r="N26" s="473"/>
      <c r="O26" s="356">
        <v>5622</v>
      </c>
    </row>
    <row r="27" spans="1:18" ht="10.5" customHeight="1" x14ac:dyDescent="0.2">
      <c r="A27" s="356"/>
      <c r="B27" s="419"/>
      <c r="C27" s="926" t="s">
        <v>76</v>
      </c>
      <c r="D27" s="922"/>
      <c r="E27" s="1025">
        <v>3396</v>
      </c>
      <c r="F27" s="1025">
        <v>3430</v>
      </c>
      <c r="G27" s="1025">
        <v>3473</v>
      </c>
      <c r="H27" s="1025">
        <v>3524</v>
      </c>
      <c r="I27" s="1025">
        <v>3561</v>
      </c>
      <c r="J27" s="1025">
        <v>3586</v>
      </c>
      <c r="K27" s="1025">
        <v>3625</v>
      </c>
      <c r="L27" s="1025">
        <v>3650</v>
      </c>
      <c r="M27" s="1025">
        <v>3661</v>
      </c>
      <c r="N27" s="473"/>
      <c r="O27" s="356">
        <v>12225</v>
      </c>
    </row>
    <row r="28" spans="1:18" ht="10.5" customHeight="1" x14ac:dyDescent="0.2">
      <c r="A28" s="356"/>
      <c r="B28" s="419"/>
      <c r="C28" s="926" t="s">
        <v>129</v>
      </c>
      <c r="D28" s="922"/>
      <c r="E28" s="1025">
        <v>2610</v>
      </c>
      <c r="F28" s="1025">
        <v>2652</v>
      </c>
      <c r="G28" s="1025">
        <v>2698</v>
      </c>
      <c r="H28" s="1025">
        <v>2726</v>
      </c>
      <c r="I28" s="1025">
        <v>2752</v>
      </c>
      <c r="J28" s="1025">
        <v>2778</v>
      </c>
      <c r="K28" s="1025">
        <v>2818</v>
      </c>
      <c r="L28" s="1025">
        <v>2834</v>
      </c>
      <c r="M28" s="1025">
        <v>2831</v>
      </c>
      <c r="N28" s="473"/>
      <c r="O28" s="356">
        <v>8291</v>
      </c>
    </row>
    <row r="29" spans="1:18" ht="10.5" customHeight="1" x14ac:dyDescent="0.2">
      <c r="A29" s="356"/>
      <c r="B29" s="419"/>
      <c r="C29" s="926" t="s">
        <v>130</v>
      </c>
      <c r="D29" s="922"/>
      <c r="E29" s="1025">
        <v>3099</v>
      </c>
      <c r="F29" s="1025">
        <v>3122</v>
      </c>
      <c r="G29" s="1025">
        <v>3141</v>
      </c>
      <c r="H29" s="1025">
        <v>3155</v>
      </c>
      <c r="I29" s="1025">
        <v>3152</v>
      </c>
      <c r="J29" s="1025">
        <v>3154</v>
      </c>
      <c r="K29" s="1025">
        <v>3146</v>
      </c>
      <c r="L29" s="1025">
        <v>3138</v>
      </c>
      <c r="M29" s="1025">
        <v>3133</v>
      </c>
      <c r="N29" s="473"/>
      <c r="O29" s="356">
        <v>12043</v>
      </c>
    </row>
    <row r="30" spans="1:18" ht="5.25" customHeight="1" thickBot="1" x14ac:dyDescent="0.25">
      <c r="A30" s="356"/>
      <c r="B30" s="419"/>
      <c r="C30" s="926"/>
      <c r="D30" s="922"/>
      <c r="E30" s="1025"/>
      <c r="F30" s="1025"/>
      <c r="G30" s="1025"/>
      <c r="H30" s="1025"/>
      <c r="I30" s="1025"/>
      <c r="J30" s="1025"/>
      <c r="K30" s="1025"/>
      <c r="L30" s="1025"/>
      <c r="M30" s="1025"/>
      <c r="N30" s="473"/>
      <c r="O30" s="356"/>
    </row>
    <row r="31" spans="1:18" ht="13.5" customHeight="1" thickBot="1" x14ac:dyDescent="0.25">
      <c r="A31" s="356"/>
      <c r="B31" s="419"/>
      <c r="C31" s="1667" t="s">
        <v>1</v>
      </c>
      <c r="D31" s="1668"/>
      <c r="E31" s="1668"/>
      <c r="F31" s="1668"/>
      <c r="G31" s="1668"/>
      <c r="H31" s="1668"/>
      <c r="I31" s="1668"/>
      <c r="J31" s="1668"/>
      <c r="K31" s="1668"/>
      <c r="L31" s="1668"/>
      <c r="M31" s="1669"/>
      <c r="N31" s="473"/>
      <c r="O31" s="356"/>
    </row>
    <row r="32" spans="1:18" s="387" customFormat="1" ht="8.25" customHeight="1" x14ac:dyDescent="0.2">
      <c r="A32" s="384"/>
      <c r="B32" s="1084"/>
      <c r="C32" s="514" t="s">
        <v>77</v>
      </c>
      <c r="D32" s="1085"/>
      <c r="E32" s="1086"/>
      <c r="F32" s="1086"/>
      <c r="G32" s="1086"/>
      <c r="H32" s="1086"/>
      <c r="I32" s="1086"/>
      <c r="J32" s="1086"/>
      <c r="K32" s="1086"/>
      <c r="L32" s="1086"/>
      <c r="M32" s="1086"/>
      <c r="N32" s="530"/>
      <c r="O32" s="384"/>
      <c r="Q32" s="361"/>
      <c r="R32" s="361"/>
    </row>
    <row r="33" spans="1:18" s="394" customFormat="1" ht="13.5" customHeight="1" x14ac:dyDescent="0.2">
      <c r="A33" s="390"/>
      <c r="B33" s="670"/>
      <c r="C33" s="1695" t="s">
        <v>316</v>
      </c>
      <c r="D33" s="1695"/>
      <c r="E33" s="392">
        <v>168182</v>
      </c>
      <c r="F33" s="392">
        <v>173755</v>
      </c>
      <c r="G33" s="392">
        <v>186758</v>
      </c>
      <c r="H33" s="392">
        <v>182801</v>
      </c>
      <c r="I33" s="392">
        <v>177130</v>
      </c>
      <c r="J33" s="392">
        <v>168851</v>
      </c>
      <c r="K33" s="392">
        <v>165499</v>
      </c>
      <c r="L33" s="392">
        <v>160508</v>
      </c>
      <c r="M33" s="392">
        <v>159143</v>
      </c>
      <c r="N33" s="690"/>
      <c r="O33" s="390"/>
      <c r="Q33" s="361"/>
      <c r="R33" s="361"/>
    </row>
    <row r="34" spans="1:18" s="394" customFormat="1" ht="12.75" customHeight="1" x14ac:dyDescent="0.2">
      <c r="A34" s="390"/>
      <c r="B34" s="670"/>
      <c r="C34" s="1028" t="s">
        <v>315</v>
      </c>
      <c r="D34" s="1028"/>
      <c r="E34" s="85"/>
      <c r="F34" s="85"/>
      <c r="G34" s="85"/>
      <c r="H34" s="85"/>
      <c r="I34" s="85"/>
      <c r="J34" s="85"/>
      <c r="K34" s="85"/>
      <c r="L34" s="85"/>
      <c r="M34" s="85"/>
      <c r="N34" s="690"/>
      <c r="O34" s="390"/>
      <c r="Q34" s="361"/>
      <c r="R34" s="361"/>
    </row>
    <row r="35" spans="1:18" s="370" customFormat="1" ht="12.75" customHeight="1" x14ac:dyDescent="0.2">
      <c r="A35" s="368"/>
      <c r="B35" s="1039"/>
      <c r="C35" s="1699" t="s">
        <v>140</v>
      </c>
      <c r="D35" s="1699"/>
      <c r="E35" s="924">
        <v>139732</v>
      </c>
      <c r="F35" s="924">
        <v>144135</v>
      </c>
      <c r="G35" s="924">
        <v>156083</v>
      </c>
      <c r="H35" s="924">
        <v>151455</v>
      </c>
      <c r="I35" s="924">
        <v>146296</v>
      </c>
      <c r="J35" s="924">
        <v>138777</v>
      </c>
      <c r="K35" s="924">
        <v>136716</v>
      </c>
      <c r="L35" s="924">
        <v>132826</v>
      </c>
      <c r="M35" s="924">
        <v>132125</v>
      </c>
      <c r="N35" s="569"/>
      <c r="O35" s="368"/>
      <c r="Q35" s="361"/>
      <c r="R35" s="361"/>
    </row>
    <row r="36" spans="1:18" s="370" customFormat="1" ht="23.25" customHeight="1" x14ac:dyDescent="0.2">
      <c r="A36" s="368"/>
      <c r="B36" s="1039"/>
      <c r="C36" s="1699" t="s">
        <v>141</v>
      </c>
      <c r="D36" s="1699"/>
      <c r="E36" s="924">
        <v>6337</v>
      </c>
      <c r="F36" s="924">
        <v>7440</v>
      </c>
      <c r="G36" s="924">
        <v>8389</v>
      </c>
      <c r="H36" s="924">
        <v>8493</v>
      </c>
      <c r="I36" s="924">
        <v>8076</v>
      </c>
      <c r="J36" s="924">
        <v>7211</v>
      </c>
      <c r="K36" s="924">
        <v>6359</v>
      </c>
      <c r="L36" s="924">
        <v>5772</v>
      </c>
      <c r="M36" s="924">
        <v>5514</v>
      </c>
      <c r="N36" s="569"/>
      <c r="O36" s="368"/>
    </row>
    <row r="37" spans="1:18" s="370" customFormat="1" ht="21.75" customHeight="1" x14ac:dyDescent="0.2">
      <c r="A37" s="368"/>
      <c r="B37" s="1039"/>
      <c r="C37" s="1699" t="s">
        <v>143</v>
      </c>
      <c r="D37" s="1699"/>
      <c r="E37" s="924">
        <v>20636</v>
      </c>
      <c r="F37" s="924">
        <v>20652</v>
      </c>
      <c r="G37" s="924">
        <v>20986</v>
      </c>
      <c r="H37" s="924">
        <v>21558</v>
      </c>
      <c r="I37" s="924">
        <v>21569</v>
      </c>
      <c r="J37" s="924">
        <v>21569</v>
      </c>
      <c r="K37" s="924">
        <v>21285</v>
      </c>
      <c r="L37" s="924">
        <v>20907</v>
      </c>
      <c r="M37" s="924">
        <v>20547</v>
      </c>
      <c r="N37" s="569"/>
      <c r="O37" s="368"/>
    </row>
    <row r="38" spans="1:18" s="370" customFormat="1" ht="20.25" customHeight="1" x14ac:dyDescent="0.2">
      <c r="A38" s="368"/>
      <c r="B38" s="1039"/>
      <c r="C38" s="1699" t="s">
        <v>144</v>
      </c>
      <c r="D38" s="1699"/>
      <c r="E38" s="924">
        <v>24</v>
      </c>
      <c r="F38" s="924">
        <v>24</v>
      </c>
      <c r="G38" s="924">
        <v>24</v>
      </c>
      <c r="H38" s="924">
        <v>24</v>
      </c>
      <c r="I38" s="924">
        <v>22</v>
      </c>
      <c r="J38" s="924">
        <v>20</v>
      </c>
      <c r="K38" s="924">
        <v>19</v>
      </c>
      <c r="L38" s="924">
        <v>17</v>
      </c>
      <c r="M38" s="924">
        <v>17</v>
      </c>
      <c r="N38" s="569"/>
      <c r="O38" s="368"/>
    </row>
    <row r="39" spans="1:18" s="370" customFormat="1" ht="20.25" customHeight="1" x14ac:dyDescent="0.2">
      <c r="A39" s="368"/>
      <c r="B39" s="1039"/>
      <c r="C39" s="1699" t="s">
        <v>463</v>
      </c>
      <c r="D39" s="1699"/>
      <c r="E39" s="924">
        <v>2458</v>
      </c>
      <c r="F39" s="924">
        <v>2348</v>
      </c>
      <c r="G39" s="924">
        <v>2246</v>
      </c>
      <c r="H39" s="924">
        <v>2265</v>
      </c>
      <c r="I39" s="924">
        <v>2231</v>
      </c>
      <c r="J39" s="924">
        <v>2141</v>
      </c>
      <c r="K39" s="924">
        <v>2033</v>
      </c>
      <c r="L39" s="924">
        <v>1927</v>
      </c>
      <c r="M39" s="924">
        <v>1917</v>
      </c>
      <c r="N39" s="569"/>
      <c r="O39" s="368"/>
    </row>
    <row r="40" spans="1:18" ht="12.75" customHeight="1" x14ac:dyDescent="0.2">
      <c r="A40" s="356"/>
      <c r="B40" s="419"/>
      <c r="C40" s="1695" t="s">
        <v>329</v>
      </c>
      <c r="D40" s="1695"/>
      <c r="E40" s="392"/>
      <c r="F40" s="392"/>
      <c r="G40" s="392"/>
      <c r="H40" s="392"/>
      <c r="I40" s="392"/>
      <c r="J40" s="392"/>
      <c r="K40" s="392"/>
      <c r="L40" s="392"/>
      <c r="M40" s="392"/>
      <c r="N40" s="473"/>
      <c r="O40" s="356"/>
    </row>
    <row r="41" spans="1:18" ht="10.5" customHeight="1" x14ac:dyDescent="0.2">
      <c r="A41" s="356"/>
      <c r="B41" s="419"/>
      <c r="C41" s="926" t="s">
        <v>61</v>
      </c>
      <c r="D41" s="922"/>
      <c r="E41" s="923">
        <v>10265</v>
      </c>
      <c r="F41" s="923">
        <v>10114</v>
      </c>
      <c r="G41" s="923">
        <v>10855</v>
      </c>
      <c r="H41" s="923">
        <v>10774</v>
      </c>
      <c r="I41" s="923">
        <v>10647</v>
      </c>
      <c r="J41" s="923">
        <v>10493</v>
      </c>
      <c r="K41" s="923">
        <v>10613</v>
      </c>
      <c r="L41" s="923">
        <v>10527</v>
      </c>
      <c r="M41" s="923">
        <v>10479</v>
      </c>
      <c r="N41" s="473"/>
      <c r="O41" s="356">
        <v>24716</v>
      </c>
      <c r="P41" s="412"/>
    </row>
    <row r="42" spans="1:18" ht="10.5" customHeight="1" x14ac:dyDescent="0.2">
      <c r="A42" s="356"/>
      <c r="B42" s="419"/>
      <c r="C42" s="926" t="s">
        <v>54</v>
      </c>
      <c r="D42" s="922"/>
      <c r="E42" s="923">
        <v>2320</v>
      </c>
      <c r="F42" s="923">
        <v>2445</v>
      </c>
      <c r="G42" s="923">
        <v>2754</v>
      </c>
      <c r="H42" s="923">
        <v>2793</v>
      </c>
      <c r="I42" s="923">
        <v>2765</v>
      </c>
      <c r="J42" s="923">
        <v>2598</v>
      </c>
      <c r="K42" s="923">
        <v>2374</v>
      </c>
      <c r="L42" s="923">
        <v>2149</v>
      </c>
      <c r="M42" s="923">
        <v>2082</v>
      </c>
      <c r="N42" s="473"/>
      <c r="O42" s="356">
        <v>5505</v>
      </c>
    </row>
    <row r="43" spans="1:18" ht="10.5" customHeight="1" x14ac:dyDescent="0.2">
      <c r="A43" s="356"/>
      <c r="B43" s="419"/>
      <c r="C43" s="926" t="s">
        <v>63</v>
      </c>
      <c r="D43" s="922"/>
      <c r="E43" s="923">
        <v>14176</v>
      </c>
      <c r="F43" s="923">
        <v>14184</v>
      </c>
      <c r="G43" s="923">
        <v>14942</v>
      </c>
      <c r="H43" s="923">
        <v>14697</v>
      </c>
      <c r="I43" s="923">
        <v>14656</v>
      </c>
      <c r="J43" s="923">
        <v>14430</v>
      </c>
      <c r="K43" s="923">
        <v>14495</v>
      </c>
      <c r="L43" s="923">
        <v>14280</v>
      </c>
      <c r="M43" s="923">
        <v>14309</v>
      </c>
      <c r="N43" s="473"/>
      <c r="O43" s="356">
        <v>35834</v>
      </c>
    </row>
    <row r="44" spans="1:18" ht="10.5" customHeight="1" x14ac:dyDescent="0.2">
      <c r="A44" s="356"/>
      <c r="B44" s="419"/>
      <c r="C44" s="926" t="s">
        <v>65</v>
      </c>
      <c r="D44" s="922"/>
      <c r="E44" s="923">
        <v>1388</v>
      </c>
      <c r="F44" s="923">
        <v>1423</v>
      </c>
      <c r="G44" s="923">
        <v>1506</v>
      </c>
      <c r="H44" s="923">
        <v>1504</v>
      </c>
      <c r="I44" s="923">
        <v>1447</v>
      </c>
      <c r="J44" s="923">
        <v>1447</v>
      </c>
      <c r="K44" s="923">
        <v>1445</v>
      </c>
      <c r="L44" s="923">
        <v>1344</v>
      </c>
      <c r="M44" s="923">
        <v>1319</v>
      </c>
      <c r="N44" s="473"/>
      <c r="O44" s="356">
        <v>3304</v>
      </c>
    </row>
    <row r="45" spans="1:18" ht="10.5" customHeight="1" x14ac:dyDescent="0.2">
      <c r="A45" s="356"/>
      <c r="B45" s="419"/>
      <c r="C45" s="926" t="s">
        <v>74</v>
      </c>
      <c r="D45" s="922"/>
      <c r="E45" s="923">
        <v>2414</v>
      </c>
      <c r="F45" s="923">
        <v>2380</v>
      </c>
      <c r="G45" s="923">
        <v>2630</v>
      </c>
      <c r="H45" s="923">
        <v>2548</v>
      </c>
      <c r="I45" s="923">
        <v>2543</v>
      </c>
      <c r="J45" s="923">
        <v>2489</v>
      </c>
      <c r="K45" s="923">
        <v>2482</v>
      </c>
      <c r="L45" s="923">
        <v>2358</v>
      </c>
      <c r="M45" s="923">
        <v>2354</v>
      </c>
      <c r="N45" s="473"/>
      <c r="O45" s="356">
        <v>6334</v>
      </c>
    </row>
    <row r="46" spans="1:18" ht="10.5" customHeight="1" x14ac:dyDescent="0.2">
      <c r="A46" s="356"/>
      <c r="B46" s="419"/>
      <c r="C46" s="926" t="s">
        <v>60</v>
      </c>
      <c r="D46" s="922"/>
      <c r="E46" s="923">
        <v>5310</v>
      </c>
      <c r="F46" s="923">
        <v>5382</v>
      </c>
      <c r="G46" s="923">
        <v>5961</v>
      </c>
      <c r="H46" s="923">
        <v>5544</v>
      </c>
      <c r="I46" s="923">
        <v>5325</v>
      </c>
      <c r="J46" s="923">
        <v>5186</v>
      </c>
      <c r="K46" s="923">
        <v>5234</v>
      </c>
      <c r="L46" s="923">
        <v>5214</v>
      </c>
      <c r="M46" s="923">
        <v>5043</v>
      </c>
      <c r="N46" s="473"/>
      <c r="O46" s="356">
        <v>14052</v>
      </c>
    </row>
    <row r="47" spans="1:18" ht="10.5" customHeight="1" x14ac:dyDescent="0.2">
      <c r="A47" s="356"/>
      <c r="B47" s="419"/>
      <c r="C47" s="926" t="s">
        <v>55</v>
      </c>
      <c r="D47" s="922"/>
      <c r="E47" s="923">
        <v>2239</v>
      </c>
      <c r="F47" s="923">
        <v>2043</v>
      </c>
      <c r="G47" s="923">
        <v>2141</v>
      </c>
      <c r="H47" s="923">
        <v>2040</v>
      </c>
      <c r="I47" s="923">
        <v>2015</v>
      </c>
      <c r="J47" s="923">
        <v>2057</v>
      </c>
      <c r="K47" s="923">
        <v>2047</v>
      </c>
      <c r="L47" s="923">
        <v>1850</v>
      </c>
      <c r="M47" s="923">
        <v>1890</v>
      </c>
      <c r="N47" s="473"/>
      <c r="O47" s="356">
        <v>5973</v>
      </c>
    </row>
    <row r="48" spans="1:18" ht="10.5" customHeight="1" x14ac:dyDescent="0.2">
      <c r="A48" s="356"/>
      <c r="B48" s="419"/>
      <c r="C48" s="926" t="s">
        <v>73</v>
      </c>
      <c r="D48" s="922"/>
      <c r="E48" s="923">
        <v>9301</v>
      </c>
      <c r="F48" s="923">
        <v>13943</v>
      </c>
      <c r="G48" s="923">
        <v>15864</v>
      </c>
      <c r="H48" s="923">
        <v>15596</v>
      </c>
      <c r="I48" s="923">
        <v>13030</v>
      </c>
      <c r="J48" s="923">
        <v>9491</v>
      </c>
      <c r="K48" s="923">
        <v>7367</v>
      </c>
      <c r="L48" s="923">
        <v>5998</v>
      </c>
      <c r="M48" s="923">
        <v>5343</v>
      </c>
      <c r="N48" s="473"/>
      <c r="O48" s="356">
        <v>26102</v>
      </c>
    </row>
    <row r="49" spans="1:15" ht="10.5" customHeight="1" x14ac:dyDescent="0.2">
      <c r="A49" s="356"/>
      <c r="B49" s="419"/>
      <c r="C49" s="926" t="s">
        <v>75</v>
      </c>
      <c r="D49" s="922"/>
      <c r="E49" s="923">
        <v>1603</v>
      </c>
      <c r="F49" s="923">
        <v>1624</v>
      </c>
      <c r="G49" s="923">
        <v>1695</v>
      </c>
      <c r="H49" s="923">
        <v>1729</v>
      </c>
      <c r="I49" s="923">
        <v>1712</v>
      </c>
      <c r="J49" s="923">
        <v>1642</v>
      </c>
      <c r="K49" s="923">
        <v>1640</v>
      </c>
      <c r="L49" s="923">
        <v>1583</v>
      </c>
      <c r="M49" s="923">
        <v>1554</v>
      </c>
      <c r="N49" s="473"/>
      <c r="O49" s="356">
        <v>4393</v>
      </c>
    </row>
    <row r="50" spans="1:15" ht="10.5" customHeight="1" x14ac:dyDescent="0.2">
      <c r="A50" s="356"/>
      <c r="B50" s="419"/>
      <c r="C50" s="926" t="s">
        <v>59</v>
      </c>
      <c r="D50" s="922"/>
      <c r="E50" s="923">
        <v>5388</v>
      </c>
      <c r="F50" s="923">
        <v>5527</v>
      </c>
      <c r="G50" s="923">
        <v>6214</v>
      </c>
      <c r="H50" s="923">
        <v>5812</v>
      </c>
      <c r="I50" s="923">
        <v>5688</v>
      </c>
      <c r="J50" s="923">
        <v>5460</v>
      </c>
      <c r="K50" s="923">
        <v>5570</v>
      </c>
      <c r="L50" s="923">
        <v>5386</v>
      </c>
      <c r="M50" s="923">
        <v>5418</v>
      </c>
      <c r="N50" s="473"/>
      <c r="O50" s="356">
        <v>16923</v>
      </c>
    </row>
    <row r="51" spans="1:15" ht="10.5" customHeight="1" x14ac:dyDescent="0.2">
      <c r="A51" s="356"/>
      <c r="B51" s="419"/>
      <c r="C51" s="926" t="s">
        <v>58</v>
      </c>
      <c r="D51" s="922"/>
      <c r="E51" s="923">
        <v>34114</v>
      </c>
      <c r="F51" s="923">
        <v>34138</v>
      </c>
      <c r="G51" s="923">
        <v>35774</v>
      </c>
      <c r="H51" s="923">
        <v>35275</v>
      </c>
      <c r="I51" s="923">
        <v>34619</v>
      </c>
      <c r="J51" s="923">
        <v>33906</v>
      </c>
      <c r="K51" s="923">
        <v>33472</v>
      </c>
      <c r="L51" s="923">
        <v>33087</v>
      </c>
      <c r="M51" s="923">
        <v>32971</v>
      </c>
      <c r="N51" s="473"/>
      <c r="O51" s="356">
        <v>81201</v>
      </c>
    </row>
    <row r="52" spans="1:15" ht="10.5" customHeight="1" x14ac:dyDescent="0.2">
      <c r="A52" s="356"/>
      <c r="B52" s="419"/>
      <c r="C52" s="926" t="s">
        <v>56</v>
      </c>
      <c r="D52" s="922"/>
      <c r="E52" s="923">
        <v>1864</v>
      </c>
      <c r="F52" s="923">
        <v>1829</v>
      </c>
      <c r="G52" s="923">
        <v>2049</v>
      </c>
      <c r="H52" s="923">
        <v>1974</v>
      </c>
      <c r="I52" s="923">
        <v>1884</v>
      </c>
      <c r="J52" s="923">
        <v>1799</v>
      </c>
      <c r="K52" s="923">
        <v>1762</v>
      </c>
      <c r="L52" s="923">
        <v>1713</v>
      </c>
      <c r="M52" s="923">
        <v>1692</v>
      </c>
      <c r="N52" s="473"/>
      <c r="O52" s="356">
        <v>4403</v>
      </c>
    </row>
    <row r="53" spans="1:15" ht="10.5" customHeight="1" x14ac:dyDescent="0.2">
      <c r="A53" s="356"/>
      <c r="B53" s="419"/>
      <c r="C53" s="926" t="s">
        <v>62</v>
      </c>
      <c r="D53" s="922"/>
      <c r="E53" s="923">
        <v>35677</v>
      </c>
      <c r="F53" s="923">
        <v>35713</v>
      </c>
      <c r="G53" s="923">
        <v>38251</v>
      </c>
      <c r="H53" s="923">
        <v>37024</v>
      </c>
      <c r="I53" s="923">
        <v>36578</v>
      </c>
      <c r="J53" s="923">
        <v>35728</v>
      </c>
      <c r="K53" s="923">
        <v>35968</v>
      </c>
      <c r="L53" s="923">
        <v>35510</v>
      </c>
      <c r="M53" s="923">
        <v>35673</v>
      </c>
      <c r="N53" s="473"/>
      <c r="O53" s="356">
        <v>88638</v>
      </c>
    </row>
    <row r="54" spans="1:15" ht="10.5" customHeight="1" x14ac:dyDescent="0.2">
      <c r="A54" s="356"/>
      <c r="B54" s="419"/>
      <c r="C54" s="926" t="s">
        <v>78</v>
      </c>
      <c r="D54" s="922"/>
      <c r="E54" s="923">
        <v>6095</v>
      </c>
      <c r="F54" s="923">
        <v>6315</v>
      </c>
      <c r="G54" s="923">
        <v>7000</v>
      </c>
      <c r="H54" s="923">
        <v>6677</v>
      </c>
      <c r="I54" s="923">
        <v>6591</v>
      </c>
      <c r="J54" s="923">
        <v>6202</v>
      </c>
      <c r="K54" s="923">
        <v>5959</v>
      </c>
      <c r="L54" s="923">
        <v>5678</v>
      </c>
      <c r="M54" s="923">
        <v>5626</v>
      </c>
      <c r="N54" s="473"/>
      <c r="O54" s="356">
        <v>18640</v>
      </c>
    </row>
    <row r="55" spans="1:15" ht="10.5" customHeight="1" x14ac:dyDescent="0.2">
      <c r="A55" s="356"/>
      <c r="B55" s="419"/>
      <c r="C55" s="926" t="s">
        <v>57</v>
      </c>
      <c r="D55" s="922"/>
      <c r="E55" s="923">
        <v>14547</v>
      </c>
      <c r="F55" s="923">
        <v>14850</v>
      </c>
      <c r="G55" s="923">
        <v>15828</v>
      </c>
      <c r="H55" s="923">
        <v>15677</v>
      </c>
      <c r="I55" s="923">
        <v>15207</v>
      </c>
      <c r="J55" s="923">
        <v>14643</v>
      </c>
      <c r="K55" s="923">
        <v>14409</v>
      </c>
      <c r="L55" s="923">
        <v>13952</v>
      </c>
      <c r="M55" s="923">
        <v>13878</v>
      </c>
      <c r="N55" s="473"/>
      <c r="O55" s="356">
        <v>35533</v>
      </c>
    </row>
    <row r="56" spans="1:15" ht="10.5" customHeight="1" x14ac:dyDescent="0.2">
      <c r="A56" s="356"/>
      <c r="B56" s="419"/>
      <c r="C56" s="926" t="s">
        <v>64</v>
      </c>
      <c r="D56" s="922"/>
      <c r="E56" s="923">
        <v>2463</v>
      </c>
      <c r="F56" s="923">
        <v>2410</v>
      </c>
      <c r="G56" s="923">
        <v>2648</v>
      </c>
      <c r="H56" s="923">
        <v>2582</v>
      </c>
      <c r="I56" s="923">
        <v>2525</v>
      </c>
      <c r="J56" s="923">
        <v>2369</v>
      </c>
      <c r="K56" s="923">
        <v>2359</v>
      </c>
      <c r="L56" s="923">
        <v>2270</v>
      </c>
      <c r="M56" s="923">
        <v>2320</v>
      </c>
      <c r="N56" s="473"/>
      <c r="O56" s="356">
        <v>6979</v>
      </c>
    </row>
    <row r="57" spans="1:15" ht="10.5" customHeight="1" x14ac:dyDescent="0.2">
      <c r="A57" s="356"/>
      <c r="B57" s="419"/>
      <c r="C57" s="926" t="s">
        <v>66</v>
      </c>
      <c r="D57" s="922"/>
      <c r="E57" s="923">
        <v>2608</v>
      </c>
      <c r="F57" s="923">
        <v>2708</v>
      </c>
      <c r="G57" s="923">
        <v>2880</v>
      </c>
      <c r="H57" s="923">
        <v>2816</v>
      </c>
      <c r="I57" s="923">
        <v>2765</v>
      </c>
      <c r="J57" s="923">
        <v>2634</v>
      </c>
      <c r="K57" s="923">
        <v>2573</v>
      </c>
      <c r="L57" s="923">
        <v>2457</v>
      </c>
      <c r="M57" s="923">
        <v>2439</v>
      </c>
      <c r="N57" s="473"/>
      <c r="O57" s="356">
        <v>5622</v>
      </c>
    </row>
    <row r="58" spans="1:15" ht="10.5" customHeight="1" x14ac:dyDescent="0.2">
      <c r="A58" s="356"/>
      <c r="B58" s="419"/>
      <c r="C58" s="926" t="s">
        <v>76</v>
      </c>
      <c r="D58" s="922"/>
      <c r="E58" s="923">
        <v>4791</v>
      </c>
      <c r="F58" s="923">
        <v>4925</v>
      </c>
      <c r="G58" s="923">
        <v>5302</v>
      </c>
      <c r="H58" s="923">
        <v>5335</v>
      </c>
      <c r="I58" s="923">
        <v>5223</v>
      </c>
      <c r="J58" s="923">
        <v>4951</v>
      </c>
      <c r="K58" s="923">
        <v>4890</v>
      </c>
      <c r="L58" s="923">
        <v>4795</v>
      </c>
      <c r="M58" s="923">
        <v>4706</v>
      </c>
      <c r="N58" s="473"/>
      <c r="O58" s="356">
        <v>12225</v>
      </c>
    </row>
    <row r="59" spans="1:15" ht="10.5" customHeight="1" x14ac:dyDescent="0.2">
      <c r="A59" s="356"/>
      <c r="B59" s="419"/>
      <c r="C59" s="926" t="s">
        <v>129</v>
      </c>
      <c r="D59" s="922"/>
      <c r="E59" s="923">
        <v>6391</v>
      </c>
      <c r="F59" s="923">
        <v>6463</v>
      </c>
      <c r="G59" s="923">
        <v>6927</v>
      </c>
      <c r="H59" s="923">
        <v>6816</v>
      </c>
      <c r="I59" s="923">
        <v>6498</v>
      </c>
      <c r="J59" s="923">
        <v>6117</v>
      </c>
      <c r="K59" s="923">
        <v>5803</v>
      </c>
      <c r="L59" s="923">
        <v>5426</v>
      </c>
      <c r="M59" s="923">
        <v>5311</v>
      </c>
      <c r="N59" s="473"/>
      <c r="O59" s="356">
        <v>8291</v>
      </c>
    </row>
    <row r="60" spans="1:15" ht="10.5" customHeight="1" x14ac:dyDescent="0.2">
      <c r="A60" s="356"/>
      <c r="B60" s="419"/>
      <c r="C60" s="926" t="s">
        <v>130</v>
      </c>
      <c r="D60" s="922"/>
      <c r="E60" s="923">
        <v>5231</v>
      </c>
      <c r="F60" s="923">
        <v>5345</v>
      </c>
      <c r="G60" s="923">
        <v>5540</v>
      </c>
      <c r="H60" s="923">
        <v>5590</v>
      </c>
      <c r="I60" s="923">
        <v>5414</v>
      </c>
      <c r="J60" s="923">
        <v>5209</v>
      </c>
      <c r="K60" s="923">
        <v>5038</v>
      </c>
      <c r="L60" s="923">
        <v>4932</v>
      </c>
      <c r="M60" s="923">
        <v>4739</v>
      </c>
      <c r="N60" s="473"/>
      <c r="O60" s="356">
        <v>12043</v>
      </c>
    </row>
    <row r="61" spans="1:15" s="394" customFormat="1" ht="11.25" customHeight="1" x14ac:dyDescent="0.2">
      <c r="A61" s="390"/>
      <c r="B61" s="670"/>
      <c r="C61" s="1028" t="s">
        <v>145</v>
      </c>
      <c r="D61" s="1028"/>
      <c r="E61" s="392"/>
      <c r="F61" s="392"/>
      <c r="G61" s="392"/>
      <c r="H61" s="392"/>
      <c r="I61" s="392"/>
      <c r="J61" s="392"/>
      <c r="K61" s="392"/>
      <c r="L61" s="392"/>
      <c r="M61" s="392"/>
      <c r="N61" s="690"/>
      <c r="O61" s="390"/>
    </row>
    <row r="62" spans="1:15" s="370" customFormat="1" x14ac:dyDescent="0.2">
      <c r="A62" s="368"/>
      <c r="B62" s="1039"/>
      <c r="C62" s="1699" t="s">
        <v>146</v>
      </c>
      <c r="D62" s="1699"/>
      <c r="E62" s="1082">
        <v>492.83</v>
      </c>
      <c r="F62" s="1082">
        <v>496.67</v>
      </c>
      <c r="G62" s="1082">
        <v>486.203890993713</v>
      </c>
      <c r="H62" s="1082">
        <v>497.10383998557501</v>
      </c>
      <c r="I62" s="1082">
        <v>494.20112637557497</v>
      </c>
      <c r="J62" s="1082">
        <v>498.48257159381802</v>
      </c>
      <c r="K62" s="1082">
        <v>493.911923577587</v>
      </c>
      <c r="L62" s="1082">
        <v>494.97031107875898</v>
      </c>
      <c r="M62" s="1082">
        <v>501.21</v>
      </c>
      <c r="N62" s="569"/>
      <c r="O62" s="368">
        <v>491.25</v>
      </c>
    </row>
    <row r="63" spans="1:15" s="370" customFormat="1" ht="17.25" customHeight="1" x14ac:dyDescent="0.2">
      <c r="A63" s="368"/>
      <c r="B63" s="1039"/>
      <c r="C63" s="1700" t="s">
        <v>927</v>
      </c>
      <c r="D63" s="1700"/>
      <c r="E63" s="1700"/>
      <c r="F63" s="1700"/>
      <c r="G63" s="1700"/>
      <c r="H63" s="1700"/>
      <c r="I63" s="1700"/>
      <c r="J63" s="1700"/>
      <c r="K63" s="1700"/>
      <c r="L63" s="1700"/>
      <c r="M63" s="1700"/>
      <c r="N63" s="569"/>
      <c r="O63" s="368"/>
    </row>
    <row r="64" spans="1:15" ht="5.25" customHeight="1" thickBot="1" x14ac:dyDescent="0.25">
      <c r="A64" s="356"/>
      <c r="B64" s="419"/>
      <c r="C64" s="316"/>
      <c r="D64" s="316"/>
      <c r="E64" s="316"/>
      <c r="F64" s="316"/>
      <c r="G64" s="316"/>
      <c r="H64" s="316"/>
      <c r="I64" s="316"/>
      <c r="J64" s="316"/>
      <c r="K64" s="316"/>
      <c r="L64" s="316"/>
      <c r="M64" s="316"/>
      <c r="N64" s="473"/>
      <c r="O64" s="356"/>
    </row>
    <row r="65" spans="1:15" ht="13.5" thickBot="1" x14ac:dyDescent="0.25">
      <c r="A65" s="356"/>
      <c r="B65" s="419"/>
      <c r="C65" s="1687" t="s">
        <v>22</v>
      </c>
      <c r="D65" s="1688"/>
      <c r="E65" s="1688"/>
      <c r="F65" s="1688"/>
      <c r="G65" s="1688"/>
      <c r="H65" s="1688"/>
      <c r="I65" s="1688"/>
      <c r="J65" s="1688"/>
      <c r="K65" s="1688"/>
      <c r="L65" s="1688"/>
      <c r="M65" s="1689"/>
      <c r="N65" s="473"/>
      <c r="O65" s="356"/>
    </row>
    <row r="66" spans="1:15" ht="8.25" customHeight="1" x14ac:dyDescent="0.2">
      <c r="A66" s="356"/>
      <c r="B66" s="419"/>
      <c r="C66" s="1087" t="s">
        <v>77</v>
      </c>
      <c r="D66" s="382"/>
      <c r="E66" s="397"/>
      <c r="F66" s="397"/>
      <c r="G66" s="397"/>
      <c r="H66" s="397"/>
      <c r="I66" s="397"/>
      <c r="J66" s="397"/>
      <c r="K66" s="397"/>
      <c r="L66" s="397"/>
      <c r="M66" s="397"/>
      <c r="N66" s="473"/>
      <c r="O66" s="356"/>
    </row>
    <row r="67" spans="1:15" x14ac:dyDescent="0.2">
      <c r="A67" s="356"/>
      <c r="B67" s="419"/>
      <c r="C67" s="1680" t="s">
        <v>142</v>
      </c>
      <c r="D67" s="1680"/>
      <c r="E67" s="392">
        <f t="shared" ref="E67:M67" si="0">+E68+E69</f>
        <v>139038</v>
      </c>
      <c r="F67" s="392">
        <f t="shared" si="0"/>
        <v>134555</v>
      </c>
      <c r="G67" s="392">
        <f t="shared" si="0"/>
        <v>163784</v>
      </c>
      <c r="H67" s="392">
        <f t="shared" si="0"/>
        <v>171213</v>
      </c>
      <c r="I67" s="392">
        <f t="shared" si="0"/>
        <v>145105</v>
      </c>
      <c r="J67" s="392">
        <f t="shared" si="0"/>
        <v>139107</v>
      </c>
      <c r="K67" s="392">
        <f t="shared" si="0"/>
        <v>149006</v>
      </c>
      <c r="L67" s="392">
        <f t="shared" si="0"/>
        <v>151650</v>
      </c>
      <c r="M67" s="392">
        <f t="shared" si="0"/>
        <v>141288</v>
      </c>
      <c r="N67" s="473"/>
      <c r="O67" s="356"/>
    </row>
    <row r="68" spans="1:15" ht="12" customHeight="1" x14ac:dyDescent="0.2">
      <c r="A68" s="356"/>
      <c r="B68" s="419"/>
      <c r="C68" s="926" t="s">
        <v>71</v>
      </c>
      <c r="D68" s="925"/>
      <c r="E68" s="923">
        <v>55699</v>
      </c>
      <c r="F68" s="923">
        <v>53740</v>
      </c>
      <c r="G68" s="923">
        <v>65151</v>
      </c>
      <c r="H68" s="923">
        <v>67856</v>
      </c>
      <c r="I68" s="923">
        <v>57704</v>
      </c>
      <c r="J68" s="923">
        <v>55464</v>
      </c>
      <c r="K68" s="923">
        <v>59446</v>
      </c>
      <c r="L68" s="923">
        <v>60489</v>
      </c>
      <c r="M68" s="923">
        <v>56614</v>
      </c>
      <c r="N68" s="473"/>
      <c r="O68" s="356"/>
    </row>
    <row r="69" spans="1:15" ht="12" customHeight="1" x14ac:dyDescent="0.2">
      <c r="A69" s="356"/>
      <c r="B69" s="419"/>
      <c r="C69" s="926" t="s">
        <v>70</v>
      </c>
      <c r="D69" s="925"/>
      <c r="E69" s="923">
        <v>83339</v>
      </c>
      <c r="F69" s="923">
        <v>80815</v>
      </c>
      <c r="G69" s="923">
        <v>98633</v>
      </c>
      <c r="H69" s="923">
        <v>103357</v>
      </c>
      <c r="I69" s="923">
        <v>87401</v>
      </c>
      <c r="J69" s="923">
        <v>83643</v>
      </c>
      <c r="K69" s="923">
        <v>89560</v>
      </c>
      <c r="L69" s="923">
        <v>91161</v>
      </c>
      <c r="M69" s="923">
        <v>84674</v>
      </c>
      <c r="N69" s="473"/>
      <c r="O69" s="356">
        <v>58328</v>
      </c>
    </row>
    <row r="70" spans="1:15" s="394" customFormat="1" ht="9" customHeight="1" x14ac:dyDescent="0.2">
      <c r="A70" s="390"/>
      <c r="B70" s="670"/>
      <c r="C70" s="1696" t="s">
        <v>926</v>
      </c>
      <c r="D70" s="1696"/>
      <c r="E70" s="1696"/>
      <c r="F70" s="1696"/>
      <c r="G70" s="1696"/>
      <c r="H70" s="1696"/>
      <c r="I70" s="1696"/>
      <c r="J70" s="1696"/>
      <c r="K70" s="1696"/>
      <c r="L70" s="1696"/>
      <c r="M70" s="1696"/>
      <c r="N70" s="473"/>
      <c r="O70" s="390"/>
    </row>
    <row r="71" spans="1:15" ht="9" customHeight="1" x14ac:dyDescent="0.2">
      <c r="A71" s="356"/>
      <c r="B71" s="419"/>
      <c r="C71" s="1692" t="s">
        <v>479</v>
      </c>
      <c r="D71" s="1692"/>
      <c r="E71" s="1692"/>
      <c r="F71" s="1692"/>
      <c r="G71" s="1692"/>
      <c r="H71" s="1692"/>
      <c r="I71" s="1692"/>
      <c r="J71" s="1692"/>
      <c r="K71" s="1692"/>
      <c r="L71" s="1692"/>
      <c r="M71" s="1692"/>
      <c r="N71" s="1036"/>
      <c r="O71" s="356"/>
    </row>
    <row r="72" spans="1:15" ht="9" customHeight="1" x14ac:dyDescent="0.2">
      <c r="A72" s="356"/>
      <c r="B72" s="419"/>
      <c r="C72" s="928" t="s">
        <v>480</v>
      </c>
      <c r="D72" s="928"/>
      <c r="E72" s="928"/>
      <c r="F72" s="928"/>
      <c r="G72" s="928"/>
      <c r="H72" s="928"/>
      <c r="I72" s="928"/>
      <c r="J72" s="1037"/>
      <c r="K72" s="1692"/>
      <c r="L72" s="1692"/>
      <c r="M72" s="1692"/>
      <c r="N72" s="1692"/>
      <c r="O72" s="356"/>
    </row>
    <row r="73" spans="1:15" ht="10.5" customHeight="1" x14ac:dyDescent="0.2">
      <c r="A73" s="356"/>
      <c r="B73" s="419"/>
      <c r="C73" s="930" t="s">
        <v>411</v>
      </c>
      <c r="D73" s="89"/>
      <c r="E73" s="89"/>
      <c r="F73" s="89"/>
      <c r="G73" s="694" t="s">
        <v>133</v>
      </c>
      <c r="H73" s="89"/>
      <c r="I73" s="89"/>
      <c r="J73" s="89"/>
      <c r="K73" s="89"/>
      <c r="L73" s="89"/>
      <c r="M73" s="89"/>
      <c r="N73" s="473"/>
      <c r="O73" s="356"/>
    </row>
    <row r="74" spans="1:15" x14ac:dyDescent="0.2">
      <c r="A74" s="356"/>
      <c r="B74" s="1040">
        <v>20</v>
      </c>
      <c r="C74" s="1701">
        <v>43678</v>
      </c>
      <c r="D74" s="1666"/>
      <c r="E74" s="1038"/>
      <c r="F74" s="1038"/>
      <c r="G74" s="363"/>
      <c r="H74" s="363"/>
      <c r="I74" s="363"/>
      <c r="J74" s="363"/>
      <c r="K74" s="1694"/>
      <c r="L74" s="1694"/>
      <c r="M74" s="1694"/>
      <c r="O74" s="363"/>
    </row>
  </sheetData>
  <mergeCells count="22">
    <mergeCell ref="K1:M1"/>
    <mergeCell ref="C74:D74"/>
    <mergeCell ref="C4:M4"/>
    <mergeCell ref="C8:D8"/>
    <mergeCell ref="C35:D35"/>
    <mergeCell ref="C31:M31"/>
    <mergeCell ref="C33:D33"/>
    <mergeCell ref="C9:D9"/>
    <mergeCell ref="I70:M70"/>
    <mergeCell ref="C71:M71"/>
    <mergeCell ref="K72:N72"/>
    <mergeCell ref="K74:M74"/>
    <mergeCell ref="C36:D36"/>
    <mergeCell ref="C37:D37"/>
    <mergeCell ref="C38:D38"/>
    <mergeCell ref="C39:D39"/>
    <mergeCell ref="C70:H70"/>
    <mergeCell ref="C40:D40"/>
    <mergeCell ref="C62:D62"/>
    <mergeCell ref="C63:M63"/>
    <mergeCell ref="C65:M65"/>
    <mergeCell ref="C67:D67"/>
  </mergeCells>
  <conditionalFormatting sqref="E7:M7">
    <cfRule type="cellIs" dxfId="6" priority="1" operator="equal">
      <formula>"jan."</formula>
    </cfRule>
  </conditionalFormatting>
  <printOptions horizontalCentered="1"/>
  <pageMargins left="0.15748031496062992" right="0.15748031496062992" top="0.19685039370078741" bottom="0.19685039370078741"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tabColor theme="9"/>
  </sheetPr>
  <dimension ref="A1:O51"/>
  <sheetViews>
    <sheetView showRuler="0" workbookViewId="0"/>
  </sheetViews>
  <sheetFormatPr defaultRowHeight="12.75" x14ac:dyDescent="0.2"/>
  <cols>
    <col min="1" max="1" width="1" customWidth="1"/>
    <col min="2" max="2" width="2.5703125" customWidth="1"/>
    <col min="3" max="3" width="3" customWidth="1"/>
    <col min="4" max="4" width="16.7109375" customWidth="1"/>
    <col min="5" max="5" width="0.5703125" customWidth="1"/>
    <col min="6" max="6" width="13" customWidth="1"/>
    <col min="7" max="7" width="5.140625" customWidth="1"/>
    <col min="8" max="8" width="2.5703125" customWidth="1"/>
    <col min="9" max="9" width="15.28515625" customWidth="1"/>
    <col min="10" max="10" width="5.28515625" customWidth="1"/>
    <col min="11" max="11" width="10.140625" customWidth="1"/>
    <col min="12" max="12" width="19.42578125" customWidth="1"/>
    <col min="13" max="14" width="2.7109375" customWidth="1"/>
    <col min="15" max="15" width="0.5703125" customWidth="1"/>
  </cols>
  <sheetData>
    <row r="1" spans="1:15" ht="13.5" customHeight="1" x14ac:dyDescent="0.2">
      <c r="A1" s="2"/>
      <c r="B1" s="198"/>
      <c r="C1" s="198"/>
      <c r="D1" s="198"/>
      <c r="E1" s="197"/>
      <c r="F1" s="1437" t="s">
        <v>43</v>
      </c>
      <c r="G1" s="1437"/>
      <c r="H1" s="1437"/>
      <c r="I1" s="4"/>
      <c r="J1" s="4"/>
      <c r="K1" s="4"/>
      <c r="L1" s="4"/>
      <c r="M1" s="4"/>
      <c r="N1" s="4"/>
      <c r="O1" s="4"/>
    </row>
    <row r="2" spans="1:15" ht="13.5" customHeight="1" x14ac:dyDescent="0.2">
      <c r="A2" s="2"/>
      <c r="B2" s="203"/>
      <c r="C2" s="1442"/>
      <c r="D2" s="1442"/>
      <c r="E2" s="1442"/>
      <c r="F2" s="1442"/>
      <c r="G2" s="1442"/>
      <c r="H2" s="4"/>
      <c r="I2" s="4"/>
      <c r="J2" s="4"/>
      <c r="K2" s="4"/>
      <c r="L2" s="4"/>
      <c r="M2" s="4"/>
      <c r="N2" s="4"/>
      <c r="O2" s="4"/>
    </row>
    <row r="3" spans="1:15" x14ac:dyDescent="0.2">
      <c r="A3" s="2"/>
      <c r="B3" s="204"/>
      <c r="C3" s="1442"/>
      <c r="D3" s="1442"/>
      <c r="E3" s="1442"/>
      <c r="F3" s="1442"/>
      <c r="G3" s="1442"/>
      <c r="H3" s="1"/>
      <c r="I3" s="4"/>
      <c r="J3" s="4"/>
      <c r="K3" s="4"/>
      <c r="L3" s="4"/>
      <c r="M3" s="4"/>
      <c r="N3" s="4"/>
      <c r="O3" s="2"/>
    </row>
    <row r="4" spans="1:15" ht="12.75" customHeight="1" x14ac:dyDescent="0.2">
      <c r="A4" s="2"/>
      <c r="B4" s="206"/>
      <c r="C4" s="1435" t="s">
        <v>496</v>
      </c>
      <c r="D4" s="1436"/>
      <c r="E4" s="1436"/>
      <c r="F4" s="1436"/>
      <c r="G4" s="1436"/>
      <c r="H4" s="1436"/>
      <c r="I4" s="4"/>
      <c r="J4" s="4"/>
      <c r="K4" s="4"/>
      <c r="L4" s="4"/>
      <c r="M4" s="17"/>
      <c r="N4" s="4"/>
      <c r="O4" s="2"/>
    </row>
    <row r="5" spans="1:15" s="7" customFormat="1" ht="16.5" customHeight="1" x14ac:dyDescent="0.2">
      <c r="A5" s="6"/>
      <c r="B5" s="205"/>
      <c r="C5" s="1436"/>
      <c r="D5" s="1436"/>
      <c r="E5" s="1436"/>
      <c r="F5" s="1436"/>
      <c r="G5" s="1436"/>
      <c r="H5" s="1436"/>
      <c r="I5" s="4"/>
      <c r="J5" s="4"/>
      <c r="K5" s="4"/>
      <c r="L5" s="4"/>
      <c r="M5" s="17"/>
      <c r="N5" s="4"/>
      <c r="O5" s="6"/>
    </row>
    <row r="6" spans="1:15" ht="11.25" customHeight="1" x14ac:dyDescent="0.2">
      <c r="A6" s="2"/>
      <c r="B6" s="206"/>
      <c r="C6" s="1436"/>
      <c r="D6" s="1436"/>
      <c r="E6" s="1436"/>
      <c r="F6" s="1436"/>
      <c r="G6" s="1436"/>
      <c r="H6" s="1436"/>
      <c r="I6" s="4"/>
      <c r="J6" s="4"/>
      <c r="K6" s="4"/>
      <c r="L6" s="4"/>
      <c r="M6" s="17"/>
      <c r="N6" s="4"/>
      <c r="O6" s="2"/>
    </row>
    <row r="7" spans="1:15" ht="11.25" customHeight="1" x14ac:dyDescent="0.2">
      <c r="A7" s="2"/>
      <c r="B7" s="206"/>
      <c r="C7" s="1436"/>
      <c r="D7" s="1436"/>
      <c r="E7" s="1436"/>
      <c r="F7" s="1436"/>
      <c r="G7" s="1436"/>
      <c r="H7" s="1436"/>
      <c r="I7" s="4"/>
      <c r="J7" s="4"/>
      <c r="K7" s="4"/>
      <c r="L7" s="4"/>
      <c r="M7" s="17"/>
      <c r="N7" s="4"/>
      <c r="O7" s="2"/>
    </row>
    <row r="8" spans="1:15" ht="117" customHeight="1" x14ac:dyDescent="0.2">
      <c r="A8" s="2"/>
      <c r="B8" s="206"/>
      <c r="C8" s="1436"/>
      <c r="D8" s="1436"/>
      <c r="E8" s="1436"/>
      <c r="F8" s="1436"/>
      <c r="G8" s="1436"/>
      <c r="H8" s="1436"/>
      <c r="I8" s="4"/>
      <c r="J8" s="4"/>
      <c r="K8" s="4"/>
      <c r="L8" s="4"/>
      <c r="M8" s="17"/>
      <c r="N8" s="4"/>
      <c r="O8" s="2"/>
    </row>
    <row r="9" spans="1:15" ht="10.5" customHeight="1" x14ac:dyDescent="0.2">
      <c r="A9" s="2"/>
      <c r="B9" s="206"/>
      <c r="C9" s="1436"/>
      <c r="D9" s="1436"/>
      <c r="E9" s="1436"/>
      <c r="F9" s="1436"/>
      <c r="G9" s="1436"/>
      <c r="H9" s="1436"/>
      <c r="I9" s="4"/>
      <c r="J9" s="4"/>
      <c r="K9" s="4"/>
      <c r="L9" s="4"/>
      <c r="M9" s="17"/>
      <c r="N9" s="3"/>
      <c r="O9" s="2"/>
    </row>
    <row r="10" spans="1:15" ht="11.25" customHeight="1" x14ac:dyDescent="0.2">
      <c r="A10" s="2"/>
      <c r="B10" s="206"/>
      <c r="C10" s="1436"/>
      <c r="D10" s="1436"/>
      <c r="E10" s="1436"/>
      <c r="F10" s="1436"/>
      <c r="G10" s="1436"/>
      <c r="H10" s="1436"/>
      <c r="I10" s="4"/>
      <c r="J10" s="4"/>
      <c r="K10" s="4"/>
      <c r="L10" s="4"/>
      <c r="M10" s="17"/>
      <c r="N10" s="3"/>
      <c r="O10" s="2"/>
    </row>
    <row r="11" spans="1:15" ht="3.75" customHeight="1" x14ac:dyDescent="0.2">
      <c r="A11" s="2"/>
      <c r="B11" s="206"/>
      <c r="C11" s="1436"/>
      <c r="D11" s="1436"/>
      <c r="E11" s="1436"/>
      <c r="F11" s="1436"/>
      <c r="G11" s="1436"/>
      <c r="H11" s="1436"/>
      <c r="I11" s="4"/>
      <c r="J11" s="4"/>
      <c r="K11" s="4"/>
      <c r="L11" s="4"/>
      <c r="M11" s="17"/>
      <c r="N11" s="3"/>
      <c r="O11" s="2"/>
    </row>
    <row r="12" spans="1:15" ht="11.25" customHeight="1" x14ac:dyDescent="0.2">
      <c r="A12" s="2"/>
      <c r="B12" s="206"/>
      <c r="C12" s="1436"/>
      <c r="D12" s="1436"/>
      <c r="E12" s="1436"/>
      <c r="F12" s="1436"/>
      <c r="G12" s="1436"/>
      <c r="H12" s="1436"/>
      <c r="I12" s="4"/>
      <c r="J12" s="4"/>
      <c r="K12" s="4"/>
      <c r="L12" s="4"/>
      <c r="M12" s="17"/>
      <c r="N12" s="3"/>
      <c r="O12" s="2"/>
    </row>
    <row r="13" spans="1:15" ht="11.25" customHeight="1" x14ac:dyDescent="0.2">
      <c r="A13" s="2"/>
      <c r="B13" s="206"/>
      <c r="C13" s="1436"/>
      <c r="D13" s="1436"/>
      <c r="E13" s="1436"/>
      <c r="F13" s="1436"/>
      <c r="G13" s="1436"/>
      <c r="H13" s="1436"/>
      <c r="I13" s="4"/>
      <c r="J13" s="4"/>
      <c r="K13" s="4"/>
      <c r="L13" s="4"/>
      <c r="M13" s="17"/>
      <c r="N13" s="3"/>
      <c r="O13" s="2"/>
    </row>
    <row r="14" spans="1:15" ht="15.75" customHeight="1" x14ac:dyDescent="0.2">
      <c r="A14" s="2"/>
      <c r="B14" s="206"/>
      <c r="C14" s="1436"/>
      <c r="D14" s="1436"/>
      <c r="E14" s="1436"/>
      <c r="F14" s="1436"/>
      <c r="G14" s="1436"/>
      <c r="H14" s="1436"/>
      <c r="I14" s="4"/>
      <c r="J14" s="4"/>
      <c r="K14" s="4"/>
      <c r="L14" s="4"/>
      <c r="M14" s="17"/>
      <c r="N14" s="3"/>
      <c r="O14" s="2"/>
    </row>
    <row r="15" spans="1:15" ht="22.5" customHeight="1" x14ac:dyDescent="0.2">
      <c r="A15" s="2"/>
      <c r="B15" s="206"/>
      <c r="C15" s="1436"/>
      <c r="D15" s="1436"/>
      <c r="E15" s="1436"/>
      <c r="F15" s="1436"/>
      <c r="G15" s="1436"/>
      <c r="H15" s="1436"/>
      <c r="I15" s="4"/>
      <c r="J15" s="4"/>
      <c r="K15" s="4"/>
      <c r="L15" s="4"/>
      <c r="M15" s="17"/>
      <c r="N15" s="3"/>
      <c r="O15" s="2"/>
    </row>
    <row r="16" spans="1:15" ht="11.25" customHeight="1" x14ac:dyDescent="0.2">
      <c r="A16" s="2"/>
      <c r="B16" s="206"/>
      <c r="C16" s="1436"/>
      <c r="D16" s="1436"/>
      <c r="E16" s="1436"/>
      <c r="F16" s="1436"/>
      <c r="G16" s="1436"/>
      <c r="H16" s="1436"/>
      <c r="I16" s="4"/>
      <c r="J16" s="4"/>
      <c r="K16" s="4"/>
      <c r="L16" s="4"/>
      <c r="M16" s="17"/>
      <c r="N16" s="3"/>
      <c r="O16" s="2"/>
    </row>
    <row r="17" spans="1:15" ht="11.25" customHeight="1" x14ac:dyDescent="0.2">
      <c r="A17" s="2"/>
      <c r="B17" s="206"/>
      <c r="C17" s="1436"/>
      <c r="D17" s="1436"/>
      <c r="E17" s="1436"/>
      <c r="F17" s="1436"/>
      <c r="G17" s="1436"/>
      <c r="H17" s="1436"/>
      <c r="I17" s="4"/>
      <c r="J17" s="4"/>
      <c r="K17" s="4"/>
      <c r="L17" s="4"/>
      <c r="M17" s="17"/>
      <c r="N17" s="3"/>
      <c r="O17" s="2"/>
    </row>
    <row r="18" spans="1:15" ht="11.25" customHeight="1" x14ac:dyDescent="0.2">
      <c r="A18" s="2"/>
      <c r="B18" s="206"/>
      <c r="C18" s="1436"/>
      <c r="D18" s="1436"/>
      <c r="E18" s="1436"/>
      <c r="F18" s="1436"/>
      <c r="G18" s="1436"/>
      <c r="H18" s="1436"/>
      <c r="I18" s="5"/>
      <c r="J18" s="5"/>
      <c r="K18" s="5"/>
      <c r="L18" s="5"/>
      <c r="M18" s="5"/>
      <c r="N18" s="3"/>
      <c r="O18" s="2"/>
    </row>
    <row r="19" spans="1:15" ht="11.25" customHeight="1" x14ac:dyDescent="0.2">
      <c r="A19" s="2"/>
      <c r="B19" s="206"/>
      <c r="C19" s="1436"/>
      <c r="D19" s="1436"/>
      <c r="E19" s="1436"/>
      <c r="F19" s="1436"/>
      <c r="G19" s="1436"/>
      <c r="H19" s="1436"/>
      <c r="I19" s="18"/>
      <c r="J19" s="18"/>
      <c r="K19" s="18"/>
      <c r="L19" s="18"/>
      <c r="M19" s="18"/>
      <c r="N19" s="3"/>
      <c r="O19" s="2"/>
    </row>
    <row r="20" spans="1:15" ht="11.25" customHeight="1" x14ac:dyDescent="0.2">
      <c r="A20" s="2"/>
      <c r="B20" s="206"/>
      <c r="C20" s="1436"/>
      <c r="D20" s="1436"/>
      <c r="E20" s="1436"/>
      <c r="F20" s="1436"/>
      <c r="G20" s="1436"/>
      <c r="H20" s="1436"/>
      <c r="I20" s="11"/>
      <c r="J20" s="11"/>
      <c r="K20" s="11"/>
      <c r="L20" s="11"/>
      <c r="M20" s="11"/>
      <c r="N20" s="3"/>
      <c r="O20" s="2"/>
    </row>
    <row r="21" spans="1:15" ht="11.25" customHeight="1" x14ac:dyDescent="0.2">
      <c r="A21" s="2"/>
      <c r="B21" s="206"/>
      <c r="C21" s="1436"/>
      <c r="D21" s="1436"/>
      <c r="E21" s="1436"/>
      <c r="F21" s="1436"/>
      <c r="G21" s="1436"/>
      <c r="H21" s="1436"/>
      <c r="I21" s="11"/>
      <c r="J21" s="11"/>
      <c r="K21" s="11"/>
      <c r="L21" s="11"/>
      <c r="M21" s="11"/>
      <c r="N21" s="3"/>
      <c r="O21" s="2"/>
    </row>
    <row r="22" spans="1:15" ht="12" customHeight="1" x14ac:dyDescent="0.2">
      <c r="A22" s="2"/>
      <c r="B22" s="206"/>
      <c r="C22" s="23"/>
      <c r="D22" s="23"/>
      <c r="E22" s="23"/>
      <c r="F22" s="23"/>
      <c r="G22" s="23"/>
      <c r="H22" s="23"/>
      <c r="I22" s="13"/>
      <c r="J22" s="13"/>
      <c r="K22" s="13"/>
      <c r="L22" s="13"/>
      <c r="M22" s="13"/>
      <c r="N22" s="3"/>
      <c r="O22" s="2"/>
    </row>
    <row r="23" spans="1:15" ht="27.75" customHeight="1" x14ac:dyDescent="0.2">
      <c r="A23" s="2"/>
      <c r="B23" s="206"/>
      <c r="C23" s="23"/>
      <c r="D23" s="23"/>
      <c r="E23" s="23"/>
      <c r="F23" s="23"/>
      <c r="G23" s="23"/>
      <c r="H23" s="23"/>
      <c r="I23" s="11"/>
      <c r="J23" s="11"/>
      <c r="K23" s="11"/>
      <c r="L23" s="11"/>
      <c r="M23" s="11"/>
      <c r="N23" s="3"/>
      <c r="O23" s="2"/>
    </row>
    <row r="24" spans="1:15" ht="18" customHeight="1" x14ac:dyDescent="0.2">
      <c r="A24" s="2"/>
      <c r="B24" s="206"/>
      <c r="C24" s="9"/>
      <c r="D24" s="13"/>
      <c r="E24" s="15"/>
      <c r="F24" s="13"/>
      <c r="G24" s="10"/>
      <c r="H24" s="13"/>
      <c r="I24" s="13"/>
      <c r="J24" s="13"/>
      <c r="K24" s="13"/>
      <c r="L24" s="13"/>
      <c r="M24" s="13"/>
      <c r="N24" s="3"/>
      <c r="O24" s="2"/>
    </row>
    <row r="25" spans="1:15" ht="18" customHeight="1" x14ac:dyDescent="0.2">
      <c r="A25" s="2"/>
      <c r="B25" s="206"/>
      <c r="C25" s="12"/>
      <c r="D25" s="13"/>
      <c r="E25" s="8"/>
      <c r="F25" s="11"/>
      <c r="G25" s="10"/>
      <c r="H25" s="11"/>
      <c r="I25" s="11"/>
      <c r="J25" s="11"/>
      <c r="K25" s="11"/>
      <c r="L25" s="11"/>
      <c r="M25" s="11"/>
      <c r="N25" s="3"/>
      <c r="O25" s="2"/>
    </row>
    <row r="26" spans="1:15" x14ac:dyDescent="0.2">
      <c r="A26" s="2"/>
      <c r="B26" s="206"/>
      <c r="C26" s="12"/>
      <c r="D26" s="13"/>
      <c r="E26" s="8"/>
      <c r="F26" s="11"/>
      <c r="G26" s="10"/>
      <c r="H26" s="11"/>
      <c r="I26" s="11"/>
      <c r="J26" s="11"/>
      <c r="K26" s="11"/>
      <c r="L26" s="11"/>
      <c r="M26" s="11"/>
      <c r="N26" s="3"/>
      <c r="O26" s="2"/>
    </row>
    <row r="27" spans="1:15" ht="13.5" customHeight="1" x14ac:dyDescent="0.2">
      <c r="A27" s="2"/>
      <c r="B27" s="206"/>
      <c r="C27" s="12"/>
      <c r="D27" s="13"/>
      <c r="E27" s="8"/>
      <c r="F27" s="11"/>
      <c r="G27" s="10"/>
      <c r="H27" s="276"/>
      <c r="I27" s="277" t="s">
        <v>42</v>
      </c>
      <c r="J27" s="278"/>
      <c r="K27" s="278"/>
      <c r="L27" s="279"/>
      <c r="M27" s="279"/>
      <c r="N27" s="3"/>
      <c r="O27" s="2"/>
    </row>
    <row r="28" spans="1:15" ht="10.5" customHeight="1" x14ac:dyDescent="0.2">
      <c r="A28" s="2"/>
      <c r="B28" s="206"/>
      <c r="C28" s="9"/>
      <c r="D28" s="13"/>
      <c r="E28" s="15"/>
      <c r="F28" s="13"/>
      <c r="G28" s="10"/>
      <c r="H28" s="13"/>
      <c r="I28" s="280"/>
      <c r="J28" s="280"/>
      <c r="K28" s="280"/>
      <c r="L28" s="280"/>
      <c r="M28" s="425"/>
      <c r="N28" s="281"/>
      <c r="O28" s="2"/>
    </row>
    <row r="29" spans="1:15" ht="16.5" customHeight="1" x14ac:dyDescent="0.2">
      <c r="A29" s="2"/>
      <c r="B29" s="206"/>
      <c r="C29" s="9"/>
      <c r="D29" s="13"/>
      <c r="E29" s="15"/>
      <c r="F29" s="13"/>
      <c r="G29" s="10"/>
      <c r="H29" s="13"/>
      <c r="I29" s="639" t="s">
        <v>401</v>
      </c>
      <c r="J29" s="13"/>
      <c r="K29" s="13"/>
      <c r="L29" s="13"/>
      <c r="M29" s="425"/>
      <c r="N29" s="282"/>
      <c r="O29" s="2"/>
    </row>
    <row r="30" spans="1:15" ht="10.5" customHeight="1" x14ac:dyDescent="0.2">
      <c r="A30" s="2"/>
      <c r="B30" s="206"/>
      <c r="C30" s="9"/>
      <c r="D30" s="13"/>
      <c r="E30" s="15"/>
      <c r="F30" s="13"/>
      <c r="G30" s="10"/>
      <c r="H30" s="13"/>
      <c r="I30" s="13"/>
      <c r="J30" s="13"/>
      <c r="K30" s="13"/>
      <c r="L30" s="13"/>
      <c r="M30" s="425"/>
      <c r="N30" s="282"/>
      <c r="O30" s="2"/>
    </row>
    <row r="31" spans="1:15" ht="16.5" customHeight="1" x14ac:dyDescent="0.2">
      <c r="A31" s="2"/>
      <c r="B31" s="206"/>
      <c r="C31" s="12"/>
      <c r="D31" s="13"/>
      <c r="E31" s="8"/>
      <c r="F31" s="11"/>
      <c r="G31" s="10"/>
      <c r="H31" s="11"/>
      <c r="I31" s="1445" t="s">
        <v>46</v>
      </c>
      <c r="J31" s="1445"/>
      <c r="K31" s="1440">
        <f>+capa!H27</f>
        <v>43678</v>
      </c>
      <c r="L31" s="1441"/>
      <c r="M31" s="425"/>
      <c r="N31" s="283"/>
      <c r="O31" s="2"/>
    </row>
    <row r="32" spans="1:15" ht="10.5" customHeight="1" x14ac:dyDescent="0.2">
      <c r="A32" s="2"/>
      <c r="B32" s="206"/>
      <c r="C32" s="12"/>
      <c r="D32" s="13"/>
      <c r="E32" s="8"/>
      <c r="F32" s="11"/>
      <c r="G32" s="10"/>
      <c r="H32" s="11"/>
      <c r="I32" s="193"/>
      <c r="J32" s="193"/>
      <c r="K32" s="192"/>
      <c r="L32" s="192"/>
      <c r="M32" s="425"/>
      <c r="N32" s="283"/>
      <c r="O32" s="2"/>
    </row>
    <row r="33" spans="1:15" ht="16.5" customHeight="1" x14ac:dyDescent="0.2">
      <c r="A33" s="2"/>
      <c r="B33" s="206"/>
      <c r="C33" s="9"/>
      <c r="D33" s="13"/>
      <c r="E33" s="15"/>
      <c r="F33" s="13"/>
      <c r="G33" s="10"/>
      <c r="H33" s="13"/>
      <c r="I33" s="1438" t="s">
        <v>397</v>
      </c>
      <c r="J33" s="1439"/>
      <c r="K33" s="1439"/>
      <c r="L33" s="1439"/>
      <c r="M33" s="425"/>
      <c r="N33" s="282"/>
      <c r="O33" s="2"/>
    </row>
    <row r="34" spans="1:15" s="91" customFormat="1" ht="14.25" customHeight="1" x14ac:dyDescent="0.2">
      <c r="A34" s="2"/>
      <c r="B34" s="206"/>
      <c r="C34" s="9"/>
      <c r="D34" s="13"/>
      <c r="E34" s="15"/>
      <c r="F34" s="13"/>
      <c r="G34" s="874"/>
      <c r="H34" s="13"/>
      <c r="I34" s="171"/>
      <c r="J34" s="873"/>
      <c r="K34" s="873"/>
      <c r="L34" s="873"/>
      <c r="M34" s="425"/>
      <c r="N34" s="282"/>
      <c r="O34" s="2"/>
    </row>
    <row r="35" spans="1:15" s="91" customFormat="1" ht="20.25" customHeight="1" x14ac:dyDescent="0.2">
      <c r="A35" s="2"/>
      <c r="B35" s="206"/>
      <c r="C35" s="168"/>
      <c r="D35" s="13"/>
      <c r="E35" s="875"/>
      <c r="F35" s="11"/>
      <c r="G35" s="874"/>
      <c r="H35" s="11"/>
      <c r="I35" s="1448" t="s">
        <v>399</v>
      </c>
      <c r="J35" s="1448"/>
      <c r="K35" s="1448"/>
      <c r="L35" s="1448"/>
      <c r="M35" s="425"/>
      <c r="N35" s="283"/>
      <c r="O35" s="2"/>
    </row>
    <row r="36" spans="1:15" s="91" customFormat="1" ht="12.75" customHeight="1" x14ac:dyDescent="0.2">
      <c r="A36" s="2"/>
      <c r="B36" s="206"/>
      <c r="C36" s="168"/>
      <c r="D36" s="13"/>
      <c r="E36" s="875"/>
      <c r="F36" s="11"/>
      <c r="G36" s="874"/>
      <c r="H36" s="11"/>
      <c r="I36" s="870" t="s">
        <v>398</v>
      </c>
      <c r="J36" s="870"/>
      <c r="K36" s="870"/>
      <c r="L36" s="870"/>
      <c r="M36" s="425"/>
      <c r="N36" s="283"/>
      <c r="O36" s="2"/>
    </row>
    <row r="37" spans="1:15" s="91" customFormat="1" ht="12.75" customHeight="1" x14ac:dyDescent="0.2">
      <c r="A37" s="2"/>
      <c r="B37" s="206"/>
      <c r="C37" s="168"/>
      <c r="D37" s="13"/>
      <c r="E37" s="875"/>
      <c r="F37" s="11"/>
      <c r="G37" s="874"/>
      <c r="H37" s="11"/>
      <c r="I37" s="1449" t="s">
        <v>482</v>
      </c>
      <c r="J37" s="1449"/>
      <c r="K37" s="1449"/>
      <c r="L37" s="1449"/>
      <c r="M37" s="425"/>
      <c r="N37" s="283"/>
      <c r="O37" s="2"/>
    </row>
    <row r="38" spans="1:15" s="91" customFormat="1" ht="20.25" customHeight="1" x14ac:dyDescent="0.2">
      <c r="A38" s="2"/>
      <c r="B38" s="206"/>
      <c r="C38" s="9"/>
      <c r="D38" s="13"/>
      <c r="E38" s="15"/>
      <c r="F38" s="13"/>
      <c r="G38" s="323"/>
      <c r="H38" s="13"/>
      <c r="I38" s="1446" t="s">
        <v>452</v>
      </c>
      <c r="J38" s="1446"/>
      <c r="K38" s="1446"/>
      <c r="L38" s="870"/>
      <c r="M38" s="425"/>
      <c r="N38" s="282"/>
      <c r="O38" s="2"/>
    </row>
    <row r="39" spans="1:15" ht="19.5" customHeight="1" x14ac:dyDescent="0.2">
      <c r="A39" s="2"/>
      <c r="B39" s="206"/>
      <c r="C39" s="12"/>
      <c r="D39" s="13"/>
      <c r="E39" s="8"/>
      <c r="F39" s="11"/>
      <c r="G39" s="10"/>
      <c r="H39" s="11"/>
      <c r="I39" s="1446" t="s">
        <v>473</v>
      </c>
      <c r="J39" s="1446"/>
      <c r="K39" s="1446"/>
      <c r="L39" s="1446"/>
      <c r="M39" s="425"/>
      <c r="N39" s="283"/>
      <c r="O39" s="2"/>
    </row>
    <row r="40" spans="1:15" ht="14.25" customHeight="1" x14ac:dyDescent="0.2">
      <c r="A40" s="2"/>
      <c r="B40" s="206"/>
      <c r="C40" s="12"/>
      <c r="D40" s="13"/>
      <c r="E40" s="8"/>
      <c r="F40" s="11"/>
      <c r="G40" s="10"/>
      <c r="H40" s="11"/>
      <c r="I40" s="870"/>
      <c r="J40" s="870"/>
      <c r="K40" s="870"/>
      <c r="L40" s="870"/>
      <c r="M40" s="425"/>
      <c r="N40" s="283"/>
      <c r="O40" s="2"/>
    </row>
    <row r="41" spans="1:15" ht="12.75" customHeight="1" x14ac:dyDescent="0.2">
      <c r="A41" s="2"/>
      <c r="B41" s="206"/>
      <c r="C41" s="12"/>
      <c r="D41" s="13"/>
      <c r="E41" s="8"/>
      <c r="F41" s="11"/>
      <c r="G41" s="10"/>
      <c r="H41" s="11"/>
      <c r="I41" s="1447" t="s">
        <v>50</v>
      </c>
      <c r="J41" s="1447"/>
      <c r="K41" s="1447"/>
      <c r="L41" s="1447"/>
      <c r="M41" s="425"/>
      <c r="N41" s="283"/>
      <c r="O41" s="2"/>
    </row>
    <row r="42" spans="1:15" ht="14.25" customHeight="1" x14ac:dyDescent="0.2">
      <c r="A42" s="2"/>
      <c r="B42" s="206"/>
      <c r="C42" s="9"/>
      <c r="D42" s="13"/>
      <c r="E42" s="15"/>
      <c r="F42" s="13"/>
      <c r="G42" s="10"/>
      <c r="H42" s="13"/>
      <c r="I42" s="871"/>
      <c r="J42" s="871"/>
      <c r="K42" s="871"/>
      <c r="L42" s="871"/>
      <c r="M42" s="425"/>
      <c r="N42" s="282"/>
      <c r="O42" s="2"/>
    </row>
    <row r="43" spans="1:15" ht="15" customHeight="1" x14ac:dyDescent="0.2">
      <c r="A43" s="2"/>
      <c r="B43" s="206"/>
      <c r="C43" s="12"/>
      <c r="D43" s="13"/>
      <c r="E43" s="8"/>
      <c r="F43" s="11"/>
      <c r="G43" s="10"/>
      <c r="H43" s="11"/>
      <c r="I43" s="869" t="s">
        <v>23</v>
      </c>
      <c r="J43" s="869"/>
      <c r="K43" s="869"/>
      <c r="L43" s="869"/>
      <c r="M43" s="425"/>
      <c r="N43" s="283"/>
      <c r="O43" s="2"/>
    </row>
    <row r="44" spans="1:15" ht="14.25" customHeight="1" x14ac:dyDescent="0.2">
      <c r="A44" s="2"/>
      <c r="B44" s="206"/>
      <c r="C44" s="12"/>
      <c r="D44" s="13"/>
      <c r="E44" s="8"/>
      <c r="F44" s="11"/>
      <c r="G44" s="10"/>
      <c r="H44" s="11"/>
      <c r="I44" s="191"/>
      <c r="J44" s="191"/>
      <c r="K44" s="191"/>
      <c r="L44" s="191"/>
      <c r="M44" s="425"/>
      <c r="N44" s="283"/>
      <c r="O44" s="2"/>
    </row>
    <row r="45" spans="1:15" ht="16.5" customHeight="1" x14ac:dyDescent="0.2">
      <c r="A45" s="2"/>
      <c r="B45" s="206"/>
      <c r="C45" s="12"/>
      <c r="D45" s="13"/>
      <c r="E45" s="8"/>
      <c r="F45" s="11"/>
      <c r="G45" s="10"/>
      <c r="H45" s="11"/>
      <c r="I45" s="1445" t="s">
        <v>19</v>
      </c>
      <c r="J45" s="1445"/>
      <c r="K45" s="1445"/>
      <c r="L45" s="1445"/>
      <c r="M45" s="425"/>
      <c r="N45" s="283"/>
      <c r="O45" s="2"/>
    </row>
    <row r="46" spans="1:15" ht="14.25" customHeight="1" x14ac:dyDescent="0.2">
      <c r="A46" s="2"/>
      <c r="B46" s="206"/>
      <c r="C46" s="9"/>
      <c r="D46" s="13"/>
      <c r="E46" s="15"/>
      <c r="F46" s="13"/>
      <c r="G46" s="10"/>
      <c r="H46" s="13"/>
      <c r="I46" s="193"/>
      <c r="J46" s="193"/>
      <c r="K46" s="193"/>
      <c r="L46" s="193"/>
      <c r="M46" s="425"/>
      <c r="N46" s="282"/>
      <c r="O46" s="2"/>
    </row>
    <row r="47" spans="1:15" ht="16.5" customHeight="1" x14ac:dyDescent="0.2">
      <c r="A47" s="2"/>
      <c r="B47" s="206"/>
      <c r="C47" s="12"/>
      <c r="D47" s="13"/>
      <c r="E47" s="8"/>
      <c r="F47" s="507"/>
      <c r="G47" s="791"/>
      <c r="H47" s="507"/>
      <c r="I47" s="1444" t="s">
        <v>10</v>
      </c>
      <c r="J47" s="1444"/>
      <c r="K47" s="1444"/>
      <c r="L47" s="1444"/>
      <c r="M47" s="425"/>
      <c r="N47" s="283"/>
      <c r="O47" s="2"/>
    </row>
    <row r="48" spans="1:15" ht="12.75" customHeight="1" x14ac:dyDescent="0.2">
      <c r="A48" s="2"/>
      <c r="B48" s="206"/>
      <c r="C48" s="9"/>
      <c r="D48" s="13"/>
      <c r="E48" s="15"/>
      <c r="F48" s="872"/>
      <c r="G48" s="791"/>
      <c r="H48" s="872"/>
      <c r="I48" s="425"/>
      <c r="J48" s="425"/>
      <c r="K48" s="425"/>
      <c r="L48" s="425"/>
      <c r="M48" s="425"/>
      <c r="N48" s="282"/>
      <c r="O48" s="2"/>
    </row>
    <row r="49" spans="1:15" ht="22.5" customHeight="1" x14ac:dyDescent="0.2">
      <c r="A49" s="2"/>
      <c r="B49" s="206"/>
      <c r="C49" s="9"/>
      <c r="D49" s="13"/>
      <c r="E49" s="15"/>
      <c r="F49" s="872"/>
      <c r="G49" s="791"/>
      <c r="H49" s="872"/>
      <c r="I49" s="425"/>
      <c r="J49" s="425"/>
      <c r="K49" s="425"/>
      <c r="L49" s="425"/>
      <c r="M49" s="425"/>
      <c r="N49" s="282"/>
      <c r="O49" s="2"/>
    </row>
    <row r="50" spans="1:15" ht="20.25" customHeight="1" x14ac:dyDescent="0.2">
      <c r="A50" s="2"/>
      <c r="B50" s="206"/>
      <c r="C50" s="699"/>
      <c r="D50" s="13"/>
      <c r="E50" s="8"/>
      <c r="F50" s="507"/>
      <c r="G50" s="791"/>
      <c r="H50" s="507"/>
      <c r="I50" s="425"/>
      <c r="J50" s="425"/>
      <c r="K50" s="425"/>
      <c r="L50" s="425"/>
      <c r="M50" s="425"/>
      <c r="N50" s="283"/>
      <c r="O50" s="2"/>
    </row>
    <row r="51" spans="1:15" x14ac:dyDescent="0.2">
      <c r="A51" s="2"/>
      <c r="B51" s="319">
        <v>2</v>
      </c>
      <c r="C51" s="1443">
        <v>43678</v>
      </c>
      <c r="D51" s="1443"/>
      <c r="E51" s="1443"/>
      <c r="F51" s="1443"/>
      <c r="G51" s="1443"/>
      <c r="H51" s="1443"/>
      <c r="I51" s="4"/>
      <c r="J51" s="4"/>
      <c r="K51" s="4"/>
      <c r="L51" s="4"/>
      <c r="M51" s="4"/>
      <c r="O51" s="2"/>
    </row>
  </sheetData>
  <customSheetViews>
    <customSheetView guid="{D8E90C30-C61D-40A7-989F-8651AA8E91E2}" showPageBreaks="1" printArea="1" showRuler="0" topLeftCell="A28">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6">
    <mergeCell ref="C51:E51"/>
    <mergeCell ref="F51:H51"/>
    <mergeCell ref="I47:L47"/>
    <mergeCell ref="I45:L45"/>
    <mergeCell ref="I31:J31"/>
    <mergeCell ref="I38:K38"/>
    <mergeCell ref="I39:L39"/>
    <mergeCell ref="I41:L41"/>
    <mergeCell ref="I35:L35"/>
    <mergeCell ref="I37:L37"/>
    <mergeCell ref="C4:H21"/>
    <mergeCell ref="F1:H1"/>
    <mergeCell ref="I33:L33"/>
    <mergeCell ref="K31:L31"/>
    <mergeCell ref="C2:G2"/>
    <mergeCell ref="C3:G3"/>
  </mergeCells>
  <phoneticPr fontId="12"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8">
    <pageSetUpPr fitToPage="1"/>
  </sheetPr>
  <dimension ref="A1:T73"/>
  <sheetViews>
    <sheetView zoomScaleNormal="100" workbookViewId="0"/>
  </sheetViews>
  <sheetFormatPr defaultRowHeight="12.75" x14ac:dyDescent="0.2"/>
  <cols>
    <col min="1" max="1" width="0.85546875" style="361" customWidth="1"/>
    <col min="2" max="2" width="2.5703125" style="361" customWidth="1"/>
    <col min="3" max="3" width="0.7109375" style="361" customWidth="1"/>
    <col min="4" max="4" width="31.7109375" style="361" customWidth="1"/>
    <col min="5" max="7" width="5" style="611" customWidth="1"/>
    <col min="8" max="8" width="5" style="523" customWidth="1"/>
    <col min="9" max="11" width="4.7109375" style="523" customWidth="1"/>
    <col min="12" max="13" width="4.7109375" style="611" customWidth="1"/>
    <col min="14" max="15" width="4.7109375" style="523" customWidth="1"/>
    <col min="16" max="16" width="4.7109375" style="611" customWidth="1"/>
    <col min="17" max="17" width="5.28515625" style="611" customWidth="1"/>
    <col min="18" max="18" width="2.42578125" style="638" customWidth="1"/>
    <col min="19" max="19" width="0.85546875" style="361" customWidth="1"/>
    <col min="20" max="16384" width="9.140625" style="361"/>
  </cols>
  <sheetData>
    <row r="1" spans="1:20" ht="13.5" customHeight="1" x14ac:dyDescent="0.2">
      <c r="A1" s="356"/>
      <c r="B1" s="1115"/>
      <c r="C1" s="1115"/>
      <c r="D1" s="1703" t="s">
        <v>309</v>
      </c>
      <c r="E1" s="1703"/>
      <c r="F1" s="1703"/>
      <c r="G1" s="1703"/>
      <c r="H1" s="1703"/>
      <c r="I1" s="1703"/>
      <c r="J1" s="1703"/>
      <c r="K1" s="1703"/>
      <c r="L1" s="543"/>
      <c r="M1" s="543"/>
      <c r="N1" s="543"/>
      <c r="O1" s="543"/>
      <c r="P1" s="543"/>
      <c r="Q1" s="543"/>
      <c r="R1" s="1059"/>
      <c r="S1" s="356"/>
    </row>
    <row r="2" spans="1:20" ht="6" customHeight="1" x14ac:dyDescent="0.2">
      <c r="A2" s="356"/>
      <c r="B2" s="1116"/>
      <c r="C2" s="1116"/>
      <c r="D2" s="1116"/>
      <c r="E2" s="572"/>
      <c r="F2" s="572"/>
      <c r="G2" s="572"/>
      <c r="H2" s="573"/>
      <c r="I2" s="573"/>
      <c r="J2" s="573"/>
      <c r="K2" s="573"/>
      <c r="L2" s="572"/>
      <c r="M2" s="572"/>
      <c r="N2" s="573"/>
      <c r="O2" s="573"/>
      <c r="P2" s="572"/>
      <c r="Q2" s="572" t="s">
        <v>310</v>
      </c>
      <c r="R2" s="1058"/>
      <c r="S2" s="366"/>
    </row>
    <row r="3" spans="1:20" ht="13.5" customHeight="1" thickBot="1" x14ac:dyDescent="0.25">
      <c r="A3" s="356"/>
      <c r="B3" s="366"/>
      <c r="C3" s="366"/>
      <c r="D3" s="366"/>
      <c r="E3" s="574"/>
      <c r="F3" s="574"/>
      <c r="G3" s="574"/>
      <c r="H3" s="529"/>
      <c r="I3" s="529"/>
      <c r="J3" s="529"/>
      <c r="K3" s="529"/>
      <c r="L3" s="574"/>
      <c r="M3" s="574"/>
      <c r="N3" s="529"/>
      <c r="O3" s="529"/>
      <c r="P3" s="1704" t="s">
        <v>72</v>
      </c>
      <c r="Q3" s="1704"/>
      <c r="R3" s="1047"/>
      <c r="S3" s="366"/>
    </row>
    <row r="4" spans="1:20" ht="13.5" customHeight="1" thickBot="1" x14ac:dyDescent="0.25">
      <c r="A4" s="356"/>
      <c r="B4" s="366"/>
      <c r="C4" s="557" t="s">
        <v>370</v>
      </c>
      <c r="D4" s="575"/>
      <c r="E4" s="576"/>
      <c r="F4" s="576"/>
      <c r="G4" s="576"/>
      <c r="H4" s="576"/>
      <c r="I4" s="576"/>
      <c r="J4" s="576"/>
      <c r="K4" s="576"/>
      <c r="L4" s="576"/>
      <c r="M4" s="576"/>
      <c r="N4" s="576"/>
      <c r="O4" s="576"/>
      <c r="P4" s="576"/>
      <c r="Q4" s="577"/>
      <c r="R4" s="1048"/>
      <c r="S4" s="86"/>
    </row>
    <row r="5" spans="1:20" s="383" customFormat="1" ht="4.5" customHeight="1" x14ac:dyDescent="0.2">
      <c r="A5" s="356"/>
      <c r="B5" s="366"/>
      <c r="C5" s="578"/>
      <c r="D5" s="578"/>
      <c r="E5" s="579"/>
      <c r="F5" s="579"/>
      <c r="G5" s="579"/>
      <c r="H5" s="579"/>
      <c r="I5" s="579"/>
      <c r="J5" s="579"/>
      <c r="K5" s="579"/>
      <c r="L5" s="579"/>
      <c r="M5" s="579"/>
      <c r="N5" s="579"/>
      <c r="O5" s="579"/>
      <c r="P5" s="579"/>
      <c r="Q5" s="579"/>
      <c r="R5" s="1048"/>
      <c r="S5" s="86"/>
      <c r="T5" s="361"/>
    </row>
    <row r="6" spans="1:20" s="383" customFormat="1" ht="13.5" customHeight="1" x14ac:dyDescent="0.2">
      <c r="A6" s="356"/>
      <c r="B6" s="366"/>
      <c r="C6" s="578"/>
      <c r="D6" s="578"/>
      <c r="E6" s="1645">
        <v>2018</v>
      </c>
      <c r="F6" s="1645"/>
      <c r="G6" s="1645"/>
      <c r="H6" s="1645"/>
      <c r="I6" s="1645"/>
      <c r="J6" s="1645"/>
      <c r="K6" s="1332"/>
      <c r="L6" s="1332"/>
      <c r="M6" s="1332"/>
      <c r="N6" s="1332">
        <v>2019</v>
      </c>
      <c r="O6" s="1332"/>
      <c r="P6" s="1332"/>
      <c r="Q6" s="1332"/>
      <c r="R6" s="1048"/>
      <c r="S6" s="86"/>
    </row>
    <row r="7" spans="1:20" s="383" customFormat="1" ht="13.5" customHeight="1" x14ac:dyDescent="0.2">
      <c r="A7" s="356"/>
      <c r="B7" s="366"/>
      <c r="C7" s="578"/>
      <c r="D7" s="578"/>
      <c r="E7" s="684" t="s">
        <v>98</v>
      </c>
      <c r="F7" s="684" t="s">
        <v>97</v>
      </c>
      <c r="G7" s="684" t="s">
        <v>96</v>
      </c>
      <c r="H7" s="684" t="s">
        <v>95</v>
      </c>
      <c r="I7" s="684" t="s">
        <v>94</v>
      </c>
      <c r="J7" s="684" t="s">
        <v>93</v>
      </c>
      <c r="K7" s="684" t="s">
        <v>92</v>
      </c>
      <c r="L7" s="684" t="s">
        <v>103</v>
      </c>
      <c r="M7" s="684" t="s">
        <v>102</v>
      </c>
      <c r="N7" s="684" t="s">
        <v>101</v>
      </c>
      <c r="O7" s="684" t="s">
        <v>100</v>
      </c>
      <c r="P7" s="684" t="s">
        <v>99</v>
      </c>
      <c r="Q7" s="684" t="s">
        <v>98</v>
      </c>
      <c r="R7" s="1048"/>
      <c r="S7" s="374"/>
      <c r="T7" s="361"/>
    </row>
    <row r="8" spans="1:20" s="383" customFormat="1" ht="3.75" customHeight="1" x14ac:dyDescent="0.2">
      <c r="A8" s="356"/>
      <c r="B8" s="366"/>
      <c r="C8" s="578"/>
      <c r="D8" s="578"/>
      <c r="E8" s="374"/>
      <c r="F8" s="374"/>
      <c r="G8" s="374"/>
      <c r="H8" s="374"/>
      <c r="I8" s="374"/>
      <c r="J8" s="374"/>
      <c r="K8" s="374"/>
      <c r="L8" s="374"/>
      <c r="M8" s="374"/>
      <c r="N8" s="374"/>
      <c r="O8" s="374"/>
      <c r="P8" s="374"/>
      <c r="Q8" s="374"/>
      <c r="R8" s="1048"/>
      <c r="S8" s="374"/>
      <c r="T8" s="361"/>
    </row>
    <row r="9" spans="1:20" s="582" customFormat="1" ht="15.75" customHeight="1" x14ac:dyDescent="0.2">
      <c r="A9" s="580"/>
      <c r="B9" s="1043"/>
      <c r="C9" s="1114" t="s">
        <v>296</v>
      </c>
      <c r="D9" s="1114"/>
      <c r="E9" s="313">
        <v>2.5748591511607888</v>
      </c>
      <c r="F9" s="313">
        <v>2.640450657198949</v>
      </c>
      <c r="G9" s="313">
        <v>2.5990788121376216</v>
      </c>
      <c r="H9" s="313">
        <v>2.599176321143005</v>
      </c>
      <c r="I9" s="313">
        <v>2.5356231717190711</v>
      </c>
      <c r="J9" s="313">
        <v>2.5634251263388244</v>
      </c>
      <c r="K9" s="313">
        <v>2.5242573835281319</v>
      </c>
      <c r="L9" s="313">
        <v>2.6120468730862743</v>
      </c>
      <c r="M9" s="313">
        <v>2.5072008686084861</v>
      </c>
      <c r="N9" s="313">
        <v>2.4622477107842919</v>
      </c>
      <c r="O9" s="313">
        <v>2.3219620986642679</v>
      </c>
      <c r="P9" s="313">
        <v>2.3539997731300222</v>
      </c>
      <c r="Q9" s="313">
        <v>2.3416208042286084</v>
      </c>
      <c r="R9" s="1049"/>
      <c r="S9" s="346"/>
      <c r="T9" s="681"/>
    </row>
    <row r="10" spans="1:20" s="582" customFormat="1" ht="15.75" customHeight="1" x14ac:dyDescent="0.2">
      <c r="A10" s="580"/>
      <c r="B10" s="1043"/>
      <c r="C10" s="1114" t="s">
        <v>297</v>
      </c>
      <c r="D10" s="202"/>
      <c r="E10" s="583"/>
      <c r="F10" s="583"/>
      <c r="G10" s="583"/>
      <c r="H10" s="583"/>
      <c r="I10" s="583"/>
      <c r="J10" s="583"/>
      <c r="K10" s="583"/>
      <c r="L10" s="583"/>
      <c r="M10" s="583"/>
      <c r="N10" s="583"/>
      <c r="O10" s="583"/>
      <c r="P10" s="583"/>
      <c r="Q10" s="583"/>
      <c r="R10" s="1050"/>
      <c r="S10" s="346"/>
      <c r="T10" s="681"/>
    </row>
    <row r="11" spans="1:20" s="383" customFormat="1" ht="11.25" customHeight="1" x14ac:dyDescent="0.2">
      <c r="A11" s="356"/>
      <c r="B11" s="366"/>
      <c r="C11" s="366"/>
      <c r="D11" s="94" t="s">
        <v>448</v>
      </c>
      <c r="E11" s="584">
        <v>0.26562005401111088</v>
      </c>
      <c r="F11" s="584">
        <v>0.80780196857777753</v>
      </c>
      <c r="G11" s="584">
        <v>0.18449300158888882</v>
      </c>
      <c r="H11" s="584">
        <v>-0.46166046376666653</v>
      </c>
      <c r="I11" s="584">
        <v>-1.1817290355444443</v>
      </c>
      <c r="J11" s="584">
        <v>-0.77051726721111091</v>
      </c>
      <c r="K11" s="584">
        <v>-1.0048560179999999</v>
      </c>
      <c r="L11" s="584">
        <v>-1.2307554038777779</v>
      </c>
      <c r="M11" s="584">
        <v>-2.0727102695999999</v>
      </c>
      <c r="N11" s="584">
        <v>-2.8730736150555551</v>
      </c>
      <c r="O11" s="584">
        <v>-3.6989288799444444</v>
      </c>
      <c r="P11" s="584">
        <v>-3.3867773271999995</v>
      </c>
      <c r="Q11" s="584">
        <v>-3.6640132181444449</v>
      </c>
      <c r="R11" s="1051"/>
      <c r="S11" s="86"/>
      <c r="T11" s="681"/>
    </row>
    <row r="12" spans="1:20" s="383" customFormat="1" ht="12.75" customHeight="1" x14ac:dyDescent="0.2">
      <c r="A12" s="356"/>
      <c r="B12" s="366"/>
      <c r="C12" s="366"/>
      <c r="D12" s="94" t="s">
        <v>445</v>
      </c>
      <c r="E12" s="584">
        <v>-59.987492479637496</v>
      </c>
      <c r="F12" s="584">
        <v>-58.714727341820833</v>
      </c>
      <c r="G12" s="584">
        <v>-56.959686244804175</v>
      </c>
      <c r="H12" s="584">
        <v>-56.255727267304167</v>
      </c>
      <c r="I12" s="584">
        <v>-53.0551513995375</v>
      </c>
      <c r="J12" s="584">
        <v>-50.684638788487497</v>
      </c>
      <c r="K12" s="584">
        <v>-47.727719587120838</v>
      </c>
      <c r="L12" s="584">
        <v>-46.70264429692083</v>
      </c>
      <c r="M12" s="584">
        <v>-46.554121737104168</v>
      </c>
      <c r="N12" s="584">
        <v>-45.40375141525417</v>
      </c>
      <c r="O12" s="584">
        <v>-44.537570609770832</v>
      </c>
      <c r="P12" s="584">
        <v>-43.507502000737496</v>
      </c>
      <c r="Q12" s="584">
        <v>-44.047154990637495</v>
      </c>
      <c r="R12" s="1051"/>
      <c r="S12" s="86"/>
      <c r="T12" s="681"/>
    </row>
    <row r="13" spans="1:20" s="383" customFormat="1" ht="12" customHeight="1" x14ac:dyDescent="0.2">
      <c r="A13" s="356"/>
      <c r="B13" s="366"/>
      <c r="C13" s="366"/>
      <c r="D13" s="94" t="s">
        <v>446</v>
      </c>
      <c r="E13" s="584">
        <v>3.1796805044222225</v>
      </c>
      <c r="F13" s="584">
        <v>2.8568561823</v>
      </c>
      <c r="G13" s="584">
        <v>3.1557774695666669</v>
      </c>
      <c r="H13" s="584">
        <v>3.8102961387999996</v>
      </c>
      <c r="I13" s="584">
        <v>3.6889469353777771</v>
      </c>
      <c r="J13" s="584">
        <v>3.3308503850333331</v>
      </c>
      <c r="K13" s="584">
        <v>2.9823299436222221</v>
      </c>
      <c r="L13" s="584">
        <v>3.6846437420222222</v>
      </c>
      <c r="M13" s="584">
        <v>3.578150343855556</v>
      </c>
      <c r="N13" s="584">
        <v>3.2002344880333333</v>
      </c>
      <c r="O13" s="584">
        <v>2.6803544034444449</v>
      </c>
      <c r="P13" s="584">
        <v>2.6990007360666666</v>
      </c>
      <c r="Q13" s="584">
        <v>3.0845559028111111</v>
      </c>
      <c r="R13" s="1051"/>
      <c r="S13" s="86"/>
      <c r="T13" s="681"/>
    </row>
    <row r="14" spans="1:20" s="383" customFormat="1" ht="12" customHeight="1" x14ac:dyDescent="0.2">
      <c r="A14" s="356"/>
      <c r="B14" s="366"/>
      <c r="C14" s="366"/>
      <c r="D14" s="94" t="s">
        <v>148</v>
      </c>
      <c r="E14" s="584">
        <v>16.125604514111114</v>
      </c>
      <c r="F14" s="584">
        <v>16.100968290333334</v>
      </c>
      <c r="G14" s="584">
        <v>15.557719787555556</v>
      </c>
      <c r="H14" s="584">
        <v>13.352358917777778</v>
      </c>
      <c r="I14" s="584">
        <v>12.725825419666664</v>
      </c>
      <c r="J14" s="584">
        <v>12.773711964111113</v>
      </c>
      <c r="K14" s="584">
        <v>15.437826539888889</v>
      </c>
      <c r="L14" s="584">
        <v>15.79918296188889</v>
      </c>
      <c r="M14" s="584">
        <v>14.792986039666667</v>
      </c>
      <c r="N14" s="584">
        <v>13.665639760222225</v>
      </c>
      <c r="O14" s="584">
        <v>14.361422473222225</v>
      </c>
      <c r="P14" s="584">
        <v>14.473567145222225</v>
      </c>
      <c r="Q14" s="584">
        <v>13.435348122444445</v>
      </c>
      <c r="R14" s="1051"/>
      <c r="S14" s="86"/>
      <c r="T14" s="681"/>
    </row>
    <row r="15" spans="1:20" s="383" customFormat="1" ht="10.5" customHeight="1" x14ac:dyDescent="0.2">
      <c r="A15" s="356"/>
      <c r="B15" s="366"/>
      <c r="C15" s="366"/>
      <c r="D15" s="168"/>
      <c r="E15" s="585"/>
      <c r="F15" s="585"/>
      <c r="G15" s="585"/>
      <c r="H15" s="585"/>
      <c r="I15" s="585"/>
      <c r="J15" s="585"/>
      <c r="K15" s="585"/>
      <c r="L15" s="585"/>
      <c r="M15" s="585"/>
      <c r="N15" s="585"/>
      <c r="O15" s="585"/>
      <c r="P15" s="585"/>
      <c r="Q15" s="585"/>
      <c r="R15" s="1051"/>
      <c r="S15" s="86"/>
      <c r="T15" s="681"/>
    </row>
    <row r="16" spans="1:20" s="383" customFormat="1" ht="10.5" customHeight="1" x14ac:dyDescent="0.2">
      <c r="A16" s="356"/>
      <c r="B16" s="366"/>
      <c r="C16" s="366"/>
      <c r="D16" s="168"/>
      <c r="E16" s="585"/>
      <c r="F16" s="585"/>
      <c r="G16" s="585"/>
      <c r="H16" s="585"/>
      <c r="I16" s="585"/>
      <c r="J16" s="585"/>
      <c r="K16" s="585"/>
      <c r="L16" s="585"/>
      <c r="M16" s="585"/>
      <c r="N16" s="585"/>
      <c r="O16" s="585"/>
      <c r="P16" s="585"/>
      <c r="Q16" s="585"/>
      <c r="R16" s="1051"/>
      <c r="S16" s="86"/>
      <c r="T16" s="361"/>
    </row>
    <row r="17" spans="1:20" s="383" customFormat="1" ht="10.5" customHeight="1" x14ac:dyDescent="0.2">
      <c r="A17" s="356"/>
      <c r="B17" s="366"/>
      <c r="C17" s="366"/>
      <c r="D17" s="168"/>
      <c r="E17" s="585"/>
      <c r="F17" s="585"/>
      <c r="G17" s="585"/>
      <c r="H17" s="585"/>
      <c r="I17" s="585"/>
      <c r="J17" s="585"/>
      <c r="K17" s="585"/>
      <c r="L17" s="585"/>
      <c r="M17" s="585"/>
      <c r="N17" s="585"/>
      <c r="O17" s="585"/>
      <c r="P17" s="585"/>
      <c r="Q17" s="585"/>
      <c r="R17" s="1051"/>
      <c r="S17" s="86"/>
      <c r="T17" s="361"/>
    </row>
    <row r="18" spans="1:20" s="383" customFormat="1" ht="10.5" customHeight="1" x14ac:dyDescent="0.2">
      <c r="A18" s="356"/>
      <c r="B18" s="366"/>
      <c r="C18" s="366"/>
      <c r="D18" s="168"/>
      <c r="E18" s="585"/>
      <c r="F18" s="585"/>
      <c r="G18" s="585"/>
      <c r="H18" s="585"/>
      <c r="I18" s="585"/>
      <c r="J18" s="585"/>
      <c r="K18" s="585"/>
      <c r="L18" s="585"/>
      <c r="M18" s="585"/>
      <c r="N18" s="585"/>
      <c r="O18" s="585"/>
      <c r="P18" s="585"/>
      <c r="Q18" s="585"/>
      <c r="R18" s="1051"/>
      <c r="S18" s="86"/>
      <c r="T18" s="361"/>
    </row>
    <row r="19" spans="1:20" s="383" customFormat="1" ht="10.5" customHeight="1" x14ac:dyDescent="0.2">
      <c r="A19" s="356"/>
      <c r="B19" s="366"/>
      <c r="C19" s="366"/>
      <c r="D19" s="168"/>
      <c r="E19" s="585"/>
      <c r="F19" s="585"/>
      <c r="G19" s="585"/>
      <c r="H19" s="585"/>
      <c r="I19" s="585"/>
      <c r="J19" s="585"/>
      <c r="K19" s="585"/>
      <c r="L19" s="585"/>
      <c r="M19" s="585"/>
      <c r="N19" s="585"/>
      <c r="O19" s="585"/>
      <c r="P19" s="585"/>
      <c r="Q19" s="585"/>
      <c r="R19" s="1051"/>
      <c r="S19" s="86"/>
      <c r="T19" s="361"/>
    </row>
    <row r="20" spans="1:20" s="383" customFormat="1" ht="10.5" customHeight="1" x14ac:dyDescent="0.2">
      <c r="A20" s="356"/>
      <c r="B20" s="366"/>
      <c r="C20" s="366"/>
      <c r="D20" s="168"/>
      <c r="E20" s="585"/>
      <c r="F20" s="585"/>
      <c r="G20" s="585"/>
      <c r="H20" s="585"/>
      <c r="I20" s="585"/>
      <c r="J20" s="585"/>
      <c r="K20" s="585"/>
      <c r="L20" s="585"/>
      <c r="M20" s="585"/>
      <c r="N20" s="585"/>
      <c r="O20" s="585"/>
      <c r="P20" s="585"/>
      <c r="Q20" s="585"/>
      <c r="R20" s="1051"/>
      <c r="S20" s="86"/>
      <c r="T20" s="361"/>
    </row>
    <row r="21" spans="1:20" s="383" customFormat="1" ht="10.5" customHeight="1" x14ac:dyDescent="0.2">
      <c r="A21" s="356"/>
      <c r="B21" s="366"/>
      <c r="C21" s="366"/>
      <c r="D21" s="168"/>
      <c r="E21" s="585"/>
      <c r="F21" s="585"/>
      <c r="G21" s="585"/>
      <c r="H21" s="585"/>
      <c r="I21" s="585"/>
      <c r="J21" s="585"/>
      <c r="K21" s="585"/>
      <c r="L21" s="585"/>
      <c r="M21" s="585"/>
      <c r="N21" s="585"/>
      <c r="O21" s="585"/>
      <c r="P21" s="585"/>
      <c r="Q21" s="585"/>
      <c r="R21" s="1051"/>
      <c r="S21" s="86"/>
      <c r="T21" s="361"/>
    </row>
    <row r="22" spans="1:20" s="383" customFormat="1" ht="10.5" customHeight="1" x14ac:dyDescent="0.2">
      <c r="A22" s="356"/>
      <c r="B22" s="366"/>
      <c r="C22" s="366"/>
      <c r="D22" s="168"/>
      <c r="E22" s="585"/>
      <c r="F22" s="585"/>
      <c r="G22" s="585"/>
      <c r="H22" s="585"/>
      <c r="I22" s="585"/>
      <c r="J22" s="585"/>
      <c r="K22" s="585"/>
      <c r="L22" s="585"/>
      <c r="M22" s="585"/>
      <c r="N22" s="585"/>
      <c r="O22" s="585"/>
      <c r="P22" s="585"/>
      <c r="Q22" s="585"/>
      <c r="R22" s="1051"/>
      <c r="S22" s="86"/>
      <c r="T22" s="361"/>
    </row>
    <row r="23" spans="1:20" s="383" customFormat="1" ht="10.5" customHeight="1" x14ac:dyDescent="0.2">
      <c r="A23" s="356"/>
      <c r="B23" s="366"/>
      <c r="C23" s="366"/>
      <c r="D23" s="168"/>
      <c r="E23" s="585"/>
      <c r="F23" s="585"/>
      <c r="G23" s="585"/>
      <c r="H23" s="585"/>
      <c r="I23" s="585"/>
      <c r="J23" s="585"/>
      <c r="K23" s="585"/>
      <c r="L23" s="585"/>
      <c r="M23" s="585"/>
      <c r="N23" s="585"/>
      <c r="O23" s="585"/>
      <c r="P23" s="585"/>
      <c r="Q23" s="585"/>
      <c r="R23" s="1051"/>
      <c r="S23" s="86"/>
      <c r="T23" s="361"/>
    </row>
    <row r="24" spans="1:20" s="383" customFormat="1" ht="10.5" customHeight="1" x14ac:dyDescent="0.2">
      <c r="A24" s="356"/>
      <c r="B24" s="366"/>
      <c r="C24" s="366"/>
      <c r="D24" s="168"/>
      <c r="E24" s="585"/>
      <c r="F24" s="585"/>
      <c r="G24" s="585"/>
      <c r="H24" s="585"/>
      <c r="I24" s="585"/>
      <c r="J24" s="585"/>
      <c r="K24" s="585"/>
      <c r="L24" s="585"/>
      <c r="M24" s="585"/>
      <c r="N24" s="585"/>
      <c r="O24" s="585"/>
      <c r="P24" s="585"/>
      <c r="Q24" s="585"/>
      <c r="R24" s="1051"/>
      <c r="S24" s="86"/>
      <c r="T24" s="361"/>
    </row>
    <row r="25" spans="1:20" s="383" customFormat="1" ht="10.5" customHeight="1" x14ac:dyDescent="0.2">
      <c r="A25" s="356"/>
      <c r="B25" s="366"/>
      <c r="C25" s="366"/>
      <c r="D25" s="168"/>
      <c r="E25" s="585"/>
      <c r="F25" s="585"/>
      <c r="G25" s="585"/>
      <c r="H25" s="585"/>
      <c r="I25" s="585"/>
      <c r="J25" s="585"/>
      <c r="K25" s="585"/>
      <c r="L25" s="585"/>
      <c r="M25" s="585"/>
      <c r="N25" s="585"/>
      <c r="O25" s="585"/>
      <c r="P25" s="585"/>
      <c r="Q25" s="585"/>
      <c r="R25" s="1051"/>
      <c r="S25" s="86"/>
      <c r="T25" s="361"/>
    </row>
    <row r="26" spans="1:20" s="383" customFormat="1" ht="10.5" customHeight="1" x14ac:dyDescent="0.2">
      <c r="A26" s="356"/>
      <c r="B26" s="366"/>
      <c r="C26" s="366"/>
      <c r="D26" s="168"/>
      <c r="E26" s="585"/>
      <c r="F26" s="585"/>
      <c r="G26" s="585"/>
      <c r="H26" s="585"/>
      <c r="I26" s="585"/>
      <c r="J26" s="585"/>
      <c r="K26" s="585"/>
      <c r="L26" s="585"/>
      <c r="M26" s="585"/>
      <c r="N26" s="585"/>
      <c r="O26" s="585"/>
      <c r="P26" s="585"/>
      <c r="Q26" s="585"/>
      <c r="R26" s="1051"/>
      <c r="S26" s="86"/>
      <c r="T26" s="361"/>
    </row>
    <row r="27" spans="1:20" s="383" customFormat="1" ht="10.5" customHeight="1" x14ac:dyDescent="0.2">
      <c r="A27" s="356"/>
      <c r="B27" s="366"/>
      <c r="C27" s="366"/>
      <c r="D27" s="168"/>
      <c r="E27" s="585"/>
      <c r="F27" s="585"/>
      <c r="G27" s="585"/>
      <c r="H27" s="585"/>
      <c r="I27" s="585"/>
      <c r="J27" s="585"/>
      <c r="K27" s="585"/>
      <c r="L27" s="585"/>
      <c r="M27" s="585"/>
      <c r="N27" s="585"/>
      <c r="O27" s="585"/>
      <c r="P27" s="585"/>
      <c r="Q27" s="585"/>
      <c r="R27" s="1051"/>
      <c r="S27" s="86"/>
      <c r="T27" s="361"/>
    </row>
    <row r="28" spans="1:20" s="383" customFormat="1" ht="6" customHeight="1" x14ac:dyDescent="0.2">
      <c r="A28" s="356"/>
      <c r="B28" s="366"/>
      <c r="C28" s="366"/>
      <c r="D28" s="168"/>
      <c r="E28" s="585"/>
      <c r="F28" s="585"/>
      <c r="G28" s="585"/>
      <c r="H28" s="585"/>
      <c r="I28" s="585"/>
      <c r="J28" s="585"/>
      <c r="K28" s="585"/>
      <c r="L28" s="585"/>
      <c r="M28" s="585"/>
      <c r="N28" s="585"/>
      <c r="O28" s="585"/>
      <c r="P28" s="585"/>
      <c r="Q28" s="585"/>
      <c r="R28" s="1051"/>
      <c r="S28" s="86"/>
      <c r="T28" s="361"/>
    </row>
    <row r="29" spans="1:20" s="582" customFormat="1" ht="15.75" customHeight="1" x14ac:dyDescent="0.2">
      <c r="A29" s="580"/>
      <c r="B29" s="1043"/>
      <c r="C29" s="1114" t="s">
        <v>295</v>
      </c>
      <c r="D29" s="202"/>
      <c r="E29" s="586"/>
      <c r="F29" s="587"/>
      <c r="G29" s="587"/>
      <c r="H29" s="587"/>
      <c r="I29" s="587"/>
      <c r="J29" s="587"/>
      <c r="K29" s="587"/>
      <c r="L29" s="587"/>
      <c r="M29" s="587"/>
      <c r="N29" s="587"/>
      <c r="O29" s="587"/>
      <c r="P29" s="587"/>
      <c r="Q29" s="587"/>
      <c r="R29" s="1052"/>
      <c r="S29" s="346"/>
      <c r="T29" s="581"/>
    </row>
    <row r="30" spans="1:20" s="383" customFormat="1" ht="11.25" customHeight="1" x14ac:dyDescent="0.2">
      <c r="A30" s="356"/>
      <c r="B30" s="366"/>
      <c r="C30" s="1115"/>
      <c r="D30" s="94" t="s">
        <v>149</v>
      </c>
      <c r="E30" s="584">
        <v>5.1708296675000005</v>
      </c>
      <c r="F30" s="584">
        <v>4.6502287609333335</v>
      </c>
      <c r="G30" s="584">
        <v>4.2296542193999995</v>
      </c>
      <c r="H30" s="584">
        <v>3.4934488080000001</v>
      </c>
      <c r="I30" s="584">
        <v>3.1857293468000001</v>
      </c>
      <c r="J30" s="584">
        <v>3.035754617366667</v>
      </c>
      <c r="K30" s="584">
        <v>3.3251689008333334</v>
      </c>
      <c r="L30" s="584">
        <v>3.1422027291999997</v>
      </c>
      <c r="M30" s="584">
        <v>3.2508565574000001</v>
      </c>
      <c r="N30" s="584">
        <v>3.6833980455999993</v>
      </c>
      <c r="O30" s="584">
        <v>3.3147591495666666</v>
      </c>
      <c r="P30" s="584">
        <v>2.7112290599000004</v>
      </c>
      <c r="Q30" s="584">
        <v>1.2273972360666667</v>
      </c>
      <c r="R30" s="1053"/>
      <c r="S30" s="86"/>
      <c r="T30" s="361"/>
    </row>
    <row r="31" spans="1:20" s="383" customFormat="1" ht="12.75" customHeight="1" x14ac:dyDescent="0.2">
      <c r="A31" s="356"/>
      <c r="B31" s="366"/>
      <c r="C31" s="1115"/>
      <c r="D31" s="94" t="s">
        <v>447</v>
      </c>
      <c r="E31" s="584">
        <v>3.1983606617666669</v>
      </c>
      <c r="F31" s="584">
        <v>2.3129784818333334</v>
      </c>
      <c r="G31" s="584">
        <v>0.39458762353333326</v>
      </c>
      <c r="H31" s="584">
        <v>0.77500190880000008</v>
      </c>
      <c r="I31" s="584">
        <v>1.8686742407333334</v>
      </c>
      <c r="J31" s="584">
        <v>3.1141121283666671</v>
      </c>
      <c r="K31" s="584">
        <v>2.0796208127333333</v>
      </c>
      <c r="L31" s="584">
        <v>2.8488816381333333</v>
      </c>
      <c r="M31" s="584">
        <v>0.12539470133333333</v>
      </c>
      <c r="N31" s="584">
        <v>-0.27090206379999993</v>
      </c>
      <c r="O31" s="584">
        <v>-3.0886900290333332</v>
      </c>
      <c r="P31" s="584">
        <v>-1.1338265215666667</v>
      </c>
      <c r="Q31" s="584">
        <v>-4.6445410518000001</v>
      </c>
      <c r="R31" s="1053"/>
      <c r="S31" s="86"/>
      <c r="T31" s="361"/>
    </row>
    <row r="32" spans="1:20" s="383" customFormat="1" ht="11.25" customHeight="1" x14ac:dyDescent="0.2">
      <c r="A32" s="356"/>
      <c r="B32" s="366"/>
      <c r="C32" s="1115"/>
      <c r="D32" s="94" t="s">
        <v>147</v>
      </c>
      <c r="E32" s="584">
        <v>5.519120806500001</v>
      </c>
      <c r="F32" s="584">
        <v>4.0947422393999995</v>
      </c>
      <c r="G32" s="584">
        <v>2.2761620914999998</v>
      </c>
      <c r="H32" s="584">
        <v>0.91991462373333333</v>
      </c>
      <c r="I32" s="584">
        <v>1.5776886251666664</v>
      </c>
      <c r="J32" s="584">
        <v>1.9903984486666666</v>
      </c>
      <c r="K32" s="584">
        <v>1.5550178281666664</v>
      </c>
      <c r="L32" s="584">
        <v>1.3904170079333333</v>
      </c>
      <c r="M32" s="584">
        <v>2.3479506287666667</v>
      </c>
      <c r="N32" s="584">
        <v>4.0947384050000002</v>
      </c>
      <c r="O32" s="584">
        <v>4.0296671177666665</v>
      </c>
      <c r="P32" s="584">
        <v>4.2075619536666666</v>
      </c>
      <c r="Q32" s="584">
        <v>3.0501418300666665</v>
      </c>
      <c r="R32" s="1053"/>
      <c r="S32" s="86"/>
      <c r="T32" s="361"/>
    </row>
    <row r="33" spans="1:20" s="383" customFormat="1" ht="12" customHeight="1" x14ac:dyDescent="0.2">
      <c r="A33" s="356"/>
      <c r="B33" s="366"/>
      <c r="C33" s="1115"/>
      <c r="D33" s="94" t="s">
        <v>150</v>
      </c>
      <c r="E33" s="584">
        <v>10.806560146999999</v>
      </c>
      <c r="F33" s="584">
        <v>10.133699062333333</v>
      </c>
      <c r="G33" s="584">
        <v>10.048140442666666</v>
      </c>
      <c r="H33" s="584">
        <v>9.7007851066666664</v>
      </c>
      <c r="I33" s="584">
        <v>10.683842316666665</v>
      </c>
      <c r="J33" s="584">
        <v>10.755735994666667</v>
      </c>
      <c r="K33" s="584">
        <v>10.163615597000002</v>
      </c>
      <c r="L33" s="584">
        <v>8.5247986676666674</v>
      </c>
      <c r="M33" s="584">
        <v>7.9863139009999999</v>
      </c>
      <c r="N33" s="584">
        <v>8.4572252536666657</v>
      </c>
      <c r="O33" s="584">
        <v>10.390931175666665</v>
      </c>
      <c r="P33" s="584">
        <v>11.102899506</v>
      </c>
      <c r="Q33" s="584">
        <v>11.287185779666666</v>
      </c>
      <c r="R33" s="1053"/>
      <c r="S33" s="86"/>
      <c r="T33" s="361"/>
    </row>
    <row r="34" spans="1:20" s="582" customFormat="1" ht="21" customHeight="1" x14ac:dyDescent="0.2">
      <c r="A34" s="580"/>
      <c r="B34" s="1043"/>
      <c r="C34" s="1702" t="s">
        <v>294</v>
      </c>
      <c r="D34" s="1702"/>
      <c r="E34" s="588">
        <v>-15.250605734952591</v>
      </c>
      <c r="F34" s="588">
        <v>-11.252989858617957</v>
      </c>
      <c r="G34" s="588">
        <v>-7.5166676970001305</v>
      </c>
      <c r="H34" s="588">
        <v>-6.0964260283584695</v>
      </c>
      <c r="I34" s="588">
        <v>-5.3202357218265801</v>
      </c>
      <c r="J34" s="588">
        <v>-5.3625700760102637</v>
      </c>
      <c r="K34" s="588">
        <v>-4.1583721484254834</v>
      </c>
      <c r="L34" s="588">
        <v>-2.4967783127484715</v>
      </c>
      <c r="M34" s="588">
        <v>-5.6258924269516619E-3</v>
      </c>
      <c r="N34" s="588">
        <v>-0.7368836840178915</v>
      </c>
      <c r="O34" s="588">
        <v>-1.6458492026375164</v>
      </c>
      <c r="P34" s="588">
        <v>-3.6794051454504668</v>
      </c>
      <c r="Q34" s="588">
        <v>-4.0222812840254862</v>
      </c>
      <c r="R34" s="1052"/>
      <c r="S34" s="346"/>
    </row>
    <row r="35" spans="1:20" s="593" customFormat="1" ht="16.5" customHeight="1" x14ac:dyDescent="0.2">
      <c r="A35" s="589"/>
      <c r="B35" s="1044"/>
      <c r="C35" s="312" t="s">
        <v>324</v>
      </c>
      <c r="D35" s="590"/>
      <c r="E35" s="591">
        <v>-4.6204895083087072</v>
      </c>
      <c r="F35" s="591">
        <v>-5.4045226596674647</v>
      </c>
      <c r="G35" s="591">
        <v>-5.0318906790914042</v>
      </c>
      <c r="H35" s="591">
        <v>-4.7530910696510515</v>
      </c>
      <c r="I35" s="591">
        <v>-5.1120584952140904</v>
      </c>
      <c r="J35" s="591">
        <v>-6.2070174460580665</v>
      </c>
      <c r="K35" s="591">
        <v>-7.2473385046126593</v>
      </c>
      <c r="L35" s="591">
        <v>-8.2931702308467639</v>
      </c>
      <c r="M35" s="591">
        <v>-9.48728372494603</v>
      </c>
      <c r="N35" s="591">
        <v>-9.3017955753668016</v>
      </c>
      <c r="O35" s="591">
        <v>-9.0291642333771449</v>
      </c>
      <c r="P35" s="591">
        <v>-8.2596792409207165</v>
      </c>
      <c r="Q35" s="591">
        <v>-7.9565774627735202</v>
      </c>
      <c r="R35" s="1054"/>
      <c r="S35" s="347"/>
      <c r="T35" s="592"/>
    </row>
    <row r="36" spans="1:20" s="383" customFormat="1" ht="10.5" customHeight="1" x14ac:dyDescent="0.2">
      <c r="A36" s="356"/>
      <c r="B36" s="366"/>
      <c r="C36" s="594"/>
      <c r="D36" s="168"/>
      <c r="E36" s="595"/>
      <c r="F36" s="595"/>
      <c r="G36" s="595"/>
      <c r="H36" s="595"/>
      <c r="I36" s="595"/>
      <c r="J36" s="595"/>
      <c r="K36" s="595"/>
      <c r="L36" s="595"/>
      <c r="M36" s="595"/>
      <c r="N36" s="595"/>
      <c r="O36" s="595"/>
      <c r="P36" s="595"/>
      <c r="Q36" s="595"/>
      <c r="R36" s="1053"/>
      <c r="S36" s="86"/>
    </row>
    <row r="37" spans="1:20" s="383" customFormat="1" ht="10.5" customHeight="1" x14ac:dyDescent="0.2">
      <c r="A37" s="356"/>
      <c r="B37" s="366"/>
      <c r="C37" s="594"/>
      <c r="D37" s="168"/>
      <c r="E37" s="595"/>
      <c r="F37" s="595"/>
      <c r="G37" s="595"/>
      <c r="H37" s="595"/>
      <c r="I37" s="595"/>
      <c r="J37" s="595"/>
      <c r="K37" s="595"/>
      <c r="L37" s="595"/>
      <c r="M37" s="595"/>
      <c r="N37" s="595"/>
      <c r="O37" s="595"/>
      <c r="P37" s="595"/>
      <c r="Q37" s="595"/>
      <c r="R37" s="1053"/>
      <c r="S37" s="86"/>
    </row>
    <row r="38" spans="1:20" s="383" customFormat="1" ht="10.5" customHeight="1" x14ac:dyDescent="0.2">
      <c r="A38" s="356"/>
      <c r="B38" s="366"/>
      <c r="C38" s="594"/>
      <c r="D38" s="168"/>
      <c r="E38" s="595"/>
      <c r="F38" s="595"/>
      <c r="G38" s="595"/>
      <c r="H38" s="595"/>
      <c r="I38" s="595"/>
      <c r="J38" s="595"/>
      <c r="K38" s="595"/>
      <c r="L38" s="595"/>
      <c r="M38" s="595"/>
      <c r="N38" s="595"/>
      <c r="O38" s="595"/>
      <c r="P38" s="595"/>
      <c r="Q38" s="595"/>
      <c r="R38" s="1053"/>
      <c r="S38" s="86"/>
    </row>
    <row r="39" spans="1:20" s="383" customFormat="1" ht="10.5" customHeight="1" x14ac:dyDescent="0.2">
      <c r="A39" s="356"/>
      <c r="B39" s="366"/>
      <c r="C39" s="594"/>
      <c r="D39" s="168"/>
      <c r="E39" s="595"/>
      <c r="F39" s="595"/>
      <c r="G39" s="595"/>
      <c r="H39" s="595"/>
      <c r="I39" s="595"/>
      <c r="J39" s="595"/>
      <c r="K39" s="595"/>
      <c r="L39" s="595"/>
      <c r="M39" s="595"/>
      <c r="N39" s="595"/>
      <c r="O39" s="595"/>
      <c r="P39" s="595"/>
      <c r="Q39" s="595"/>
      <c r="R39" s="1053"/>
      <c r="S39" s="86"/>
    </row>
    <row r="40" spans="1:20" s="383" customFormat="1" ht="10.5" customHeight="1" x14ac:dyDescent="0.2">
      <c r="A40" s="356"/>
      <c r="B40" s="366"/>
      <c r="C40" s="594"/>
      <c r="D40" s="168"/>
      <c r="E40" s="595"/>
      <c r="F40" s="595"/>
      <c r="G40" s="595"/>
      <c r="H40" s="595"/>
      <c r="I40" s="595"/>
      <c r="J40" s="595"/>
      <c r="K40" s="595"/>
      <c r="L40" s="595"/>
      <c r="M40" s="595"/>
      <c r="N40" s="595"/>
      <c r="O40" s="595"/>
      <c r="P40" s="595"/>
      <c r="Q40" s="595"/>
      <c r="R40" s="1053"/>
      <c r="S40" s="86"/>
    </row>
    <row r="41" spans="1:20" s="383" customFormat="1" ht="10.5" customHeight="1" x14ac:dyDescent="0.2">
      <c r="A41" s="356"/>
      <c r="B41" s="366"/>
      <c r="C41" s="594"/>
      <c r="D41" s="168"/>
      <c r="E41" s="595"/>
      <c r="F41" s="595"/>
      <c r="G41" s="595"/>
      <c r="H41" s="595"/>
      <c r="I41" s="595"/>
      <c r="J41" s="595"/>
      <c r="K41" s="595"/>
      <c r="L41" s="595"/>
      <c r="M41" s="595"/>
      <c r="N41" s="595"/>
      <c r="O41" s="595"/>
      <c r="P41" s="595"/>
      <c r="Q41" s="595"/>
      <c r="R41" s="1053"/>
      <c r="S41" s="86"/>
    </row>
    <row r="42" spans="1:20" s="383" customFormat="1" ht="10.5" customHeight="1" x14ac:dyDescent="0.2">
      <c r="A42" s="356"/>
      <c r="B42" s="366"/>
      <c r="C42" s="594"/>
      <c r="D42" s="168"/>
      <c r="E42" s="595"/>
      <c r="F42" s="595"/>
      <c r="G42" s="595"/>
      <c r="H42" s="595"/>
      <c r="I42" s="595"/>
      <c r="J42" s="595"/>
      <c r="K42" s="595"/>
      <c r="L42" s="595"/>
      <c r="M42" s="595"/>
      <c r="N42" s="595"/>
      <c r="O42" s="595"/>
      <c r="P42" s="595"/>
      <c r="Q42" s="595"/>
      <c r="R42" s="1053"/>
      <c r="S42" s="86"/>
    </row>
    <row r="43" spans="1:20" s="383" customFormat="1" ht="10.5" customHeight="1" x14ac:dyDescent="0.2">
      <c r="A43" s="356"/>
      <c r="B43" s="366"/>
      <c r="C43" s="594"/>
      <c r="D43" s="168"/>
      <c r="E43" s="595"/>
      <c r="F43" s="595"/>
      <c r="G43" s="595"/>
      <c r="H43" s="595"/>
      <c r="I43" s="595"/>
      <c r="J43" s="595"/>
      <c r="K43" s="595"/>
      <c r="L43" s="595"/>
      <c r="M43" s="595"/>
      <c r="N43" s="595"/>
      <c r="O43" s="595"/>
      <c r="P43" s="595"/>
      <c r="Q43" s="595"/>
      <c r="R43" s="1053"/>
      <c r="S43" s="86"/>
    </row>
    <row r="44" spans="1:20" s="383" customFormat="1" ht="10.5" customHeight="1" x14ac:dyDescent="0.2">
      <c r="A44" s="356"/>
      <c r="B44" s="366"/>
      <c r="C44" s="594"/>
      <c r="D44" s="168"/>
      <c r="E44" s="595"/>
      <c r="F44" s="595"/>
      <c r="G44" s="595"/>
      <c r="H44" s="595"/>
      <c r="I44" s="595"/>
      <c r="J44" s="595"/>
      <c r="K44" s="595"/>
      <c r="L44" s="595"/>
      <c r="M44" s="595"/>
      <c r="N44" s="595"/>
      <c r="O44" s="595"/>
      <c r="P44" s="595"/>
      <c r="Q44" s="595"/>
      <c r="R44" s="1053"/>
      <c r="S44" s="86"/>
    </row>
    <row r="45" spans="1:20" s="383" customFormat="1" ht="10.5" customHeight="1" x14ac:dyDescent="0.2">
      <c r="A45" s="356"/>
      <c r="B45" s="366"/>
      <c r="C45" s="594"/>
      <c r="D45" s="168"/>
      <c r="E45" s="595"/>
      <c r="F45" s="595"/>
      <c r="G45" s="595"/>
      <c r="H45" s="595"/>
      <c r="I45" s="595"/>
      <c r="J45" s="595"/>
      <c r="K45" s="595"/>
      <c r="L45" s="595"/>
      <c r="M45" s="595"/>
      <c r="N45" s="595"/>
      <c r="O45" s="595"/>
      <c r="P45" s="595"/>
      <c r="Q45" s="595"/>
      <c r="R45" s="1053"/>
      <c r="S45" s="86"/>
    </row>
    <row r="46" spans="1:20" s="383" customFormat="1" ht="10.5" customHeight="1" x14ac:dyDescent="0.2">
      <c r="A46" s="356"/>
      <c r="B46" s="366"/>
      <c r="C46" s="594"/>
      <c r="D46" s="168"/>
      <c r="E46" s="595"/>
      <c r="F46" s="595"/>
      <c r="G46" s="595"/>
      <c r="H46" s="595"/>
      <c r="I46" s="595"/>
      <c r="J46" s="595"/>
      <c r="K46" s="595"/>
      <c r="L46" s="595"/>
      <c r="M46" s="595"/>
      <c r="N46" s="595"/>
      <c r="O46" s="595"/>
      <c r="P46" s="595"/>
      <c r="Q46" s="595"/>
      <c r="R46" s="1053"/>
      <c r="S46" s="86"/>
    </row>
    <row r="47" spans="1:20" s="383" customFormat="1" ht="10.5" customHeight="1" x14ac:dyDescent="0.2">
      <c r="A47" s="356"/>
      <c r="B47" s="366"/>
      <c r="C47" s="594"/>
      <c r="D47" s="168"/>
      <c r="E47" s="595"/>
      <c r="F47" s="595"/>
      <c r="G47" s="595"/>
      <c r="H47" s="595"/>
      <c r="I47" s="595"/>
      <c r="J47" s="595"/>
      <c r="K47" s="595"/>
      <c r="L47" s="595"/>
      <c r="M47" s="595"/>
      <c r="N47" s="595"/>
      <c r="O47" s="595"/>
      <c r="P47" s="595"/>
      <c r="Q47" s="595"/>
      <c r="R47" s="1053"/>
      <c r="S47" s="86"/>
    </row>
    <row r="48" spans="1:20" s="383" customFormat="1" ht="10.5" customHeight="1" x14ac:dyDescent="0.2">
      <c r="A48" s="356"/>
      <c r="B48" s="366"/>
      <c r="C48" s="594"/>
      <c r="D48" s="168"/>
      <c r="E48" s="595"/>
      <c r="F48" s="595"/>
      <c r="G48" s="595"/>
      <c r="H48" s="595"/>
      <c r="I48" s="595"/>
      <c r="J48" s="595"/>
      <c r="K48" s="595"/>
      <c r="L48" s="595"/>
      <c r="M48" s="595"/>
      <c r="N48" s="595"/>
      <c r="O48" s="595"/>
      <c r="P48" s="595"/>
      <c r="Q48" s="595"/>
      <c r="R48" s="1053"/>
      <c r="S48" s="86"/>
    </row>
    <row r="49" spans="1:20" s="582" customFormat="1" ht="15.75" customHeight="1" x14ac:dyDescent="0.2">
      <c r="A49" s="580"/>
      <c r="B49" s="1043"/>
      <c r="C49" s="1114" t="s">
        <v>151</v>
      </c>
      <c r="D49" s="202"/>
      <c r="E49" s="586"/>
      <c r="F49" s="587"/>
      <c r="G49" s="587"/>
      <c r="H49" s="587"/>
      <c r="I49" s="587"/>
      <c r="J49" s="587"/>
      <c r="K49" s="587"/>
      <c r="L49" s="587"/>
      <c r="M49" s="587"/>
      <c r="N49" s="587"/>
      <c r="O49" s="587"/>
      <c r="P49" s="587"/>
      <c r="Q49" s="587"/>
      <c r="R49" s="1052"/>
      <c r="S49" s="346"/>
      <c r="T49" s="581"/>
    </row>
    <row r="50" spans="1:20" s="582" customFormat="1" ht="15.75" customHeight="1" x14ac:dyDescent="0.2">
      <c r="A50" s="580"/>
      <c r="B50" s="1043"/>
      <c r="C50" s="596"/>
      <c r="D50" s="224" t="s">
        <v>293</v>
      </c>
      <c r="E50" s="591">
        <v>330.58699999999999</v>
      </c>
      <c r="F50" s="591">
        <v>338.14699999999999</v>
      </c>
      <c r="G50" s="591">
        <v>338.935</v>
      </c>
      <c r="H50" s="591">
        <v>334.24099999999999</v>
      </c>
      <c r="I50" s="591">
        <v>334.89699999999999</v>
      </c>
      <c r="J50" s="591">
        <v>339.03500000000003</v>
      </c>
      <c r="K50" s="591">
        <v>350.77199999999999</v>
      </c>
      <c r="L50" s="591">
        <v>342.702</v>
      </c>
      <c r="M50" s="591">
        <v>333.77600000000001</v>
      </c>
      <c r="N50" s="591">
        <v>321.24</v>
      </c>
      <c r="O50" s="591">
        <v>305.17099999999999</v>
      </c>
      <c r="P50" s="591">
        <v>298.19099999999997</v>
      </c>
      <c r="Q50" s="591">
        <v>297.29000000000002</v>
      </c>
      <c r="R50" s="1052"/>
      <c r="S50" s="346"/>
      <c r="T50" s="581"/>
    </row>
    <row r="51" spans="1:20" s="601" customFormat="1" ht="12" customHeight="1" x14ac:dyDescent="0.2">
      <c r="A51" s="598"/>
      <c r="B51" s="1045"/>
      <c r="C51" s="599"/>
      <c r="D51" s="635" t="s">
        <v>234</v>
      </c>
      <c r="E51" s="584">
        <v>13.597</v>
      </c>
      <c r="F51" s="584">
        <v>13.673999999999999</v>
      </c>
      <c r="G51" s="584">
        <v>13.842000000000001</v>
      </c>
      <c r="H51" s="584">
        <v>14.349</v>
      </c>
      <c r="I51" s="584">
        <v>16.716000000000001</v>
      </c>
      <c r="J51" s="584">
        <v>17.338999999999999</v>
      </c>
      <c r="K51" s="584">
        <v>18.920000000000002</v>
      </c>
      <c r="L51" s="584">
        <v>18.550999999999998</v>
      </c>
      <c r="M51" s="584">
        <v>17.524999999999999</v>
      </c>
      <c r="N51" s="584">
        <v>15.965999999999999</v>
      </c>
      <c r="O51" s="584">
        <v>15.129</v>
      </c>
      <c r="P51" s="584">
        <v>14.252000000000001</v>
      </c>
      <c r="Q51" s="584" t="s">
        <v>377</v>
      </c>
      <c r="R51" s="1055"/>
      <c r="S51" s="86"/>
      <c r="T51" s="600"/>
    </row>
    <row r="52" spans="1:20" s="604" customFormat="1" ht="15" customHeight="1" x14ac:dyDescent="0.2">
      <c r="A52" s="602"/>
      <c r="B52" s="1046"/>
      <c r="C52" s="603"/>
      <c r="D52" s="224" t="s">
        <v>291</v>
      </c>
      <c r="E52" s="591">
        <v>39.896000000000001</v>
      </c>
      <c r="F52" s="591">
        <v>40.869</v>
      </c>
      <c r="G52" s="591">
        <v>53.881</v>
      </c>
      <c r="H52" s="591">
        <v>52.692999999999998</v>
      </c>
      <c r="I52" s="591">
        <v>53.805999999999997</v>
      </c>
      <c r="J52" s="591">
        <v>40.790999999999997</v>
      </c>
      <c r="K52" s="591">
        <v>54.968000000000004</v>
      </c>
      <c r="L52" s="591">
        <v>41.048999999999999</v>
      </c>
      <c r="M52" s="591">
        <v>39.524000000000001</v>
      </c>
      <c r="N52" s="591">
        <v>37.655000000000001</v>
      </c>
      <c r="O52" s="591">
        <v>38.201999999999998</v>
      </c>
      <c r="P52" s="591">
        <v>33.978000000000002</v>
      </c>
      <c r="Q52" s="591">
        <v>42.19</v>
      </c>
      <c r="R52" s="1056"/>
      <c r="S52" s="346"/>
      <c r="T52" s="597"/>
    </row>
    <row r="53" spans="1:20" s="383" customFormat="1" ht="11.25" customHeight="1" x14ac:dyDescent="0.2">
      <c r="A53" s="356"/>
      <c r="B53" s="366"/>
      <c r="C53" s="594"/>
      <c r="D53" s="635" t="s">
        <v>235</v>
      </c>
      <c r="E53" s="584">
        <v>-7.9783185330411621</v>
      </c>
      <c r="F53" s="584">
        <v>-4.0543713024697059</v>
      </c>
      <c r="G53" s="584">
        <v>-8.5010273914446266</v>
      </c>
      <c r="H53" s="584">
        <v>-1.9026342734804191</v>
      </c>
      <c r="I53" s="584">
        <v>-5.4110118838337717</v>
      </c>
      <c r="J53" s="584">
        <v>-0.36151347126213151</v>
      </c>
      <c r="K53" s="584">
        <v>-0.87818952303668762</v>
      </c>
      <c r="L53" s="584">
        <v>-0.405182453416153</v>
      </c>
      <c r="M53" s="584">
        <v>-7.3294255568581379</v>
      </c>
      <c r="N53" s="584">
        <v>-5.7045551298424808</v>
      </c>
      <c r="O53" s="584">
        <v>-0.82811972690222113</v>
      </c>
      <c r="P53" s="584">
        <v>-12.115255289431481</v>
      </c>
      <c r="Q53" s="584">
        <v>5.7499498696611084</v>
      </c>
      <c r="R53" s="1053"/>
      <c r="S53" s="86"/>
      <c r="T53" s="361"/>
    </row>
    <row r="54" spans="1:20" s="582" customFormat="1" ht="15.75" customHeight="1" x14ac:dyDescent="0.2">
      <c r="A54" s="580"/>
      <c r="B54" s="1043"/>
      <c r="C54" s="1114" t="s">
        <v>292</v>
      </c>
      <c r="D54" s="202"/>
      <c r="E54" s="591">
        <v>9.8800000000000008</v>
      </c>
      <c r="F54" s="591">
        <v>10.411</v>
      </c>
      <c r="G54" s="591">
        <v>12.064</v>
      </c>
      <c r="H54" s="591">
        <v>12.833</v>
      </c>
      <c r="I54" s="591">
        <v>9.4090000000000007</v>
      </c>
      <c r="J54" s="591">
        <v>6.1710000000000003</v>
      </c>
      <c r="K54" s="591">
        <v>12.515000000000001</v>
      </c>
      <c r="L54" s="591">
        <v>10.805</v>
      </c>
      <c r="M54" s="591">
        <v>12.089</v>
      </c>
      <c r="N54" s="591">
        <v>10.467000000000001</v>
      </c>
      <c r="O54" s="591">
        <v>13.561</v>
      </c>
      <c r="P54" s="591">
        <v>10.784000000000001</v>
      </c>
      <c r="Q54" s="591">
        <v>11.332000000000001</v>
      </c>
      <c r="R54" s="1052"/>
      <c r="S54" s="346"/>
      <c r="T54" s="581"/>
    </row>
    <row r="55" spans="1:20" s="383" customFormat="1" ht="9.75" customHeight="1" x14ac:dyDescent="0.2">
      <c r="A55" s="560"/>
      <c r="B55" s="561"/>
      <c r="C55" s="605"/>
      <c r="D55" s="635" t="s">
        <v>152</v>
      </c>
      <c r="E55" s="584">
        <v>-13.952273123149261</v>
      </c>
      <c r="F55" s="584">
        <v>-0.31597089237841436</v>
      </c>
      <c r="G55" s="584">
        <v>0.64236255943939113</v>
      </c>
      <c r="H55" s="584">
        <v>-14.83275816299442</v>
      </c>
      <c r="I55" s="584">
        <v>-8.0523795563373408</v>
      </c>
      <c r="J55" s="584">
        <v>-11.64089347079037</v>
      </c>
      <c r="K55" s="584">
        <v>-5.8881034742066412</v>
      </c>
      <c r="L55" s="584">
        <v>-0.66194722809599371</v>
      </c>
      <c r="M55" s="584">
        <v>-19.567531603459742</v>
      </c>
      <c r="N55" s="584">
        <v>-4.6981698989347116</v>
      </c>
      <c r="O55" s="584">
        <v>5.4756163957377257</v>
      </c>
      <c r="P55" s="584">
        <v>-12.983135641087706</v>
      </c>
      <c r="Q55" s="584">
        <v>14.696356275303636</v>
      </c>
      <c r="R55" s="1053"/>
      <c r="S55" s="86"/>
      <c r="T55" s="581"/>
    </row>
    <row r="56" spans="1:20" s="582" customFormat="1" ht="15.75" customHeight="1" x14ac:dyDescent="0.2">
      <c r="A56" s="580"/>
      <c r="B56" s="1043"/>
      <c r="C56" s="1702" t="s">
        <v>323</v>
      </c>
      <c r="D56" s="1702"/>
      <c r="E56" s="591">
        <v>168.29</v>
      </c>
      <c r="F56" s="591">
        <v>169.04300000000001</v>
      </c>
      <c r="G56" s="591">
        <v>174.50200000000001</v>
      </c>
      <c r="H56" s="591">
        <v>165.827</v>
      </c>
      <c r="I56" s="591">
        <v>168.18199999999999</v>
      </c>
      <c r="J56" s="591">
        <v>173.755</v>
      </c>
      <c r="K56" s="591">
        <v>186.75800000000001</v>
      </c>
      <c r="L56" s="591">
        <v>182.80099999999999</v>
      </c>
      <c r="M56" s="591">
        <v>177.13</v>
      </c>
      <c r="N56" s="591">
        <v>168.851</v>
      </c>
      <c r="O56" s="591">
        <v>165.499</v>
      </c>
      <c r="P56" s="591">
        <v>160.50800000000001</v>
      </c>
      <c r="Q56" s="591">
        <v>159.143</v>
      </c>
      <c r="R56" s="1053"/>
      <c r="S56" s="346"/>
      <c r="T56" s="581"/>
    </row>
    <row r="57" spans="1:20" s="383" customFormat="1" ht="10.5" customHeight="1" x14ac:dyDescent="0.2">
      <c r="A57" s="356"/>
      <c r="B57" s="366"/>
      <c r="C57" s="606"/>
      <c r="D57" s="606"/>
      <c r="E57" s="607"/>
      <c r="F57" s="608"/>
      <c r="G57" s="608"/>
      <c r="H57" s="608"/>
      <c r="I57" s="608"/>
      <c r="J57" s="608"/>
      <c r="K57" s="608"/>
      <c r="L57" s="608"/>
      <c r="M57" s="608"/>
      <c r="N57" s="608"/>
      <c r="O57" s="608"/>
      <c r="P57" s="608"/>
      <c r="Q57" s="608"/>
      <c r="R57" s="1053"/>
      <c r="S57" s="86"/>
      <c r="T57" s="581"/>
    </row>
    <row r="58" spans="1:20" s="383" customFormat="1" ht="10.5" customHeight="1" x14ac:dyDescent="0.2">
      <c r="A58" s="356"/>
      <c r="B58" s="366"/>
      <c r="C58" s="594"/>
      <c r="D58" s="168"/>
      <c r="E58" s="585"/>
      <c r="F58" s="585"/>
      <c r="G58" s="585"/>
      <c r="H58" s="585"/>
      <c r="I58" s="585"/>
      <c r="J58" s="585"/>
      <c r="K58" s="585"/>
      <c r="L58" s="585"/>
      <c r="M58" s="585"/>
      <c r="N58" s="585"/>
      <c r="O58" s="585"/>
      <c r="P58" s="585"/>
      <c r="Q58" s="585"/>
      <c r="R58" s="1053"/>
      <c r="S58" s="86"/>
    </row>
    <row r="59" spans="1:20" s="383" customFormat="1" ht="10.5" customHeight="1" x14ac:dyDescent="0.2">
      <c r="A59" s="356"/>
      <c r="B59" s="366"/>
      <c r="C59" s="594"/>
      <c r="D59" s="168"/>
      <c r="E59" s="595"/>
      <c r="F59" s="595"/>
      <c r="G59" s="595"/>
      <c r="H59" s="595"/>
      <c r="I59" s="595"/>
      <c r="J59" s="595"/>
      <c r="K59" s="595"/>
      <c r="L59" s="595"/>
      <c r="M59" s="595"/>
      <c r="N59" s="595"/>
      <c r="O59" s="595"/>
      <c r="P59" s="595"/>
      <c r="Q59" s="595"/>
      <c r="R59" s="1053"/>
      <c r="S59" s="86"/>
    </row>
    <row r="60" spans="1:20" s="383" customFormat="1" ht="10.5" customHeight="1" x14ac:dyDescent="0.2">
      <c r="A60" s="356"/>
      <c r="B60" s="366"/>
      <c r="C60" s="594"/>
      <c r="D60" s="168"/>
      <c r="E60" s="595"/>
      <c r="F60" s="595"/>
      <c r="G60" s="595"/>
      <c r="H60" s="595"/>
      <c r="I60" s="595"/>
      <c r="J60" s="595"/>
      <c r="K60" s="595"/>
      <c r="L60" s="595"/>
      <c r="M60" s="595"/>
      <c r="N60" s="595"/>
      <c r="O60" s="595"/>
      <c r="P60" s="595"/>
      <c r="Q60" s="595"/>
      <c r="R60" s="1053"/>
      <c r="S60" s="86"/>
    </row>
    <row r="61" spans="1:20" s="383" customFormat="1" ht="10.5" customHeight="1" x14ac:dyDescent="0.2">
      <c r="A61" s="356"/>
      <c r="B61" s="366"/>
      <c r="C61" s="594"/>
      <c r="D61" s="168"/>
      <c r="E61" s="595"/>
      <c r="F61" s="595"/>
      <c r="G61" s="595"/>
      <c r="H61" s="595"/>
      <c r="I61" s="595"/>
      <c r="J61" s="595"/>
      <c r="K61" s="595"/>
      <c r="L61" s="595"/>
      <c r="M61" s="595"/>
      <c r="N61" s="595"/>
      <c r="O61" s="595"/>
      <c r="P61" s="595"/>
      <c r="Q61" s="595"/>
      <c r="R61" s="1053"/>
      <c r="S61" s="86"/>
    </row>
    <row r="62" spans="1:20" s="383" customFormat="1" ht="10.5" customHeight="1" x14ac:dyDescent="0.2">
      <c r="A62" s="356"/>
      <c r="B62" s="366"/>
      <c r="C62" s="594"/>
      <c r="D62" s="168"/>
      <c r="E62" s="595"/>
      <c r="F62" s="595"/>
      <c r="G62" s="595"/>
      <c r="H62" s="595"/>
      <c r="I62" s="595"/>
      <c r="J62" s="595"/>
      <c r="K62" s="595"/>
      <c r="L62" s="595"/>
      <c r="M62" s="595"/>
      <c r="N62" s="595"/>
      <c r="O62" s="595"/>
      <c r="P62" s="595"/>
      <c r="Q62" s="595"/>
      <c r="R62" s="1053"/>
      <c r="S62" s="86"/>
    </row>
    <row r="63" spans="1:20" s="383" customFormat="1" ht="10.5" customHeight="1" x14ac:dyDescent="0.2">
      <c r="A63" s="356"/>
      <c r="B63" s="366"/>
      <c r="C63" s="594"/>
      <c r="D63" s="168"/>
      <c r="E63" s="595"/>
      <c r="F63" s="595"/>
      <c r="G63" s="595"/>
      <c r="H63" s="595"/>
      <c r="I63" s="595"/>
      <c r="J63" s="595"/>
      <c r="K63" s="595"/>
      <c r="L63" s="595"/>
      <c r="M63" s="595"/>
      <c r="N63" s="595"/>
      <c r="O63" s="595"/>
      <c r="P63" s="595"/>
      <c r="Q63" s="595"/>
      <c r="R63" s="1053"/>
      <c r="S63" s="86"/>
    </row>
    <row r="64" spans="1:20" s="383" customFormat="1" ht="10.5" customHeight="1" x14ac:dyDescent="0.2">
      <c r="A64" s="356"/>
      <c r="B64" s="366"/>
      <c r="C64" s="594"/>
      <c r="D64" s="168"/>
      <c r="E64" s="595"/>
      <c r="F64" s="595"/>
      <c r="G64" s="595"/>
      <c r="H64" s="595"/>
      <c r="I64" s="595"/>
      <c r="J64" s="595"/>
      <c r="K64" s="595"/>
      <c r="L64" s="595"/>
      <c r="M64" s="595"/>
      <c r="N64" s="595"/>
      <c r="O64" s="595"/>
      <c r="P64" s="595"/>
      <c r="Q64" s="595"/>
      <c r="R64" s="1053"/>
      <c r="S64" s="86"/>
    </row>
    <row r="65" spans="1:20" s="383" customFormat="1" ht="10.5" customHeight="1" x14ac:dyDescent="0.2">
      <c r="A65" s="356"/>
      <c r="B65" s="366"/>
      <c r="C65" s="594"/>
      <c r="D65" s="168"/>
      <c r="E65" s="595"/>
      <c r="F65" s="595"/>
      <c r="G65" s="595"/>
      <c r="H65" s="595"/>
      <c r="I65" s="595"/>
      <c r="J65" s="595"/>
      <c r="K65" s="595"/>
      <c r="L65" s="595"/>
      <c r="M65" s="595"/>
      <c r="N65" s="595"/>
      <c r="O65" s="595"/>
      <c r="P65" s="595"/>
      <c r="Q65" s="595"/>
      <c r="R65" s="1053"/>
      <c r="S65" s="86"/>
    </row>
    <row r="66" spans="1:20" s="383" customFormat="1" ht="10.5" customHeight="1" x14ac:dyDescent="0.2">
      <c r="A66" s="356"/>
      <c r="B66" s="366"/>
      <c r="C66" s="594"/>
      <c r="D66" s="168"/>
      <c r="E66" s="595"/>
      <c r="F66" s="595"/>
      <c r="G66" s="595"/>
      <c r="H66" s="595"/>
      <c r="I66" s="595"/>
      <c r="J66" s="595"/>
      <c r="K66" s="595"/>
      <c r="L66" s="595"/>
      <c r="M66" s="595"/>
      <c r="N66" s="595"/>
      <c r="O66" s="595"/>
      <c r="P66" s="595"/>
      <c r="Q66" s="595"/>
      <c r="R66" s="1053"/>
      <c r="S66" s="86"/>
    </row>
    <row r="67" spans="1:20" s="383" customFormat="1" ht="10.5" customHeight="1" x14ac:dyDescent="0.2">
      <c r="A67" s="356"/>
      <c r="B67" s="366"/>
      <c r="C67" s="594"/>
      <c r="D67" s="168"/>
      <c r="E67" s="595"/>
      <c r="F67" s="595"/>
      <c r="G67" s="595"/>
      <c r="H67" s="595"/>
      <c r="I67" s="595"/>
      <c r="J67" s="595"/>
      <c r="K67" s="595"/>
      <c r="L67" s="595"/>
      <c r="M67" s="595"/>
      <c r="N67" s="595"/>
      <c r="O67" s="595"/>
      <c r="P67" s="595"/>
      <c r="Q67" s="595"/>
      <c r="R67" s="1053"/>
      <c r="S67" s="86"/>
    </row>
    <row r="68" spans="1:20" s="383" customFormat="1" ht="10.5" customHeight="1" x14ac:dyDescent="0.2">
      <c r="A68" s="356"/>
      <c r="B68" s="366"/>
      <c r="C68" s="594"/>
      <c r="D68" s="168"/>
      <c r="E68" s="595"/>
      <c r="F68" s="595"/>
      <c r="G68" s="595"/>
      <c r="H68" s="595"/>
      <c r="I68" s="595"/>
      <c r="J68" s="595"/>
      <c r="K68" s="595"/>
      <c r="L68" s="595"/>
      <c r="M68" s="595"/>
      <c r="N68" s="595"/>
      <c r="O68" s="595"/>
      <c r="P68" s="595"/>
      <c r="Q68" s="595"/>
      <c r="R68" s="1053"/>
      <c r="S68" s="86"/>
    </row>
    <row r="69" spans="1:20" s="383" customFormat="1" ht="10.5" customHeight="1" x14ac:dyDescent="0.2">
      <c r="A69" s="356"/>
      <c r="B69" s="366"/>
      <c r="C69" s="594"/>
      <c r="D69" s="168"/>
      <c r="E69" s="595"/>
      <c r="F69" s="595"/>
      <c r="G69" s="595"/>
      <c r="H69" s="595"/>
      <c r="I69" s="595"/>
      <c r="J69" s="595"/>
      <c r="K69" s="595"/>
      <c r="L69" s="595"/>
      <c r="M69" s="595"/>
      <c r="N69" s="595"/>
      <c r="O69" s="595"/>
      <c r="P69" s="595"/>
      <c r="Q69" s="595"/>
      <c r="R69" s="1053"/>
      <c r="S69" s="86"/>
    </row>
    <row r="70" spans="1:20" s="383" customFormat="1" ht="17.25" customHeight="1" x14ac:dyDescent="0.2">
      <c r="A70" s="356"/>
      <c r="B70" s="366"/>
      <c r="C70" s="1705" t="s">
        <v>449</v>
      </c>
      <c r="D70" s="1705"/>
      <c r="E70" s="1705"/>
      <c r="F70" s="1705"/>
      <c r="G70" s="1705"/>
      <c r="H70" s="1705"/>
      <c r="I70" s="1705"/>
      <c r="J70" s="1705"/>
      <c r="K70" s="1705"/>
      <c r="L70" s="1705"/>
      <c r="M70" s="1705"/>
      <c r="N70" s="1705"/>
      <c r="O70" s="1705"/>
      <c r="P70" s="1705"/>
      <c r="Q70" s="1705"/>
      <c r="R70" s="1053"/>
      <c r="S70" s="86"/>
    </row>
    <row r="71" spans="1:20" s="661" customFormat="1" ht="11.25" customHeight="1" x14ac:dyDescent="0.2">
      <c r="A71" s="368"/>
      <c r="B71" s="369"/>
      <c r="C71" s="1706" t="s">
        <v>456</v>
      </c>
      <c r="D71" s="1706"/>
      <c r="E71" s="1706"/>
      <c r="F71" s="1706"/>
      <c r="G71" s="1706"/>
      <c r="H71" s="1706"/>
      <c r="I71" s="1706"/>
      <c r="J71" s="1706"/>
      <c r="K71" s="1706"/>
      <c r="L71" s="1707" t="s">
        <v>444</v>
      </c>
      <c r="M71" s="1707"/>
      <c r="N71" s="1707"/>
      <c r="O71" s="1708" t="s">
        <v>443</v>
      </c>
      <c r="P71" s="1708"/>
      <c r="Q71" s="1708"/>
      <c r="R71" s="1057"/>
      <c r="S71" s="913"/>
      <c r="T71" s="913"/>
    </row>
    <row r="72" spans="1:20" s="383" customFormat="1" ht="9.75" customHeight="1" x14ac:dyDescent="0.2">
      <c r="A72" s="356"/>
      <c r="B72" s="366"/>
      <c r="C72" s="914" t="s">
        <v>481</v>
      </c>
      <c r="D72" s="914"/>
      <c r="R72" s="1053"/>
      <c r="S72" s="86"/>
    </row>
    <row r="73" spans="1:20" x14ac:dyDescent="0.2">
      <c r="A73" s="356"/>
      <c r="E73" s="574"/>
      <c r="F73" s="609"/>
      <c r="G73" s="609"/>
      <c r="H73" s="609"/>
      <c r="I73" s="609"/>
      <c r="J73" s="610"/>
      <c r="K73" s="610"/>
      <c r="L73" s="610"/>
      <c r="M73" s="610"/>
      <c r="N73" s="1539">
        <v>43678</v>
      </c>
      <c r="O73" s="1539"/>
      <c r="P73" s="1539"/>
      <c r="Q73" s="1539"/>
      <c r="R73" s="571">
        <v>21</v>
      </c>
      <c r="S73" s="825"/>
    </row>
  </sheetData>
  <mergeCells count="10">
    <mergeCell ref="C34:D34"/>
    <mergeCell ref="N73:Q73"/>
    <mergeCell ref="D1:K1"/>
    <mergeCell ref="P3:Q3"/>
    <mergeCell ref="C56:D56"/>
    <mergeCell ref="C70:Q70"/>
    <mergeCell ref="C71:K71"/>
    <mergeCell ref="L71:N71"/>
    <mergeCell ref="O71:Q71"/>
    <mergeCell ref="E6:J6"/>
  </mergeCells>
  <conditionalFormatting sqref="E7:Q7">
    <cfRule type="cellIs" dxfId="5" priority="1" operator="equal">
      <formula>"jan."</formula>
    </cfRule>
  </conditionalFormatting>
  <hyperlinks>
    <hyperlink ref="O71" r:id="rId1"/>
  </hyperlinks>
  <printOptions horizontalCentered="1"/>
  <pageMargins left="0.15748031496062992" right="0.15748031496062992" top="0.19685039370078741" bottom="0.19685039370078741" header="0" footer="0"/>
  <pageSetup paperSize="9" orientation="portrait"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6">
    <pageSetUpPr fitToPage="1"/>
  </sheetPr>
  <dimension ref="A1:P62"/>
  <sheetViews>
    <sheetView zoomScaleNormal="100" workbookViewId="0"/>
  </sheetViews>
  <sheetFormatPr defaultRowHeight="12.75" x14ac:dyDescent="0.2"/>
  <cols>
    <col min="1" max="1" width="1" style="96" customWidth="1"/>
    <col min="2" max="2" width="2.5703125" style="96" customWidth="1"/>
    <col min="3" max="3" width="1" style="96" customWidth="1"/>
    <col min="4" max="4" width="13.5703125" style="96" customWidth="1"/>
    <col min="5" max="6" width="16" style="96" customWidth="1"/>
    <col min="7" max="9" width="15.7109375" style="96" customWidth="1"/>
    <col min="10" max="10" width="0.85546875" style="96" customWidth="1"/>
    <col min="11" max="11" width="2.5703125" style="96" customWidth="1"/>
    <col min="12" max="12" width="1" style="96" customWidth="1"/>
    <col min="13" max="16384" width="9.140625" style="96"/>
  </cols>
  <sheetData>
    <row r="1" spans="1:12" ht="13.5" customHeight="1" x14ac:dyDescent="0.2">
      <c r="A1" s="98"/>
      <c r="B1" s="716"/>
      <c r="D1" s="718"/>
      <c r="E1" s="98"/>
      <c r="F1" s="98"/>
      <c r="G1" s="717" t="s">
        <v>494</v>
      </c>
      <c r="H1" s="98"/>
      <c r="I1" s="719"/>
      <c r="J1" s="98"/>
      <c r="K1" s="98"/>
      <c r="L1" s="95"/>
    </row>
    <row r="2" spans="1:12" ht="6" customHeight="1" x14ac:dyDescent="0.2">
      <c r="A2" s="308"/>
      <c r="B2" s="1060"/>
      <c r="C2" s="720"/>
      <c r="D2" s="720"/>
      <c r="E2" s="721"/>
      <c r="F2" s="721"/>
      <c r="G2" s="721"/>
      <c r="H2" s="721"/>
      <c r="I2" s="722"/>
      <c r="J2" s="695"/>
      <c r="K2" s="695"/>
      <c r="L2" s="95"/>
    </row>
    <row r="3" spans="1:12" ht="6" customHeight="1" thickBot="1" x14ac:dyDescent="0.25">
      <c r="A3" s="308"/>
      <c r="B3" s="1061"/>
      <c r="C3" s="98"/>
      <c r="D3" s="98"/>
      <c r="E3" s="98"/>
      <c r="F3" s="98"/>
      <c r="G3" s="98"/>
      <c r="H3" s="98"/>
      <c r="I3" s="98"/>
      <c r="J3" s="98"/>
      <c r="K3" s="98"/>
      <c r="L3" s="95"/>
    </row>
    <row r="4" spans="1:12" s="100" customFormat="1" ht="13.5" customHeight="1" thickBot="1" x14ac:dyDescent="0.25">
      <c r="A4" s="338"/>
      <c r="B4" s="1061"/>
      <c r="C4" s="1710" t="s">
        <v>455</v>
      </c>
      <c r="D4" s="1711"/>
      <c r="E4" s="1711"/>
      <c r="F4" s="1711"/>
      <c r="G4" s="1711"/>
      <c r="H4" s="1711"/>
      <c r="I4" s="1711"/>
      <c r="J4" s="1712"/>
      <c r="K4" s="98"/>
      <c r="L4" s="99"/>
    </row>
    <row r="5" spans="1:12" ht="15.75" customHeight="1" x14ac:dyDescent="0.2">
      <c r="A5" s="308"/>
      <c r="B5" s="1061"/>
      <c r="C5" s="723" t="s">
        <v>454</v>
      </c>
      <c r="D5" s="101"/>
      <c r="E5" s="101"/>
      <c r="F5" s="101"/>
      <c r="G5" s="101"/>
      <c r="H5" s="101"/>
      <c r="I5" s="101"/>
      <c r="J5" s="724"/>
      <c r="K5" s="98"/>
      <c r="L5" s="95"/>
    </row>
    <row r="6" spans="1:12" ht="12" customHeight="1" x14ac:dyDescent="0.2">
      <c r="A6" s="308"/>
      <c r="B6" s="1061"/>
      <c r="C6" s="101"/>
      <c r="D6" s="101"/>
      <c r="E6" s="725"/>
      <c r="F6" s="725"/>
      <c r="G6" s="725"/>
      <c r="H6" s="725"/>
      <c r="I6" s="725"/>
      <c r="J6" s="726"/>
      <c r="K6" s="98"/>
      <c r="L6" s="95"/>
    </row>
    <row r="7" spans="1:12" ht="24" customHeight="1" x14ac:dyDescent="0.2">
      <c r="A7" s="308"/>
      <c r="B7" s="1061"/>
      <c r="C7" s="1713" t="s">
        <v>928</v>
      </c>
      <c r="D7" s="1714"/>
      <c r="E7" s="1029" t="s">
        <v>67</v>
      </c>
      <c r="F7" s="1029" t="s">
        <v>380</v>
      </c>
      <c r="G7" s="102" t="s">
        <v>381</v>
      </c>
      <c r="H7" s="102" t="s">
        <v>382</v>
      </c>
      <c r="I7" s="102"/>
      <c r="J7" s="727"/>
      <c r="K7" s="1066"/>
      <c r="L7" s="103"/>
    </row>
    <row r="8" spans="1:12" s="733" customFormat="1" ht="3" customHeight="1" x14ac:dyDescent="0.2">
      <c r="A8" s="728"/>
      <c r="B8" s="1061"/>
      <c r="C8" s="104"/>
      <c r="D8" s="729"/>
      <c r="E8" s="730"/>
      <c r="F8" s="731"/>
      <c r="G8" s="729"/>
      <c r="H8" s="729"/>
      <c r="I8" s="729"/>
      <c r="J8" s="729"/>
      <c r="K8" s="1067"/>
      <c r="L8" s="732"/>
    </row>
    <row r="9" spans="1:12" s="108" customFormat="1" ht="12.75" customHeight="1" x14ac:dyDescent="0.2">
      <c r="A9" s="339"/>
      <c r="B9" s="1061"/>
      <c r="C9" s="106" t="s">
        <v>192</v>
      </c>
      <c r="D9" s="671" t="s">
        <v>192</v>
      </c>
      <c r="E9" s="692">
        <v>3</v>
      </c>
      <c r="F9" s="692">
        <v>5.6</v>
      </c>
      <c r="G9" s="692">
        <v>3.4</v>
      </c>
      <c r="H9" s="692">
        <v>2.6</v>
      </c>
      <c r="I9" s="107">
        <f>IFERROR(H9/G9,":")</f>
        <v>0.76470588235294124</v>
      </c>
      <c r="J9" s="734"/>
      <c r="K9" s="1068"/>
      <c r="L9" s="105"/>
    </row>
    <row r="10" spans="1:12" ht="12.75" customHeight="1" x14ac:dyDescent="0.2">
      <c r="A10" s="308"/>
      <c r="B10" s="1061"/>
      <c r="C10" s="106" t="s">
        <v>193</v>
      </c>
      <c r="D10" s="671" t="s">
        <v>193</v>
      </c>
      <c r="E10" s="692">
        <v>4.4000000000000004</v>
      </c>
      <c r="F10" s="692">
        <v>9.4</v>
      </c>
      <c r="G10" s="692">
        <v>4.5</v>
      </c>
      <c r="H10" s="692">
        <v>4.3</v>
      </c>
      <c r="I10" s="107">
        <f t="shared" ref="I10:I39" si="0">IFERROR(H10/G10,":")</f>
        <v>0.95555555555555549</v>
      </c>
      <c r="J10" s="734"/>
      <c r="K10" s="1069"/>
      <c r="L10" s="97"/>
    </row>
    <row r="11" spans="1:12" ht="12.75" customHeight="1" x14ac:dyDescent="0.2">
      <c r="A11" s="308"/>
      <c r="B11" s="1061"/>
      <c r="C11" s="106" t="s">
        <v>194</v>
      </c>
      <c r="D11" s="671" t="s">
        <v>194</v>
      </c>
      <c r="E11" s="692">
        <v>5.7</v>
      </c>
      <c r="F11" s="692">
        <v>14.8</v>
      </c>
      <c r="G11" s="692">
        <v>6.1</v>
      </c>
      <c r="H11" s="692">
        <v>5.2</v>
      </c>
      <c r="I11" s="107">
        <f t="shared" si="0"/>
        <v>0.85245901639344268</v>
      </c>
      <c r="J11" s="734"/>
      <c r="K11" s="1069"/>
      <c r="L11" s="97"/>
    </row>
    <row r="12" spans="1:12" ht="12.75" customHeight="1" x14ac:dyDescent="0.2">
      <c r="A12" s="308"/>
      <c r="B12" s="1061"/>
      <c r="C12" s="106" t="s">
        <v>208</v>
      </c>
      <c r="D12" s="671" t="s">
        <v>493</v>
      </c>
      <c r="E12" s="692">
        <v>2.1</v>
      </c>
      <c r="F12" s="692">
        <v>7</v>
      </c>
      <c r="G12" s="692">
        <v>1.8</v>
      </c>
      <c r="H12" s="692">
        <v>2.5</v>
      </c>
      <c r="I12" s="107">
        <f>IFERROR(H12/G12,":")</f>
        <v>1.3888888888888888</v>
      </c>
      <c r="J12" s="734"/>
      <c r="K12" s="1069"/>
      <c r="L12" s="97"/>
    </row>
    <row r="13" spans="1:12" ht="12.75" customHeight="1" x14ac:dyDescent="0.2">
      <c r="A13" s="308"/>
      <c r="B13" s="1061"/>
      <c r="C13" s="106" t="s">
        <v>355</v>
      </c>
      <c r="D13" s="671" t="s">
        <v>355</v>
      </c>
      <c r="E13" s="692">
        <v>7</v>
      </c>
      <c r="F13" s="692" t="s">
        <v>929</v>
      </c>
      <c r="G13" s="692">
        <v>6.6</v>
      </c>
      <c r="H13" s="692">
        <v>7.5</v>
      </c>
      <c r="I13" s="107">
        <f t="shared" si="0"/>
        <v>1.1363636363636365</v>
      </c>
      <c r="J13" s="734"/>
      <c r="K13" s="1069"/>
      <c r="L13" s="97"/>
    </row>
    <row r="14" spans="1:12" ht="12.75" customHeight="1" x14ac:dyDescent="0.2">
      <c r="A14" s="308"/>
      <c r="B14" s="1061"/>
      <c r="C14" s="106"/>
      <c r="D14" s="671" t="s">
        <v>363</v>
      </c>
      <c r="E14" s="692">
        <v>7.1</v>
      </c>
      <c r="F14" s="692">
        <v>19.8</v>
      </c>
      <c r="G14" s="692">
        <v>6.6</v>
      </c>
      <c r="H14" s="692">
        <v>7.7</v>
      </c>
      <c r="I14" s="107">
        <f t="shared" si="0"/>
        <v>1.1666666666666667</v>
      </c>
      <c r="J14" s="734"/>
      <c r="K14" s="1069"/>
      <c r="L14" s="97"/>
    </row>
    <row r="15" spans="1:12" ht="12.75" customHeight="1" x14ac:dyDescent="0.2">
      <c r="A15" s="308"/>
      <c r="B15" s="1061"/>
      <c r="C15" s="106" t="s">
        <v>195</v>
      </c>
      <c r="D15" s="671" t="s">
        <v>195</v>
      </c>
      <c r="E15" s="692">
        <v>5.3</v>
      </c>
      <c r="F15" s="692">
        <v>12.1</v>
      </c>
      <c r="G15" s="692">
        <v>5.0999999999999996</v>
      </c>
      <c r="H15" s="692">
        <v>5.6</v>
      </c>
      <c r="I15" s="107">
        <f t="shared" si="0"/>
        <v>1.0980392156862746</v>
      </c>
      <c r="J15" s="734"/>
      <c r="K15" s="1069"/>
      <c r="L15" s="97"/>
    </row>
    <row r="16" spans="1:12" ht="12.75" customHeight="1" x14ac:dyDescent="0.2">
      <c r="A16" s="308"/>
      <c r="B16" s="1061"/>
      <c r="C16" s="106" t="s">
        <v>356</v>
      </c>
      <c r="D16" s="671" t="s">
        <v>364</v>
      </c>
      <c r="E16" s="692">
        <v>4.5</v>
      </c>
      <c r="F16" s="692">
        <v>10.9</v>
      </c>
      <c r="G16" s="692">
        <v>3.9</v>
      </c>
      <c r="H16" s="692">
        <v>5.3</v>
      </c>
      <c r="I16" s="107">
        <f t="shared" si="0"/>
        <v>1.358974358974359</v>
      </c>
      <c r="J16" s="734"/>
      <c r="K16" s="1069"/>
      <c r="L16" s="97"/>
    </row>
    <row r="17" spans="1:12" ht="12.75" customHeight="1" x14ac:dyDescent="0.2">
      <c r="A17" s="308"/>
      <c r="B17" s="1061"/>
      <c r="C17" s="106" t="s">
        <v>196</v>
      </c>
      <c r="D17" s="671" t="s">
        <v>196</v>
      </c>
      <c r="E17" s="692">
        <v>13.9</v>
      </c>
      <c r="F17" s="692">
        <v>32.1</v>
      </c>
      <c r="G17" s="692">
        <v>12.4</v>
      </c>
      <c r="H17" s="692">
        <v>15.6</v>
      </c>
      <c r="I17" s="107">
        <f t="shared" si="0"/>
        <v>1.2580645161290323</v>
      </c>
      <c r="J17" s="734"/>
      <c r="K17" s="1069"/>
      <c r="L17" s="97"/>
    </row>
    <row r="18" spans="1:12" ht="12.75" customHeight="1" x14ac:dyDescent="0.2">
      <c r="A18" s="308"/>
      <c r="B18" s="1061"/>
      <c r="C18" s="106" t="s">
        <v>357</v>
      </c>
      <c r="D18" s="671" t="s">
        <v>357</v>
      </c>
      <c r="E18" s="692">
        <v>4.5999999999999996</v>
      </c>
      <c r="F18" s="692">
        <v>17.100000000000001</v>
      </c>
      <c r="G18" s="692">
        <v>4.3</v>
      </c>
      <c r="H18" s="692">
        <v>5.0999999999999996</v>
      </c>
      <c r="I18" s="107">
        <f t="shared" si="0"/>
        <v>1.1860465116279069</v>
      </c>
      <c r="J18" s="734"/>
      <c r="K18" s="1069"/>
      <c r="L18" s="97"/>
    </row>
    <row r="19" spans="1:12" ht="12.75" customHeight="1" x14ac:dyDescent="0.2">
      <c r="A19" s="308"/>
      <c r="B19" s="1061"/>
      <c r="C19" s="106" t="s">
        <v>197</v>
      </c>
      <c r="D19" s="671" t="s">
        <v>197</v>
      </c>
      <c r="E19" s="692">
        <v>6.7</v>
      </c>
      <c r="F19" s="692">
        <v>16.3</v>
      </c>
      <c r="G19" s="692">
        <v>7.1</v>
      </c>
      <c r="H19" s="692">
        <v>6.2</v>
      </c>
      <c r="I19" s="107">
        <f t="shared" si="0"/>
        <v>0.87323943661971837</v>
      </c>
      <c r="J19" s="734"/>
      <c r="K19" s="1069"/>
      <c r="L19" s="97"/>
    </row>
    <row r="20" spans="1:12" ht="12.75" customHeight="1" x14ac:dyDescent="0.2">
      <c r="A20" s="308"/>
      <c r="B20" s="1061"/>
      <c r="C20" s="106" t="s">
        <v>198</v>
      </c>
      <c r="D20" s="671" t="s">
        <v>198</v>
      </c>
      <c r="E20" s="692">
        <v>8.5</v>
      </c>
      <c r="F20" s="692">
        <v>19.2</v>
      </c>
      <c r="G20" s="692">
        <v>8.5</v>
      </c>
      <c r="H20" s="692">
        <v>8.6</v>
      </c>
      <c r="I20" s="107">
        <f t="shared" si="0"/>
        <v>1.0117647058823529</v>
      </c>
      <c r="J20" s="734"/>
      <c r="K20" s="1069"/>
      <c r="L20" s="97"/>
    </row>
    <row r="21" spans="1:12" s="110" customFormat="1" ht="12.75" customHeight="1" x14ac:dyDescent="0.2">
      <c r="A21" s="340"/>
      <c r="B21" s="1061"/>
      <c r="C21" s="106" t="s">
        <v>339</v>
      </c>
      <c r="D21" s="671" t="s">
        <v>358</v>
      </c>
      <c r="E21" s="692">
        <v>17.2</v>
      </c>
      <c r="F21" s="692" t="s">
        <v>929</v>
      </c>
      <c r="G21" s="692">
        <v>14</v>
      </c>
      <c r="H21" s="692">
        <v>21.2</v>
      </c>
      <c r="I21" s="107">
        <f t="shared" si="0"/>
        <v>1.5142857142857142</v>
      </c>
      <c r="J21" s="735"/>
      <c r="K21" s="1070"/>
      <c r="L21" s="109"/>
    </row>
    <row r="22" spans="1:12" ht="12.75" customHeight="1" x14ac:dyDescent="0.2">
      <c r="A22" s="308"/>
      <c r="B22" s="1061"/>
      <c r="C22" s="106" t="s">
        <v>199</v>
      </c>
      <c r="D22" s="671" t="s">
        <v>365</v>
      </c>
      <c r="E22" s="692">
        <v>3.4</v>
      </c>
      <c r="F22" s="692">
        <v>6.7</v>
      </c>
      <c r="G22" s="692">
        <v>3.4</v>
      </c>
      <c r="H22" s="692">
        <v>3.4</v>
      </c>
      <c r="I22" s="107">
        <f t="shared" si="0"/>
        <v>1</v>
      </c>
      <c r="J22" s="734"/>
      <c r="K22" s="1069"/>
      <c r="L22" s="97"/>
    </row>
    <row r="23" spans="1:12" s="112" customFormat="1" ht="12.75" customHeight="1" x14ac:dyDescent="0.2">
      <c r="A23" s="341"/>
      <c r="B23" s="1061"/>
      <c r="C23" s="106" t="s">
        <v>200</v>
      </c>
      <c r="D23" s="671" t="s">
        <v>200</v>
      </c>
      <c r="E23" s="692">
        <v>5.3</v>
      </c>
      <c r="F23" s="692">
        <v>14.5</v>
      </c>
      <c r="G23" s="692">
        <v>5.4</v>
      </c>
      <c r="H23" s="692">
        <v>5.3</v>
      </c>
      <c r="I23" s="107">
        <f t="shared" si="0"/>
        <v>0.9814814814814814</v>
      </c>
      <c r="J23" s="735"/>
      <c r="K23" s="341"/>
      <c r="L23" s="111"/>
    </row>
    <row r="24" spans="1:12" s="114" customFormat="1" ht="12.75" customHeight="1" x14ac:dyDescent="0.2">
      <c r="A24" s="309"/>
      <c r="B24" s="1062"/>
      <c r="C24" s="106" t="s">
        <v>201</v>
      </c>
      <c r="D24" s="671" t="s">
        <v>201</v>
      </c>
      <c r="E24" s="692">
        <v>9.9</v>
      </c>
      <c r="F24" s="692">
        <v>28.9</v>
      </c>
      <c r="G24" s="692">
        <v>9.1</v>
      </c>
      <c r="H24" s="692">
        <v>10.9</v>
      </c>
      <c r="I24" s="107">
        <f t="shared" si="0"/>
        <v>1.197802197802198</v>
      </c>
      <c r="J24" s="734"/>
      <c r="K24" s="1069"/>
      <c r="L24" s="113"/>
    </row>
    <row r="25" spans="1:12" ht="12.75" customHeight="1" x14ac:dyDescent="0.2">
      <c r="A25" s="308"/>
      <c r="B25" s="1061"/>
      <c r="C25" s="106" t="s">
        <v>202</v>
      </c>
      <c r="D25" s="671" t="s">
        <v>202</v>
      </c>
      <c r="E25" s="692">
        <v>5.7</v>
      </c>
      <c r="F25" s="692">
        <v>14</v>
      </c>
      <c r="G25" s="692">
        <v>5.4</v>
      </c>
      <c r="H25" s="692">
        <v>6.1</v>
      </c>
      <c r="I25" s="107">
        <f t="shared" si="0"/>
        <v>1.1296296296296295</v>
      </c>
      <c r="J25" s="734"/>
      <c r="K25" s="1069"/>
      <c r="L25" s="97"/>
    </row>
    <row r="26" spans="1:12" ht="12.75" customHeight="1" x14ac:dyDescent="0.2">
      <c r="A26" s="308"/>
      <c r="B26" s="1061"/>
      <c r="C26" s="106" t="s">
        <v>203</v>
      </c>
      <c r="D26" s="671" t="s">
        <v>203</v>
      </c>
      <c r="E26" s="692">
        <v>3.4</v>
      </c>
      <c r="F26" s="692">
        <v>9.8000000000000007</v>
      </c>
      <c r="G26" s="692">
        <v>3.3</v>
      </c>
      <c r="H26" s="692">
        <v>3.6</v>
      </c>
      <c r="I26" s="107">
        <f t="shared" si="0"/>
        <v>1.0909090909090911</v>
      </c>
      <c r="J26" s="734"/>
      <c r="K26" s="1069"/>
      <c r="L26" s="97"/>
    </row>
    <row r="27" spans="1:12" s="116" customFormat="1" ht="12.75" customHeight="1" x14ac:dyDescent="0.2">
      <c r="A27" s="310"/>
      <c r="B27" s="1063"/>
      <c r="C27" s="104" t="s">
        <v>72</v>
      </c>
      <c r="D27" s="736" t="s">
        <v>72</v>
      </c>
      <c r="E27" s="737">
        <v>6.5</v>
      </c>
      <c r="F27" s="737">
        <v>19.3</v>
      </c>
      <c r="G27" s="737">
        <v>5.8</v>
      </c>
      <c r="H27" s="737">
        <v>7.2</v>
      </c>
      <c r="I27" s="738">
        <f t="shared" si="0"/>
        <v>1.2413793103448276</v>
      </c>
      <c r="J27" s="735"/>
      <c r="K27" s="1071"/>
      <c r="L27" s="115"/>
    </row>
    <row r="28" spans="1:12" s="118" customFormat="1" ht="12.75" customHeight="1" x14ac:dyDescent="0.2">
      <c r="A28" s="311"/>
      <c r="B28" s="1064"/>
      <c r="C28" s="344" t="s">
        <v>204</v>
      </c>
      <c r="D28" s="672" t="s">
        <v>204</v>
      </c>
      <c r="E28" s="693">
        <v>7.5</v>
      </c>
      <c r="F28" s="693">
        <v>15.6</v>
      </c>
      <c r="G28" s="693">
        <v>7.2</v>
      </c>
      <c r="H28" s="693">
        <v>7.9</v>
      </c>
      <c r="I28" s="739">
        <f t="shared" si="0"/>
        <v>1.0972222222222223</v>
      </c>
      <c r="J28" s="740"/>
      <c r="K28" s="1072"/>
      <c r="L28" s="117"/>
    </row>
    <row r="29" spans="1:12" ht="12.75" customHeight="1" x14ac:dyDescent="0.2">
      <c r="A29" s="308"/>
      <c r="B29" s="1061"/>
      <c r="C29" s="106" t="s">
        <v>205</v>
      </c>
      <c r="D29" s="671" t="s">
        <v>205</v>
      </c>
      <c r="E29" s="692">
        <v>4.5</v>
      </c>
      <c r="F29" s="692">
        <v>12.3</v>
      </c>
      <c r="G29" s="692">
        <v>4.9000000000000004</v>
      </c>
      <c r="H29" s="692">
        <v>4.0999999999999996</v>
      </c>
      <c r="I29" s="107">
        <f t="shared" si="0"/>
        <v>0.83673469387755084</v>
      </c>
      <c r="J29" s="734"/>
      <c r="K29" s="1069"/>
      <c r="L29" s="97"/>
    </row>
    <row r="30" spans="1:12" ht="12.75" customHeight="1" x14ac:dyDescent="0.2">
      <c r="A30" s="308"/>
      <c r="B30" s="1061"/>
      <c r="C30" s="106" t="s">
        <v>206</v>
      </c>
      <c r="D30" s="671" t="s">
        <v>206</v>
      </c>
      <c r="E30" s="692">
        <v>4.5999999999999996</v>
      </c>
      <c r="F30" s="692">
        <v>8.3000000000000007</v>
      </c>
      <c r="G30" s="692">
        <v>4.4000000000000004</v>
      </c>
      <c r="H30" s="692">
        <v>4.7</v>
      </c>
      <c r="I30" s="107">
        <f t="shared" si="0"/>
        <v>1.0681818181818181</v>
      </c>
      <c r="J30" s="734"/>
      <c r="K30" s="1069"/>
      <c r="L30" s="97"/>
    </row>
    <row r="31" spans="1:12" ht="12.75" customHeight="1" x14ac:dyDescent="0.2">
      <c r="A31" s="308"/>
      <c r="B31" s="1061"/>
      <c r="C31" s="106" t="s">
        <v>341</v>
      </c>
      <c r="D31" s="671" t="s">
        <v>360</v>
      </c>
      <c r="E31" s="692">
        <v>3.5</v>
      </c>
      <c r="F31" s="692">
        <v>11.3</v>
      </c>
      <c r="G31" s="692">
        <v>3.5</v>
      </c>
      <c r="H31" s="692">
        <v>3.5</v>
      </c>
      <c r="I31" s="107">
        <f t="shared" si="0"/>
        <v>1</v>
      </c>
      <c r="J31" s="734"/>
      <c r="K31" s="1069"/>
      <c r="L31" s="97"/>
    </row>
    <row r="32" spans="1:12" ht="12.75" customHeight="1" x14ac:dyDescent="0.2">
      <c r="A32" s="308"/>
      <c r="B32" s="1061"/>
      <c r="C32" s="106" t="s">
        <v>328</v>
      </c>
      <c r="D32" s="671" t="s">
        <v>361</v>
      </c>
      <c r="E32" s="692">
        <v>6.5</v>
      </c>
      <c r="F32" s="692">
        <v>13.3</v>
      </c>
      <c r="G32" s="692">
        <v>7.8</v>
      </c>
      <c r="H32" s="692">
        <v>5.0999999999999996</v>
      </c>
      <c r="I32" s="107">
        <f t="shared" si="0"/>
        <v>0.65384615384615385</v>
      </c>
      <c r="J32" s="734"/>
      <c r="K32" s="1069"/>
      <c r="L32" s="97"/>
    </row>
    <row r="33" spans="1:12" ht="12.75" customHeight="1" x14ac:dyDescent="0.2">
      <c r="A33" s="308"/>
      <c r="B33" s="1061"/>
      <c r="C33" s="106" t="s">
        <v>237</v>
      </c>
      <c r="D33" s="671" t="s">
        <v>366</v>
      </c>
      <c r="E33" s="692">
        <v>6.4</v>
      </c>
      <c r="F33" s="692">
        <v>11.8</v>
      </c>
      <c r="G33" s="692">
        <v>7</v>
      </c>
      <c r="H33" s="692">
        <v>5.8</v>
      </c>
      <c r="I33" s="107">
        <f t="shared" si="0"/>
        <v>0.82857142857142851</v>
      </c>
      <c r="J33" s="734"/>
      <c r="K33" s="1069"/>
      <c r="L33" s="97"/>
    </row>
    <row r="34" spans="1:12" s="121" customFormat="1" ht="12.75" customHeight="1" x14ac:dyDescent="0.2">
      <c r="A34" s="342"/>
      <c r="B34" s="1061"/>
      <c r="C34" s="106" t="s">
        <v>207</v>
      </c>
      <c r="D34" s="671" t="s">
        <v>207</v>
      </c>
      <c r="E34" s="692">
        <v>3.3</v>
      </c>
      <c r="F34" s="692">
        <v>10</v>
      </c>
      <c r="G34" s="692">
        <v>3.2</v>
      </c>
      <c r="H34" s="692">
        <v>3.4</v>
      </c>
      <c r="I34" s="107">
        <f t="shared" si="0"/>
        <v>1.0625</v>
      </c>
      <c r="J34" s="734"/>
      <c r="K34" s="1073"/>
      <c r="L34" s="119"/>
    </row>
    <row r="35" spans="1:12" ht="12.75" customHeight="1" x14ac:dyDescent="0.2">
      <c r="A35" s="308"/>
      <c r="B35" s="1061"/>
      <c r="C35" s="106" t="s">
        <v>340</v>
      </c>
      <c r="D35" s="671" t="s">
        <v>359</v>
      </c>
      <c r="E35" s="692">
        <v>3.8</v>
      </c>
      <c r="F35" s="692">
        <v>11.5</v>
      </c>
      <c r="G35" s="692">
        <v>4.0999999999999996</v>
      </c>
      <c r="H35" s="692">
        <v>3.5</v>
      </c>
      <c r="I35" s="107">
        <f t="shared" si="0"/>
        <v>0.85365853658536595</v>
      </c>
      <c r="J35" s="734"/>
      <c r="K35" s="1069"/>
      <c r="L35" s="97"/>
    </row>
    <row r="36" spans="1:12" s="112" customFormat="1" ht="12.75" customHeight="1" x14ac:dyDescent="0.2">
      <c r="A36" s="341"/>
      <c r="B36" s="1061"/>
      <c r="C36" s="106" t="s">
        <v>362</v>
      </c>
      <c r="D36" s="671" t="s">
        <v>362</v>
      </c>
      <c r="E36" s="692">
        <v>3.9</v>
      </c>
      <c r="F36" s="692" t="s">
        <v>929</v>
      </c>
      <c r="G36" s="692">
        <v>4.4000000000000004</v>
      </c>
      <c r="H36" s="692">
        <v>3.3</v>
      </c>
      <c r="I36" s="107">
        <f t="shared" si="0"/>
        <v>0.74999999999999989</v>
      </c>
      <c r="J36" s="735"/>
      <c r="K36" s="341"/>
      <c r="L36" s="111"/>
    </row>
    <row r="37" spans="1:12" ht="12.75" customHeight="1" x14ac:dyDescent="0.2">
      <c r="A37" s="308"/>
      <c r="B37" s="1061"/>
      <c r="C37" s="106" t="s">
        <v>209</v>
      </c>
      <c r="D37" s="671" t="s">
        <v>209</v>
      </c>
      <c r="E37" s="692">
        <v>7.1</v>
      </c>
      <c r="F37" s="692">
        <v>19.3</v>
      </c>
      <c r="G37" s="692">
        <v>7.2</v>
      </c>
      <c r="H37" s="692">
        <v>7</v>
      </c>
      <c r="I37" s="107">
        <f t="shared" si="0"/>
        <v>0.97222222222222221</v>
      </c>
      <c r="J37" s="734"/>
      <c r="K37" s="1069"/>
      <c r="L37" s="97"/>
    </row>
    <row r="38" spans="1:12" s="118" customFormat="1" ht="12.75" customHeight="1" x14ac:dyDescent="0.2">
      <c r="A38" s="311"/>
      <c r="B38" s="1065"/>
      <c r="C38" s="344" t="s">
        <v>210</v>
      </c>
      <c r="D38" s="672" t="s">
        <v>367</v>
      </c>
      <c r="E38" s="693">
        <v>6.3</v>
      </c>
      <c r="F38" s="693">
        <v>14.3</v>
      </c>
      <c r="G38" s="693">
        <v>6.1</v>
      </c>
      <c r="H38" s="693">
        <v>6.5</v>
      </c>
      <c r="I38" s="739">
        <f t="shared" si="0"/>
        <v>1.0655737704918034</v>
      </c>
      <c r="J38" s="740"/>
      <c r="K38" s="1072"/>
      <c r="L38" s="117"/>
    </row>
    <row r="39" spans="1:12" ht="23.25" customHeight="1" x14ac:dyDescent="0.2">
      <c r="A39" s="308"/>
      <c r="B39" s="1061"/>
      <c r="C39" s="106" t="s">
        <v>383</v>
      </c>
      <c r="D39" s="673" t="s">
        <v>383</v>
      </c>
      <c r="E39" s="692">
        <v>3.7</v>
      </c>
      <c r="F39" s="692">
        <v>8.5</v>
      </c>
      <c r="G39" s="692">
        <v>3.7</v>
      </c>
      <c r="H39" s="692">
        <v>3.7</v>
      </c>
      <c r="I39" s="107">
        <f t="shared" si="0"/>
        <v>1</v>
      </c>
      <c r="J39" s="734"/>
      <c r="K39" s="1069"/>
      <c r="L39" s="97"/>
    </row>
    <row r="40" spans="1:12" s="127" customFormat="1" ht="12" customHeight="1" x14ac:dyDescent="0.2">
      <c r="A40" s="343"/>
      <c r="B40" s="1061"/>
      <c r="C40" s="122"/>
      <c r="D40" s="123"/>
      <c r="E40" s="124"/>
      <c r="F40" s="124"/>
      <c r="G40" s="125"/>
      <c r="H40" s="125"/>
      <c r="I40" s="125"/>
      <c r="J40" s="125"/>
      <c r="K40" s="1074"/>
      <c r="L40" s="126"/>
    </row>
    <row r="41" spans="1:12" ht="17.25" customHeight="1" x14ac:dyDescent="0.2">
      <c r="A41" s="308"/>
      <c r="B41" s="1061"/>
      <c r="C41" s="751"/>
      <c r="D41" s="751"/>
      <c r="E41" s="752"/>
      <c r="F41" s="1715"/>
      <c r="G41" s="1715"/>
      <c r="H41" s="1715"/>
      <c r="I41" s="1715"/>
      <c r="J41" s="1715"/>
      <c r="K41" s="724"/>
      <c r="L41" s="95"/>
    </row>
    <row r="42" spans="1:12" ht="17.25" customHeight="1" x14ac:dyDescent="0.2">
      <c r="A42" s="308"/>
      <c r="B42" s="1061"/>
      <c r="C42" s="751"/>
      <c r="D42" s="1716" t="s">
        <v>955</v>
      </c>
      <c r="E42" s="1716"/>
      <c r="F42" s="1716"/>
      <c r="G42" s="753"/>
      <c r="H42" s="753"/>
      <c r="I42" s="1715"/>
      <c r="J42" s="1715"/>
      <c r="K42" s="724"/>
      <c r="L42" s="95"/>
    </row>
    <row r="43" spans="1:12" ht="17.25" customHeight="1" x14ac:dyDescent="0.2">
      <c r="A43" s="308"/>
      <c r="B43" s="1061"/>
      <c r="C43" s="751"/>
      <c r="D43" s="1716"/>
      <c r="E43" s="1716"/>
      <c r="F43" s="1716"/>
      <c r="G43" s="753"/>
      <c r="H43" s="753"/>
      <c r="I43" s="1715"/>
      <c r="J43" s="1715"/>
      <c r="K43" s="724"/>
      <c r="L43" s="95"/>
    </row>
    <row r="44" spans="1:12" ht="17.25" customHeight="1" x14ac:dyDescent="0.2">
      <c r="A44" s="308"/>
      <c r="B44" s="1061"/>
      <c r="C44" s="751"/>
      <c r="D44" s="1709" t="s">
        <v>930</v>
      </c>
      <c r="E44" s="1709"/>
      <c r="F44" s="1709"/>
      <c r="G44" s="753"/>
      <c r="H44" s="753"/>
      <c r="I44" s="1715"/>
      <c r="J44" s="1715"/>
      <c r="K44" s="724"/>
      <c r="L44" s="95"/>
    </row>
    <row r="45" spans="1:12" ht="17.25" customHeight="1" x14ac:dyDescent="0.2">
      <c r="A45" s="308"/>
      <c r="B45" s="1061"/>
      <c r="C45" s="751"/>
      <c r="D45" s="1709"/>
      <c r="E45" s="1709"/>
      <c r="F45" s="1709"/>
      <c r="G45" s="753"/>
      <c r="H45" s="753"/>
      <c r="I45" s="1715"/>
      <c r="J45" s="1715"/>
      <c r="K45" s="724"/>
      <c r="L45" s="95"/>
    </row>
    <row r="46" spans="1:12" ht="17.25" customHeight="1" x14ac:dyDescent="0.2">
      <c r="A46" s="308"/>
      <c r="B46" s="1061"/>
      <c r="C46" s="751"/>
      <c r="D46" s="1709"/>
      <c r="E46" s="1709"/>
      <c r="F46" s="1709"/>
      <c r="G46" s="753"/>
      <c r="H46" s="753"/>
      <c r="I46" s="1715"/>
      <c r="J46" s="1715"/>
      <c r="K46" s="724"/>
      <c r="L46" s="95"/>
    </row>
    <row r="47" spans="1:12" ht="17.25" customHeight="1" x14ac:dyDescent="0.2">
      <c r="A47" s="308"/>
      <c r="B47" s="1061"/>
      <c r="C47" s="751"/>
      <c r="D47" s="1709" t="s">
        <v>931</v>
      </c>
      <c r="E47" s="1709"/>
      <c r="F47" s="1709"/>
      <c r="G47" s="753"/>
      <c r="H47" s="753"/>
      <c r="I47" s="1715"/>
      <c r="J47" s="1715"/>
      <c r="K47" s="724"/>
      <c r="L47" s="95"/>
    </row>
    <row r="48" spans="1:12" ht="17.25" customHeight="1" x14ac:dyDescent="0.2">
      <c r="A48" s="308"/>
      <c r="B48" s="1061"/>
      <c r="C48" s="751"/>
      <c r="D48" s="1709"/>
      <c r="E48" s="1709"/>
      <c r="F48" s="1709"/>
      <c r="G48" s="753"/>
      <c r="H48" s="753"/>
      <c r="I48" s="1715"/>
      <c r="J48" s="1715"/>
      <c r="K48" s="724"/>
      <c r="L48" s="95"/>
    </row>
    <row r="49" spans="1:16" ht="17.25" customHeight="1" x14ac:dyDescent="0.2">
      <c r="A49" s="308"/>
      <c r="B49" s="1061"/>
      <c r="C49" s="751"/>
      <c r="D49" s="1709"/>
      <c r="E49" s="1709"/>
      <c r="F49" s="1709"/>
      <c r="G49" s="753"/>
      <c r="H49" s="753"/>
      <c r="I49" s="1715"/>
      <c r="J49" s="1715"/>
      <c r="K49" s="724"/>
      <c r="L49" s="95"/>
      <c r="M49" s="1376"/>
      <c r="N49" s="1376"/>
      <c r="O49" s="1376"/>
      <c r="P49" s="1376"/>
    </row>
    <row r="50" spans="1:16" ht="17.25" customHeight="1" x14ac:dyDescent="0.2">
      <c r="A50" s="308"/>
      <c r="B50" s="1061"/>
      <c r="C50" s="751"/>
      <c r="D50" s="1709" t="s">
        <v>932</v>
      </c>
      <c r="E50" s="1709"/>
      <c r="F50" s="1709"/>
      <c r="G50" s="753"/>
      <c r="H50" s="753"/>
      <c r="I50" s="1715"/>
      <c r="J50" s="1715"/>
      <c r="K50" s="724"/>
      <c r="L50" s="95"/>
      <c r="M50" s="1376"/>
      <c r="N50" s="1376"/>
      <c r="O50" s="1376"/>
      <c r="P50" s="1376"/>
    </row>
    <row r="51" spans="1:16" ht="17.25" customHeight="1" x14ac:dyDescent="0.2">
      <c r="A51" s="308"/>
      <c r="B51" s="1061"/>
      <c r="C51" s="751"/>
      <c r="D51" s="1709"/>
      <c r="E51" s="1709"/>
      <c r="F51" s="1709"/>
      <c r="G51" s="753"/>
      <c r="H51" s="753"/>
      <c r="I51" s="1715"/>
      <c r="J51" s="1715"/>
      <c r="K51" s="724"/>
      <c r="L51" s="95"/>
      <c r="M51" s="1376"/>
      <c r="N51" s="1376"/>
      <c r="O51" s="1376"/>
      <c r="P51" s="1376"/>
    </row>
    <row r="52" spans="1:16" ht="17.25" customHeight="1" x14ac:dyDescent="0.2">
      <c r="A52" s="308"/>
      <c r="B52" s="1061"/>
      <c r="C52" s="751"/>
      <c r="D52" s="1709"/>
      <c r="E52" s="1709"/>
      <c r="F52" s="1709"/>
      <c r="G52" s="753"/>
      <c r="H52" s="753"/>
      <c r="I52" s="1715"/>
      <c r="J52" s="1715"/>
      <c r="K52" s="724"/>
      <c r="L52" s="95"/>
    </row>
    <row r="53" spans="1:16" s="121" customFormat="1" ht="17.25" customHeight="1" x14ac:dyDescent="0.2">
      <c r="A53" s="342"/>
      <c r="B53" s="1061"/>
      <c r="C53" s="751"/>
      <c r="D53" s="1716" t="s">
        <v>501</v>
      </c>
      <c r="E53" s="1716"/>
      <c r="F53" s="1716"/>
      <c r="G53" s="753"/>
      <c r="H53" s="753"/>
      <c r="I53" s="1715"/>
      <c r="J53" s="1715"/>
      <c r="K53" s="1075"/>
      <c r="L53" s="120"/>
    </row>
    <row r="54" spans="1:16" ht="17.25" customHeight="1" x14ac:dyDescent="0.2">
      <c r="A54" s="308"/>
      <c r="B54" s="1061"/>
      <c r="C54" s="751"/>
      <c r="D54" s="1716"/>
      <c r="E54" s="1716"/>
      <c r="F54" s="1716"/>
      <c r="G54" s="753"/>
      <c r="H54" s="753"/>
      <c r="I54" s="1715"/>
      <c r="J54" s="1715"/>
      <c r="K54" s="724"/>
      <c r="L54" s="95"/>
    </row>
    <row r="55" spans="1:16" ht="17.25" customHeight="1" x14ac:dyDescent="0.2">
      <c r="A55" s="308"/>
      <c r="B55" s="1061"/>
      <c r="C55" s="751"/>
      <c r="D55" s="1716"/>
      <c r="E55" s="1716"/>
      <c r="F55" s="1716"/>
      <c r="G55" s="753"/>
      <c r="H55" s="753"/>
      <c r="I55" s="1715"/>
      <c r="J55" s="1715"/>
      <c r="K55" s="724"/>
      <c r="L55" s="95"/>
    </row>
    <row r="56" spans="1:16" ht="5.25" customHeight="1" x14ac:dyDescent="0.2">
      <c r="A56" s="308"/>
      <c r="B56" s="1061"/>
      <c r="C56" s="751"/>
      <c r="D56" s="753"/>
      <c r="E56" s="753"/>
      <c r="F56" s="753"/>
      <c r="G56" s="753"/>
      <c r="H56" s="753"/>
      <c r="I56" s="1715"/>
      <c r="J56" s="1715"/>
      <c r="K56" s="724"/>
      <c r="L56" s="95"/>
    </row>
    <row r="57" spans="1:16" ht="18.75" customHeight="1" x14ac:dyDescent="0.2">
      <c r="A57" s="308"/>
      <c r="B57" s="1061"/>
      <c r="C57" s="751"/>
      <c r="D57" s="751"/>
      <c r="E57" s="752"/>
      <c r="F57" s="1715"/>
      <c r="G57" s="1715"/>
      <c r="H57" s="1715"/>
      <c r="I57" s="1715"/>
      <c r="J57" s="1715"/>
      <c r="K57" s="724"/>
      <c r="L57" s="95"/>
    </row>
    <row r="58" spans="1:16" ht="32.25" customHeight="1" x14ac:dyDescent="0.2">
      <c r="A58" s="308"/>
      <c r="B58" s="1061"/>
      <c r="C58" s="1718" t="s">
        <v>502</v>
      </c>
      <c r="D58" s="1718"/>
      <c r="E58" s="1718"/>
      <c r="F58" s="1718"/>
      <c r="G58" s="1718"/>
      <c r="H58" s="1718"/>
      <c r="I58" s="1718"/>
      <c r="J58" s="1718"/>
      <c r="K58" s="1030"/>
      <c r="L58" s="95"/>
    </row>
    <row r="59" spans="1:16" ht="11.25" customHeight="1" x14ac:dyDescent="0.2">
      <c r="A59" s="308"/>
      <c r="B59" s="1061"/>
      <c r="C59" s="1719" t="s">
        <v>933</v>
      </c>
      <c r="D59" s="1720"/>
      <c r="E59" s="1720"/>
      <c r="F59" s="1720"/>
      <c r="G59" s="1720"/>
      <c r="H59" s="1720"/>
      <c r="I59" s="1720"/>
      <c r="J59" s="1720"/>
      <c r="K59" s="1720"/>
      <c r="L59" s="95"/>
    </row>
    <row r="60" spans="1:16" ht="13.5" customHeight="1" x14ac:dyDescent="0.2">
      <c r="A60" s="308"/>
      <c r="B60" s="1078">
        <v>22</v>
      </c>
      <c r="C60" s="1717">
        <v>43678</v>
      </c>
      <c r="D60" s="1717"/>
      <c r="E60" s="1077"/>
      <c r="F60" s="128"/>
      <c r="G60" s="129"/>
      <c r="H60" s="129"/>
      <c r="J60" s="1076"/>
      <c r="L60" s="95"/>
    </row>
    <row r="62" spans="1:16" ht="15" x14ac:dyDescent="0.2">
      <c r="E62" s="918"/>
    </row>
  </sheetData>
  <mergeCells count="29">
    <mergeCell ref="C60:D60"/>
    <mergeCell ref="D50:F52"/>
    <mergeCell ref="I43:J43"/>
    <mergeCell ref="I44:J44"/>
    <mergeCell ref="I45:J45"/>
    <mergeCell ref="I46:J46"/>
    <mergeCell ref="I47:J47"/>
    <mergeCell ref="I48:J48"/>
    <mergeCell ref="I49:J49"/>
    <mergeCell ref="I50:J50"/>
    <mergeCell ref="I51:J51"/>
    <mergeCell ref="C58:J58"/>
    <mergeCell ref="C59:K59"/>
    <mergeCell ref="I55:J55"/>
    <mergeCell ref="I56:J56"/>
    <mergeCell ref="F57:H57"/>
    <mergeCell ref="I57:J57"/>
    <mergeCell ref="D53:F55"/>
    <mergeCell ref="I52:J52"/>
    <mergeCell ref="I53:J53"/>
    <mergeCell ref="I54:J54"/>
    <mergeCell ref="D47:F49"/>
    <mergeCell ref="D44:F46"/>
    <mergeCell ref="C4:J4"/>
    <mergeCell ref="C7:D7"/>
    <mergeCell ref="F41:H41"/>
    <mergeCell ref="I41:J41"/>
    <mergeCell ref="I42:J42"/>
    <mergeCell ref="D42:F43"/>
  </mergeCells>
  <conditionalFormatting sqref="F9:F39">
    <cfRule type="top10" dxfId="4" priority="6" bottom="1" rank="1"/>
    <cfRule type="top10" dxfId="3" priority="7" rank="1"/>
  </conditionalFormatting>
  <conditionalFormatting sqref="E9:E38">
    <cfRule type="top10" dxfId="2" priority="4" bottom="1" rank="3"/>
    <cfRule type="top10" dxfId="1" priority="5" rank="2"/>
  </conditionalFormatting>
  <conditionalFormatting sqref="I9:I11 I13:I26">
    <cfRule type="top10" dxfId="0" priority="3" rank="2"/>
  </conditionalFormatting>
  <printOptions horizontalCentered="1"/>
  <pageMargins left="0.15748031496062992" right="0.15748031496062992" top="0.19685039370078741" bottom="0.19685039370078741" header="0" footer="0"/>
  <pageSetup paperSize="9" scale="96"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2">
    <tabColor indexed="55"/>
    <pageSetUpPr fitToPage="1"/>
  </sheetPr>
  <dimension ref="A1:AG71"/>
  <sheetViews>
    <sheetView workbookViewId="0"/>
  </sheetViews>
  <sheetFormatPr defaultRowHeight="12.75" x14ac:dyDescent="0.2"/>
  <cols>
    <col min="1" max="1" width="1" customWidth="1"/>
    <col min="2" max="2" width="2.5703125" style="1" customWidth="1"/>
    <col min="3" max="3" width="3" customWidth="1"/>
    <col min="4" max="4" width="9.85546875" customWidth="1"/>
    <col min="5" max="5" width="0.5703125" customWidth="1"/>
    <col min="6" max="6" width="5.85546875" customWidth="1"/>
    <col min="7" max="7" width="0.5703125" customWidth="1"/>
    <col min="8" max="8" width="5.85546875" customWidth="1"/>
    <col min="9" max="9" width="0.5703125" customWidth="1"/>
    <col min="10" max="10" width="5.7109375" customWidth="1"/>
    <col min="11" max="11" width="0.5703125" customWidth="1"/>
    <col min="12" max="12" width="5.5703125" customWidth="1"/>
    <col min="13" max="13" width="0.42578125" customWidth="1"/>
    <col min="14" max="14" width="5.7109375" customWidth="1"/>
    <col min="15" max="15" width="0.5703125" customWidth="1"/>
    <col min="16" max="16" width="5.7109375" customWidth="1"/>
    <col min="17" max="17" width="0.5703125" customWidth="1"/>
    <col min="18" max="18" width="5.7109375" customWidth="1"/>
    <col min="19" max="19" width="0.5703125" customWidth="1"/>
    <col min="20" max="20" width="5.7109375" customWidth="1"/>
    <col min="21" max="21" width="0.5703125" customWidth="1"/>
    <col min="22" max="22" width="5.7109375" style="53" customWidth="1"/>
    <col min="23" max="23" width="0.5703125" customWidth="1"/>
    <col min="24" max="24" width="5.7109375" customWidth="1"/>
    <col min="25" max="25" width="0.5703125" customWidth="1"/>
    <col min="26" max="26" width="5.7109375" customWidth="1"/>
    <col min="27" max="27" width="0.5703125" customWidth="1"/>
    <col min="28" max="28" width="5.7109375" customWidth="1"/>
    <col min="29" max="29" width="0.5703125" customWidth="1"/>
    <col min="30" max="30" width="5.7109375" customWidth="1"/>
    <col min="31" max="31" width="0.5703125" customWidth="1"/>
    <col min="32" max="32" width="2.5703125" customWidth="1"/>
    <col min="33" max="33" width="1" customWidth="1"/>
  </cols>
  <sheetData>
    <row r="1" spans="1:33" ht="13.5" customHeight="1" x14ac:dyDescent="0.2">
      <c r="A1" s="2"/>
      <c r="B1" s="197"/>
      <c r="C1" s="197"/>
      <c r="D1" s="1725" t="s">
        <v>303</v>
      </c>
      <c r="E1" s="1725"/>
      <c r="F1" s="1725"/>
      <c r="G1" s="1725"/>
      <c r="H1" s="1725"/>
      <c r="I1" s="198"/>
      <c r="J1" s="198"/>
      <c r="K1" s="198"/>
      <c r="L1" s="198"/>
      <c r="M1" s="198"/>
      <c r="N1" s="198"/>
      <c r="O1" s="198"/>
      <c r="P1" s="198"/>
      <c r="Q1" s="198"/>
      <c r="R1" s="198"/>
      <c r="S1" s="198"/>
      <c r="T1" s="198"/>
      <c r="U1" s="198"/>
      <c r="V1" s="198"/>
      <c r="W1" s="198"/>
      <c r="X1" s="234"/>
      <c r="Y1" s="1081"/>
      <c r="Z1" s="1081"/>
      <c r="AA1" s="1081"/>
      <c r="AB1" s="1081"/>
      <c r="AC1" s="1081"/>
      <c r="AD1" s="1081"/>
      <c r="AE1" s="1081"/>
      <c r="AF1" s="1081"/>
      <c r="AG1" s="2"/>
    </row>
    <row r="2" spans="1:33" ht="6" customHeight="1" x14ac:dyDescent="0.2">
      <c r="A2" s="4"/>
      <c r="B2" s="1533"/>
      <c r="C2" s="1533"/>
      <c r="D2" s="1533"/>
      <c r="E2" s="16"/>
      <c r="F2" s="16"/>
      <c r="G2" s="16"/>
      <c r="H2" s="16"/>
      <c r="I2" s="16"/>
      <c r="J2" s="196"/>
      <c r="K2" s="196"/>
      <c r="L2" s="196"/>
      <c r="M2" s="196"/>
      <c r="N2" s="196"/>
      <c r="O2" s="196"/>
      <c r="P2" s="196"/>
      <c r="Q2" s="196"/>
      <c r="R2" s="196"/>
      <c r="S2" s="196"/>
      <c r="T2" s="196"/>
      <c r="U2" s="196"/>
      <c r="V2" s="196"/>
      <c r="W2" s="196"/>
      <c r="X2" s="196"/>
      <c r="Y2" s="196"/>
      <c r="Z2" s="4"/>
      <c r="AA2" s="4"/>
      <c r="AB2" s="4"/>
      <c r="AC2" s="4"/>
      <c r="AD2" s="4"/>
      <c r="AE2" s="4"/>
      <c r="AF2" s="476"/>
      <c r="AG2" s="2"/>
    </row>
    <row r="3" spans="1:33" ht="12" customHeight="1" x14ac:dyDescent="0.2">
      <c r="A3" s="4"/>
      <c r="B3" s="4"/>
      <c r="C3" s="4"/>
      <c r="D3" s="4"/>
      <c r="E3" s="4"/>
      <c r="F3" s="4"/>
      <c r="G3" s="4"/>
      <c r="H3" s="4"/>
      <c r="I3" s="4"/>
      <c r="J3" s="4"/>
      <c r="K3" s="4"/>
      <c r="L3" s="4"/>
      <c r="M3" s="4"/>
      <c r="N3" s="4"/>
      <c r="O3" s="4"/>
      <c r="P3" s="4"/>
      <c r="Q3" s="4"/>
      <c r="R3" s="4"/>
      <c r="S3" s="4"/>
      <c r="T3" s="4"/>
      <c r="U3" s="4"/>
      <c r="V3" s="4"/>
      <c r="W3" s="4"/>
      <c r="X3" s="4"/>
      <c r="Y3" s="4"/>
      <c r="Z3" s="4"/>
      <c r="AA3" s="4"/>
      <c r="AB3" s="17"/>
      <c r="AC3" s="4"/>
      <c r="AD3" s="17"/>
      <c r="AE3" s="4"/>
      <c r="AF3" s="199"/>
      <c r="AG3" s="2"/>
    </row>
    <row r="4" spans="1:33" s="7" customFormat="1" ht="13.5" customHeight="1" x14ac:dyDescent="0.2">
      <c r="A4" s="14"/>
      <c r="B4" s="14"/>
      <c r="C4" s="77"/>
      <c r="D4" s="71"/>
      <c r="E4" s="71"/>
      <c r="F4" s="71"/>
      <c r="G4" s="71"/>
      <c r="H4" s="71"/>
      <c r="I4" s="71"/>
      <c r="J4" s="71"/>
      <c r="K4" s="71"/>
      <c r="L4" s="71"/>
      <c r="M4" s="71"/>
      <c r="N4" s="71"/>
      <c r="O4" s="71"/>
      <c r="P4" s="71"/>
      <c r="Q4" s="71"/>
      <c r="R4" s="78"/>
      <c r="S4" s="78"/>
      <c r="T4" s="78"/>
      <c r="U4" s="78"/>
      <c r="V4" s="78"/>
      <c r="W4" s="78"/>
      <c r="X4" s="78"/>
      <c r="Y4" s="78"/>
      <c r="Z4" s="78"/>
      <c r="AA4" s="78"/>
      <c r="AB4" s="78"/>
      <c r="AC4" s="78"/>
      <c r="AD4" s="78"/>
      <c r="AE4" s="78"/>
      <c r="AF4" s="199"/>
      <c r="AG4" s="6"/>
    </row>
    <row r="5" spans="1:33" ht="3.75" customHeight="1" x14ac:dyDescent="0.2">
      <c r="A5" s="4"/>
      <c r="B5" s="4"/>
      <c r="C5" s="8"/>
      <c r="D5" s="8"/>
      <c r="E5" s="8"/>
      <c r="F5" s="1722"/>
      <c r="G5" s="1722"/>
      <c r="H5" s="1722"/>
      <c r="I5" s="1722"/>
      <c r="J5" s="1722"/>
      <c r="K5" s="1722"/>
      <c r="L5" s="1722"/>
      <c r="M5" s="8"/>
      <c r="N5" s="8"/>
      <c r="O5" s="8"/>
      <c r="P5" s="8"/>
      <c r="Q5" s="8"/>
      <c r="R5" s="3"/>
      <c r="S5" s="3"/>
      <c r="T5" s="3"/>
      <c r="U5" s="61"/>
      <c r="V5" s="3"/>
      <c r="W5" s="3"/>
      <c r="X5" s="3"/>
      <c r="Y5" s="3"/>
      <c r="Z5" s="3"/>
      <c r="AA5" s="3"/>
      <c r="AB5" s="3"/>
      <c r="AC5" s="3"/>
      <c r="AD5" s="3"/>
      <c r="AE5" s="3"/>
      <c r="AF5" s="199"/>
      <c r="AG5" s="2"/>
    </row>
    <row r="6" spans="1:33" ht="9.75" customHeight="1" x14ac:dyDescent="0.2">
      <c r="A6" s="4"/>
      <c r="B6" s="4"/>
      <c r="C6" s="8"/>
      <c r="D6" s="8"/>
      <c r="E6" s="10"/>
      <c r="F6" s="1721"/>
      <c r="G6" s="1721"/>
      <c r="H6" s="1721"/>
      <c r="I6" s="1721"/>
      <c r="J6" s="1721"/>
      <c r="K6" s="1721"/>
      <c r="L6" s="1721"/>
      <c r="M6" s="1721"/>
      <c r="N6" s="1721"/>
      <c r="O6" s="1721"/>
      <c r="P6" s="1721"/>
      <c r="Q6" s="1721"/>
      <c r="R6" s="1721"/>
      <c r="S6" s="1721"/>
      <c r="T6" s="1721"/>
      <c r="U6" s="1721"/>
      <c r="V6" s="1721"/>
      <c r="W6" s="10"/>
      <c r="X6" s="1721"/>
      <c r="Y6" s="1721"/>
      <c r="Z6" s="1721"/>
      <c r="AA6" s="1721"/>
      <c r="AB6" s="1721"/>
      <c r="AC6" s="1721"/>
      <c r="AD6" s="1721"/>
      <c r="AE6" s="10"/>
      <c r="AF6" s="199"/>
      <c r="AG6" s="2"/>
    </row>
    <row r="7" spans="1:33" ht="12.75" customHeight="1" x14ac:dyDescent="0.2">
      <c r="A7" s="4"/>
      <c r="B7" s="4"/>
      <c r="C7" s="8"/>
      <c r="D7" s="8"/>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477"/>
      <c r="AG7" s="2"/>
    </row>
    <row r="8" spans="1:33" s="62" customFormat="1" ht="15" customHeight="1" x14ac:dyDescent="0.2">
      <c r="A8" s="79"/>
      <c r="B8" s="79"/>
      <c r="C8" s="59"/>
      <c r="D8" s="60"/>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1079"/>
      <c r="AG8" s="58"/>
    </row>
    <row r="9" spans="1:33" ht="12" customHeight="1" x14ac:dyDescent="0.2">
      <c r="A9" s="4"/>
      <c r="B9" s="4"/>
      <c r="C9" s="43"/>
      <c r="D9" s="13"/>
      <c r="E9" s="74"/>
      <c r="F9" s="74"/>
      <c r="G9" s="74"/>
      <c r="H9" s="74"/>
      <c r="I9" s="74"/>
      <c r="J9" s="74"/>
      <c r="K9" s="74"/>
      <c r="L9" s="74"/>
      <c r="M9" s="74"/>
      <c r="N9" s="74"/>
      <c r="O9" s="74"/>
      <c r="P9" s="74"/>
      <c r="Q9" s="74"/>
      <c r="R9" s="74"/>
      <c r="S9" s="74"/>
      <c r="T9" s="74"/>
      <c r="U9" s="74"/>
      <c r="V9" s="74"/>
      <c r="W9" s="74"/>
      <c r="X9" s="74"/>
      <c r="Y9" s="74"/>
      <c r="Z9" s="74"/>
      <c r="AA9" s="74"/>
      <c r="AB9" s="22"/>
      <c r="AC9" s="74"/>
      <c r="AD9" s="22"/>
      <c r="AE9" s="74"/>
      <c r="AF9" s="477"/>
      <c r="AG9" s="2"/>
    </row>
    <row r="10" spans="1:33" ht="12" customHeight="1" x14ac:dyDescent="0.2">
      <c r="A10" s="4"/>
      <c r="B10" s="4"/>
      <c r="C10" s="43"/>
      <c r="D10" s="13"/>
      <c r="E10" s="74"/>
      <c r="F10" s="74"/>
      <c r="G10" s="74"/>
      <c r="H10" s="74"/>
      <c r="I10" s="74"/>
      <c r="J10" s="74"/>
      <c r="K10" s="74"/>
      <c r="L10" s="74"/>
      <c r="M10" s="74"/>
      <c r="N10" s="74"/>
      <c r="O10" s="74"/>
      <c r="P10" s="74"/>
      <c r="Q10" s="74"/>
      <c r="R10" s="74"/>
      <c r="S10" s="74"/>
      <c r="T10" s="74"/>
      <c r="U10" s="74"/>
      <c r="V10" s="74"/>
      <c r="W10" s="74"/>
      <c r="X10" s="74"/>
      <c r="Y10" s="74"/>
      <c r="Z10" s="74"/>
      <c r="AA10" s="74"/>
      <c r="AB10" s="22"/>
      <c r="AC10" s="74"/>
      <c r="AD10" s="22"/>
      <c r="AE10" s="74"/>
      <c r="AF10" s="477"/>
      <c r="AG10" s="2"/>
    </row>
    <row r="11" spans="1:33" ht="12" customHeight="1" x14ac:dyDescent="0.2">
      <c r="A11" s="4"/>
      <c r="B11" s="4"/>
      <c r="C11" s="43"/>
      <c r="D11" s="13"/>
      <c r="E11" s="74"/>
      <c r="F11" s="74"/>
      <c r="G11" s="74"/>
      <c r="H11" s="74"/>
      <c r="I11" s="74"/>
      <c r="J11" s="74"/>
      <c r="K11" s="74"/>
      <c r="L11" s="74"/>
      <c r="M11" s="74"/>
      <c r="N11" s="74"/>
      <c r="O11" s="74"/>
      <c r="P11" s="74"/>
      <c r="Q11" s="74"/>
      <c r="R11" s="74"/>
      <c r="S11" s="74"/>
      <c r="T11" s="74"/>
      <c r="U11" s="74"/>
      <c r="V11" s="74"/>
      <c r="W11" s="74"/>
      <c r="X11" s="74"/>
      <c r="Y11" s="74"/>
      <c r="Z11" s="74"/>
      <c r="AA11" s="74"/>
      <c r="AB11" s="22"/>
      <c r="AC11" s="74"/>
      <c r="AD11" s="22"/>
      <c r="AE11" s="74"/>
      <c r="AF11" s="477"/>
      <c r="AG11" s="2"/>
    </row>
    <row r="12" spans="1:33" ht="12" customHeight="1" x14ac:dyDescent="0.2">
      <c r="A12" s="4"/>
      <c r="B12" s="4"/>
      <c r="C12" s="43"/>
      <c r="D12" s="13"/>
      <c r="E12" s="74"/>
      <c r="F12" s="74"/>
      <c r="G12" s="74"/>
      <c r="H12" s="74"/>
      <c r="I12" s="74"/>
      <c r="J12" s="74"/>
      <c r="K12" s="74"/>
      <c r="L12" s="74"/>
      <c r="M12" s="74"/>
      <c r="N12" s="74"/>
      <c r="O12" s="74"/>
      <c r="P12" s="74"/>
      <c r="Q12" s="74"/>
      <c r="R12" s="74"/>
      <c r="S12" s="74"/>
      <c r="T12" s="74"/>
      <c r="U12" s="74"/>
      <c r="V12" s="74"/>
      <c r="W12" s="74"/>
      <c r="X12" s="74"/>
      <c r="Y12" s="74"/>
      <c r="Z12" s="74"/>
      <c r="AA12" s="74"/>
      <c r="AB12" s="22"/>
      <c r="AC12" s="74"/>
      <c r="AD12" s="22"/>
      <c r="AE12" s="74"/>
      <c r="AF12" s="477"/>
      <c r="AG12" s="2"/>
    </row>
    <row r="13" spans="1:33" ht="12" customHeight="1" x14ac:dyDescent="0.2">
      <c r="A13" s="4"/>
      <c r="B13" s="4"/>
      <c r="C13" s="43"/>
      <c r="D13" s="13"/>
      <c r="E13" s="74"/>
      <c r="F13" s="74"/>
      <c r="G13" s="74"/>
      <c r="H13" s="74"/>
      <c r="I13" s="74"/>
      <c r="J13" s="74"/>
      <c r="K13" s="74"/>
      <c r="L13" s="74"/>
      <c r="M13" s="74"/>
      <c r="N13" s="74"/>
      <c r="O13" s="74"/>
      <c r="P13" s="74"/>
      <c r="Q13" s="74"/>
      <c r="R13" s="74"/>
      <c r="S13" s="74"/>
      <c r="T13" s="74"/>
      <c r="U13" s="74"/>
      <c r="V13" s="74"/>
      <c r="W13" s="74"/>
      <c r="X13" s="74"/>
      <c r="Y13" s="74"/>
      <c r="Z13" s="74"/>
      <c r="AA13" s="74"/>
      <c r="AB13" s="22"/>
      <c r="AC13" s="74"/>
      <c r="AD13" s="22"/>
      <c r="AE13" s="74"/>
      <c r="AF13" s="477"/>
      <c r="AG13" s="2"/>
    </row>
    <row r="14" spans="1:33" ht="12" customHeight="1" x14ac:dyDescent="0.2">
      <c r="A14" s="4"/>
      <c r="B14" s="4"/>
      <c r="C14" s="43"/>
      <c r="D14" s="13"/>
      <c r="E14" s="74"/>
      <c r="F14" s="74"/>
      <c r="G14" s="74"/>
      <c r="H14" s="74"/>
      <c r="I14" s="74"/>
      <c r="J14" s="74"/>
      <c r="K14" s="74"/>
      <c r="L14" s="74"/>
      <c r="M14" s="74"/>
      <c r="N14" s="74"/>
      <c r="O14" s="74"/>
      <c r="P14" s="74"/>
      <c r="Q14" s="74"/>
      <c r="R14" s="74"/>
      <c r="S14" s="74"/>
      <c r="T14" s="74"/>
      <c r="U14" s="74"/>
      <c r="V14" s="74"/>
      <c r="W14" s="74"/>
      <c r="X14" s="74"/>
      <c r="Y14" s="74"/>
      <c r="Z14" s="74"/>
      <c r="AA14" s="74"/>
      <c r="AB14" s="22"/>
      <c r="AC14" s="74"/>
      <c r="AD14" s="22"/>
      <c r="AE14" s="74"/>
      <c r="AF14" s="477"/>
      <c r="AG14" s="2"/>
    </row>
    <row r="15" spans="1:33" ht="12" customHeight="1" x14ac:dyDescent="0.2">
      <c r="A15" s="4"/>
      <c r="B15" s="4"/>
      <c r="C15" s="43"/>
      <c r="D15" s="13"/>
      <c r="E15" s="74"/>
      <c r="F15" s="74"/>
      <c r="G15" s="74"/>
      <c r="H15" s="74"/>
      <c r="I15" s="74"/>
      <c r="J15" s="74"/>
      <c r="K15" s="74"/>
      <c r="L15" s="74"/>
      <c r="M15" s="74"/>
      <c r="N15" s="74"/>
      <c r="O15" s="74"/>
      <c r="P15" s="74"/>
      <c r="Q15" s="74"/>
      <c r="R15" s="74"/>
      <c r="S15" s="74"/>
      <c r="T15" s="74"/>
      <c r="U15" s="74"/>
      <c r="V15" s="74"/>
      <c r="W15" s="74"/>
      <c r="X15" s="74"/>
      <c r="Y15" s="74"/>
      <c r="Z15" s="74"/>
      <c r="AA15" s="74"/>
      <c r="AB15" s="22"/>
      <c r="AC15" s="74"/>
      <c r="AD15" s="22"/>
      <c r="AE15" s="74"/>
      <c r="AF15" s="477"/>
      <c r="AG15" s="2"/>
    </row>
    <row r="16" spans="1:33" ht="12" customHeight="1" x14ac:dyDescent="0.2">
      <c r="A16" s="4"/>
      <c r="B16" s="4"/>
      <c r="C16" s="43"/>
      <c r="D16" s="13"/>
      <c r="E16" s="74"/>
      <c r="F16" s="74"/>
      <c r="G16" s="74"/>
      <c r="H16" s="74"/>
      <c r="I16" s="74"/>
      <c r="J16" s="74"/>
      <c r="K16" s="74"/>
      <c r="L16" s="74"/>
      <c r="M16" s="74"/>
      <c r="N16" s="74"/>
      <c r="O16" s="74"/>
      <c r="P16" s="74"/>
      <c r="Q16" s="74"/>
      <c r="R16" s="74"/>
      <c r="S16" s="74"/>
      <c r="T16" s="74"/>
      <c r="U16" s="74"/>
      <c r="V16" s="74"/>
      <c r="W16" s="74"/>
      <c r="X16" s="74"/>
      <c r="Y16" s="74"/>
      <c r="Z16" s="74"/>
      <c r="AA16" s="74"/>
      <c r="AB16" s="22"/>
      <c r="AC16" s="74"/>
      <c r="AD16" s="22"/>
      <c r="AE16" s="74"/>
      <c r="AF16" s="477"/>
      <c r="AG16" s="2"/>
    </row>
    <row r="17" spans="1:33" ht="12" customHeight="1" x14ac:dyDescent="0.2">
      <c r="A17" s="4"/>
      <c r="B17" s="4"/>
      <c r="C17" s="43"/>
      <c r="D17" s="13"/>
      <c r="E17" s="74"/>
      <c r="F17" s="74"/>
      <c r="G17" s="74"/>
      <c r="H17" s="74"/>
      <c r="I17" s="74"/>
      <c r="J17" s="74"/>
      <c r="K17" s="74"/>
      <c r="L17" s="74"/>
      <c r="M17" s="74"/>
      <c r="N17" s="74"/>
      <c r="O17" s="74"/>
      <c r="P17" s="74"/>
      <c r="Q17" s="74"/>
      <c r="R17" s="74"/>
      <c r="S17" s="74"/>
      <c r="T17" s="74"/>
      <c r="U17" s="74"/>
      <c r="V17" s="74"/>
      <c r="W17" s="74"/>
      <c r="X17" s="74"/>
      <c r="Y17" s="74"/>
      <c r="Z17" s="74"/>
      <c r="AA17" s="74"/>
      <c r="AB17" s="22"/>
      <c r="AC17" s="74"/>
      <c r="AD17" s="22"/>
      <c r="AE17" s="74"/>
      <c r="AF17" s="477"/>
      <c r="AG17" s="2"/>
    </row>
    <row r="18" spans="1:33" ht="12" customHeight="1" x14ac:dyDescent="0.2">
      <c r="A18" s="4"/>
      <c r="B18" s="4"/>
      <c r="C18" s="43"/>
      <c r="D18" s="13"/>
      <c r="E18" s="74"/>
      <c r="F18" s="74"/>
      <c r="G18" s="74"/>
      <c r="H18" s="74"/>
      <c r="I18" s="74"/>
      <c r="J18" s="74"/>
      <c r="K18" s="74"/>
      <c r="L18" s="74"/>
      <c r="M18" s="74"/>
      <c r="N18" s="74"/>
      <c r="O18" s="74"/>
      <c r="P18" s="74"/>
      <c r="Q18" s="74"/>
      <c r="R18" s="74"/>
      <c r="S18" s="74"/>
      <c r="T18" s="74"/>
      <c r="U18" s="74"/>
      <c r="V18" s="74"/>
      <c r="W18" s="74"/>
      <c r="X18" s="74"/>
      <c r="Y18" s="74"/>
      <c r="Z18" s="74"/>
      <c r="AA18" s="74"/>
      <c r="AB18" s="22"/>
      <c r="AC18" s="74"/>
      <c r="AD18" s="22"/>
      <c r="AE18" s="74"/>
      <c r="AF18" s="477"/>
      <c r="AG18" s="2"/>
    </row>
    <row r="19" spans="1:33" ht="12" customHeight="1" x14ac:dyDescent="0.2">
      <c r="A19" s="4"/>
      <c r="B19" s="4"/>
      <c r="C19" s="43"/>
      <c r="D19" s="13"/>
      <c r="E19" s="74"/>
      <c r="F19" s="74"/>
      <c r="G19" s="74"/>
      <c r="H19" s="74"/>
      <c r="I19" s="74"/>
      <c r="J19" s="74"/>
      <c r="K19" s="74"/>
      <c r="L19" s="74"/>
      <c r="M19" s="74"/>
      <c r="N19" s="74"/>
      <c r="O19" s="74"/>
      <c r="P19" s="74"/>
      <c r="Q19" s="74"/>
      <c r="R19" s="74"/>
      <c r="S19" s="74"/>
      <c r="T19" s="74"/>
      <c r="U19" s="74"/>
      <c r="V19" s="74"/>
      <c r="W19" s="74"/>
      <c r="X19" s="74"/>
      <c r="Y19" s="74"/>
      <c r="Z19" s="74"/>
      <c r="AA19" s="74"/>
      <c r="AB19" s="22"/>
      <c r="AC19" s="74"/>
      <c r="AD19" s="22"/>
      <c r="AE19" s="74"/>
      <c r="AF19" s="477"/>
      <c r="AG19" s="2"/>
    </row>
    <row r="20" spans="1:33" ht="12" customHeight="1" x14ac:dyDescent="0.2">
      <c r="A20" s="4"/>
      <c r="B20" s="4"/>
      <c r="C20" s="43"/>
      <c r="D20" s="13"/>
      <c r="E20" s="74"/>
      <c r="F20" s="74"/>
      <c r="G20" s="74"/>
      <c r="H20" s="74"/>
      <c r="I20" s="74"/>
      <c r="J20" s="74"/>
      <c r="K20" s="74"/>
      <c r="L20" s="74"/>
      <c r="M20" s="74"/>
      <c r="N20" s="74"/>
      <c r="O20" s="74"/>
      <c r="P20" s="74"/>
      <c r="Q20" s="74"/>
      <c r="R20" s="74"/>
      <c r="S20" s="74"/>
      <c r="T20" s="74"/>
      <c r="U20" s="74"/>
      <c r="V20" s="74"/>
      <c r="W20" s="74"/>
      <c r="X20" s="74"/>
      <c r="Y20" s="74"/>
      <c r="Z20" s="74"/>
      <c r="AA20" s="74"/>
      <c r="AB20" s="22"/>
      <c r="AC20" s="74"/>
      <c r="AD20" s="22"/>
      <c r="AE20" s="74"/>
      <c r="AF20" s="477"/>
      <c r="AG20" s="2"/>
    </row>
    <row r="21" spans="1:33" ht="12" customHeight="1" x14ac:dyDescent="0.2">
      <c r="A21" s="4"/>
      <c r="B21" s="4"/>
      <c r="C21" s="43"/>
      <c r="D21" s="13"/>
      <c r="E21" s="74"/>
      <c r="F21" s="74"/>
      <c r="G21" s="74"/>
      <c r="H21" s="74"/>
      <c r="I21" s="74"/>
      <c r="J21" s="74"/>
      <c r="K21" s="74"/>
      <c r="L21" s="74"/>
      <c r="M21" s="74"/>
      <c r="N21" s="74"/>
      <c r="O21" s="74"/>
      <c r="P21" s="74"/>
      <c r="Q21" s="74"/>
      <c r="R21" s="74"/>
      <c r="S21" s="74"/>
      <c r="T21" s="74"/>
      <c r="U21" s="74"/>
      <c r="V21" s="74"/>
      <c r="W21" s="74"/>
      <c r="X21" s="74"/>
      <c r="Y21" s="74"/>
      <c r="Z21" s="74"/>
      <c r="AA21" s="74"/>
      <c r="AB21" s="22"/>
      <c r="AC21" s="74"/>
      <c r="AD21" s="22"/>
      <c r="AE21" s="74"/>
      <c r="AF21" s="477"/>
      <c r="AG21" s="2"/>
    </row>
    <row r="22" spans="1:33" ht="12" customHeight="1" x14ac:dyDescent="0.2">
      <c r="A22" s="4"/>
      <c r="B22" s="4"/>
      <c r="C22" s="43"/>
      <c r="D22" s="13"/>
      <c r="E22" s="74"/>
      <c r="F22" s="74"/>
      <c r="G22" s="74"/>
      <c r="H22" s="74"/>
      <c r="I22" s="74"/>
      <c r="J22" s="74"/>
      <c r="K22" s="74"/>
      <c r="L22" s="74"/>
      <c r="M22" s="74"/>
      <c r="N22" s="74"/>
      <c r="O22" s="74"/>
      <c r="P22" s="74"/>
      <c r="Q22" s="74"/>
      <c r="R22" s="74"/>
      <c r="S22" s="74"/>
      <c r="T22" s="74"/>
      <c r="U22" s="74"/>
      <c r="V22" s="74"/>
      <c r="W22" s="74"/>
      <c r="X22" s="74"/>
      <c r="Y22" s="74"/>
      <c r="Z22" s="74"/>
      <c r="AA22" s="74"/>
      <c r="AB22" s="22"/>
      <c r="AC22" s="74"/>
      <c r="AD22" s="22"/>
      <c r="AE22" s="74"/>
      <c r="AF22" s="477"/>
      <c r="AG22" s="2"/>
    </row>
    <row r="23" spans="1:33" ht="12" customHeight="1" x14ac:dyDescent="0.2">
      <c r="A23" s="4"/>
      <c r="B23" s="4"/>
      <c r="C23" s="43"/>
      <c r="D23" s="13"/>
      <c r="E23" s="74"/>
      <c r="F23" s="74"/>
      <c r="G23" s="74"/>
      <c r="H23" s="74"/>
      <c r="I23" s="74"/>
      <c r="J23" s="74"/>
      <c r="K23" s="74"/>
      <c r="L23" s="74"/>
      <c r="M23" s="74"/>
      <c r="N23" s="74"/>
      <c r="O23" s="74"/>
      <c r="P23" s="74"/>
      <c r="Q23" s="74"/>
      <c r="R23" s="74"/>
      <c r="S23" s="74"/>
      <c r="T23" s="74"/>
      <c r="U23" s="74"/>
      <c r="V23" s="74"/>
      <c r="W23" s="74"/>
      <c r="X23" s="74"/>
      <c r="Y23" s="74"/>
      <c r="Z23" s="74"/>
      <c r="AA23" s="74"/>
      <c r="AB23" s="22"/>
      <c r="AC23" s="74"/>
      <c r="AD23" s="22"/>
      <c r="AE23" s="74"/>
      <c r="AF23" s="477"/>
      <c r="AG23" s="2"/>
    </row>
    <row r="24" spans="1:33" ht="12" customHeight="1" x14ac:dyDescent="0.2">
      <c r="A24" s="4"/>
      <c r="B24" s="4"/>
      <c r="C24" s="43"/>
      <c r="D24" s="13"/>
      <c r="E24" s="74"/>
      <c r="F24" s="74"/>
      <c r="G24" s="74"/>
      <c r="H24" s="74"/>
      <c r="I24" s="74"/>
      <c r="J24" s="74"/>
      <c r="K24" s="74"/>
      <c r="L24" s="74"/>
      <c r="M24" s="74"/>
      <c r="N24" s="74"/>
      <c r="O24" s="74"/>
      <c r="P24" s="74"/>
      <c r="Q24" s="74"/>
      <c r="R24" s="74"/>
      <c r="S24" s="74"/>
      <c r="T24" s="74"/>
      <c r="U24" s="74"/>
      <c r="V24" s="74"/>
      <c r="W24" s="74"/>
      <c r="X24" s="74"/>
      <c r="Y24" s="74"/>
      <c r="Z24" s="74"/>
      <c r="AA24" s="74"/>
      <c r="AB24" s="22"/>
      <c r="AC24" s="74"/>
      <c r="AD24" s="22"/>
      <c r="AE24" s="74"/>
      <c r="AF24" s="477"/>
      <c r="AG24" s="2"/>
    </row>
    <row r="25" spans="1:33" ht="12" customHeight="1" x14ac:dyDescent="0.2">
      <c r="A25" s="4"/>
      <c r="B25" s="4"/>
      <c r="C25" s="43"/>
      <c r="D25" s="13"/>
      <c r="E25" s="74"/>
      <c r="F25" s="74"/>
      <c r="G25" s="74"/>
      <c r="H25" s="74"/>
      <c r="I25" s="74"/>
      <c r="J25" s="74"/>
      <c r="K25" s="74"/>
      <c r="L25" s="74"/>
      <c r="M25" s="74"/>
      <c r="N25" s="74"/>
      <c r="O25" s="74"/>
      <c r="P25" s="74"/>
      <c r="Q25" s="74"/>
      <c r="R25" s="74"/>
      <c r="S25" s="74"/>
      <c r="T25" s="74"/>
      <c r="U25" s="74"/>
      <c r="V25" s="74"/>
      <c r="W25" s="74"/>
      <c r="X25" s="74"/>
      <c r="Y25" s="74"/>
      <c r="Z25" s="74"/>
      <c r="AA25" s="74"/>
      <c r="AB25" s="22"/>
      <c r="AC25" s="74"/>
      <c r="AD25" s="22"/>
      <c r="AE25" s="74"/>
      <c r="AF25" s="477"/>
      <c r="AG25" s="2"/>
    </row>
    <row r="26" spans="1:33" ht="12" customHeight="1" x14ac:dyDescent="0.2">
      <c r="A26" s="4"/>
      <c r="B26" s="4"/>
      <c r="C26" s="43"/>
      <c r="D26" s="13"/>
      <c r="E26" s="74"/>
      <c r="F26" s="74"/>
      <c r="G26" s="74"/>
      <c r="H26" s="74"/>
      <c r="I26" s="74"/>
      <c r="J26" s="74"/>
      <c r="K26" s="74"/>
      <c r="L26" s="74"/>
      <c r="M26" s="74"/>
      <c r="N26" s="74"/>
      <c r="O26" s="74"/>
      <c r="P26" s="74"/>
      <c r="Q26" s="74"/>
      <c r="R26" s="74"/>
      <c r="S26" s="74"/>
      <c r="T26" s="74"/>
      <c r="U26" s="74"/>
      <c r="V26" s="74"/>
      <c r="W26" s="74"/>
      <c r="X26" s="74"/>
      <c r="Y26" s="74"/>
      <c r="Z26" s="74"/>
      <c r="AA26" s="74"/>
      <c r="AB26" s="22"/>
      <c r="AC26" s="74"/>
      <c r="AD26" s="22"/>
      <c r="AE26" s="74"/>
      <c r="AF26" s="477"/>
      <c r="AG26" s="2"/>
    </row>
    <row r="27" spans="1:33" ht="12" customHeight="1" x14ac:dyDescent="0.2">
      <c r="A27" s="4"/>
      <c r="B27" s="4"/>
      <c r="C27" s="43"/>
      <c r="D27" s="13"/>
      <c r="E27" s="74"/>
      <c r="F27" s="74"/>
      <c r="G27" s="74"/>
      <c r="H27" s="74"/>
      <c r="I27" s="74"/>
      <c r="J27" s="74"/>
      <c r="K27" s="74"/>
      <c r="L27" s="74"/>
      <c r="M27" s="74"/>
      <c r="N27" s="74"/>
      <c r="O27" s="74"/>
      <c r="P27" s="74"/>
      <c r="Q27" s="74"/>
      <c r="R27" s="74"/>
      <c r="S27" s="74"/>
      <c r="T27" s="74"/>
      <c r="U27" s="74"/>
      <c r="V27" s="74"/>
      <c r="W27" s="74"/>
      <c r="X27" s="74"/>
      <c r="Y27" s="74"/>
      <c r="Z27" s="74"/>
      <c r="AA27" s="74"/>
      <c r="AB27" s="22"/>
      <c r="AC27" s="74"/>
      <c r="AD27" s="22"/>
      <c r="AE27" s="74"/>
      <c r="AF27" s="477"/>
      <c r="AG27" s="2"/>
    </row>
    <row r="28" spans="1:33" ht="12" customHeight="1" x14ac:dyDescent="0.2">
      <c r="A28" s="4"/>
      <c r="B28" s="4"/>
      <c r="C28" s="43"/>
      <c r="D28" s="13"/>
      <c r="E28" s="74"/>
      <c r="F28" s="74"/>
      <c r="G28" s="74"/>
      <c r="H28" s="74"/>
      <c r="I28" s="74"/>
      <c r="J28" s="74"/>
      <c r="K28" s="74"/>
      <c r="L28" s="74"/>
      <c r="M28" s="74"/>
      <c r="N28" s="74"/>
      <c r="O28" s="74"/>
      <c r="P28" s="74"/>
      <c r="Q28" s="74"/>
      <c r="R28" s="74"/>
      <c r="S28" s="74"/>
      <c r="T28" s="74"/>
      <c r="U28" s="74"/>
      <c r="V28" s="74"/>
      <c r="W28" s="74"/>
      <c r="X28" s="74"/>
      <c r="Y28" s="74"/>
      <c r="Z28" s="74"/>
      <c r="AA28" s="74"/>
      <c r="AB28" s="22"/>
      <c r="AC28" s="74"/>
      <c r="AD28" s="22"/>
      <c r="AE28" s="74"/>
      <c r="AF28" s="477"/>
      <c r="AG28" s="2"/>
    </row>
    <row r="29" spans="1:33" ht="6" customHeight="1" x14ac:dyDescent="0.2">
      <c r="A29" s="4"/>
      <c r="B29" s="4"/>
      <c r="C29" s="43"/>
      <c r="D29" s="13"/>
      <c r="E29" s="13"/>
      <c r="F29" s="13"/>
      <c r="G29" s="13"/>
      <c r="H29" s="13"/>
      <c r="I29" s="13"/>
      <c r="J29" s="13"/>
      <c r="K29" s="13"/>
      <c r="L29" s="13"/>
      <c r="M29" s="13"/>
      <c r="N29" s="13"/>
      <c r="O29" s="13"/>
      <c r="P29" s="13"/>
      <c r="Q29" s="13"/>
      <c r="R29" s="11"/>
      <c r="S29" s="11"/>
      <c r="T29" s="11"/>
      <c r="U29" s="11"/>
      <c r="V29" s="19"/>
      <c r="W29" s="11"/>
      <c r="X29" s="11"/>
      <c r="Y29" s="11"/>
      <c r="Z29" s="11"/>
      <c r="AA29" s="11"/>
      <c r="AB29" s="11"/>
      <c r="AC29" s="11"/>
      <c r="AD29" s="11"/>
      <c r="AE29" s="11"/>
      <c r="AF29" s="477"/>
      <c r="AG29" s="2"/>
    </row>
    <row r="30" spans="1:33" ht="6" customHeight="1" x14ac:dyDescent="0.2">
      <c r="A30" s="4"/>
      <c r="B30" s="4"/>
      <c r="C30" s="52"/>
      <c r="D30" s="13"/>
      <c r="E30" s="13"/>
      <c r="F30" s="13"/>
      <c r="G30" s="13"/>
      <c r="H30" s="13"/>
      <c r="I30" s="13"/>
      <c r="J30" s="13"/>
      <c r="K30" s="13"/>
      <c r="L30" s="13"/>
      <c r="M30" s="13"/>
      <c r="N30" s="13"/>
      <c r="O30" s="13"/>
      <c r="P30" s="13"/>
      <c r="Q30" s="13"/>
      <c r="R30" s="11"/>
      <c r="S30" s="11"/>
      <c r="T30" s="11"/>
      <c r="U30" s="11"/>
      <c r="V30" s="19"/>
      <c r="W30" s="11"/>
      <c r="X30" s="11"/>
      <c r="Y30" s="11"/>
      <c r="Z30" s="11"/>
      <c r="AA30" s="11"/>
      <c r="AB30" s="11"/>
      <c r="AC30" s="11"/>
      <c r="AD30" s="11"/>
      <c r="AE30" s="11"/>
      <c r="AF30" s="477"/>
      <c r="AG30" s="2"/>
    </row>
    <row r="31" spans="1:33" ht="9" customHeight="1" x14ac:dyDescent="0.2">
      <c r="A31" s="4"/>
      <c r="B31" s="4"/>
      <c r="C31" s="49"/>
      <c r="D31" s="49"/>
      <c r="E31" s="49"/>
      <c r="F31" s="49"/>
      <c r="G31" s="49"/>
      <c r="H31" s="49"/>
      <c r="I31" s="49"/>
      <c r="J31" s="13"/>
      <c r="K31" s="13"/>
      <c r="L31" s="13"/>
      <c r="M31" s="13"/>
      <c r="N31" s="13"/>
      <c r="O31" s="13"/>
      <c r="P31" s="13"/>
      <c r="Q31" s="13"/>
      <c r="R31" s="11"/>
      <c r="S31" s="11"/>
      <c r="T31" s="11"/>
      <c r="U31" s="11"/>
      <c r="V31" s="19"/>
      <c r="W31" s="11"/>
      <c r="X31" s="11"/>
      <c r="Y31" s="11"/>
      <c r="Z31" s="11"/>
      <c r="AA31" s="11"/>
      <c r="AB31" s="11"/>
      <c r="AC31" s="11"/>
      <c r="AD31" s="11"/>
      <c r="AE31" s="11"/>
      <c r="AF31" s="477"/>
      <c r="AG31" s="2"/>
    </row>
    <row r="32" spans="1:33" ht="12.75" customHeight="1" x14ac:dyDescent="0.2">
      <c r="A32" s="4"/>
      <c r="B32" s="4"/>
      <c r="C32" s="43"/>
      <c r="D32" s="13"/>
      <c r="E32" s="13"/>
      <c r="F32" s="13"/>
      <c r="G32" s="13"/>
      <c r="H32" s="13"/>
      <c r="I32" s="13"/>
      <c r="J32" s="13"/>
      <c r="K32" s="13"/>
      <c r="L32" s="13"/>
      <c r="M32" s="13"/>
      <c r="N32" s="13"/>
      <c r="O32" s="13"/>
      <c r="P32" s="13"/>
      <c r="Q32" s="13"/>
      <c r="R32" s="11"/>
      <c r="S32" s="11"/>
      <c r="T32" s="11"/>
      <c r="U32" s="11"/>
      <c r="V32" s="19"/>
      <c r="W32" s="11"/>
      <c r="X32" s="11"/>
      <c r="Y32" s="11"/>
      <c r="Z32" s="11"/>
      <c r="AA32" s="11"/>
      <c r="AB32" s="11"/>
      <c r="AC32" s="11"/>
      <c r="AD32" s="11"/>
      <c r="AE32" s="11"/>
      <c r="AF32" s="477"/>
      <c r="AG32" s="2"/>
    </row>
    <row r="33" spans="1:33" ht="12.75" customHeight="1" x14ac:dyDescent="0.2">
      <c r="A33" s="4"/>
      <c r="B33" s="4"/>
      <c r="C33" s="43"/>
      <c r="D33" s="13"/>
      <c r="E33" s="13"/>
      <c r="F33" s="13"/>
      <c r="G33" s="13"/>
      <c r="H33" s="13"/>
      <c r="I33" s="13"/>
      <c r="J33" s="13"/>
      <c r="K33" s="13"/>
      <c r="L33" s="13"/>
      <c r="M33" s="13"/>
      <c r="N33" s="13"/>
      <c r="O33" s="13"/>
      <c r="P33" s="13"/>
      <c r="Q33" s="13"/>
      <c r="R33" s="11"/>
      <c r="S33" s="11"/>
      <c r="T33" s="11"/>
      <c r="U33" s="11"/>
      <c r="V33" s="19"/>
      <c r="W33" s="11"/>
      <c r="X33" s="11"/>
      <c r="Y33" s="11"/>
      <c r="Z33" s="11"/>
      <c r="AA33" s="11"/>
      <c r="AB33" s="11"/>
      <c r="AC33" s="11"/>
      <c r="AD33" s="11"/>
      <c r="AE33" s="11"/>
      <c r="AF33" s="477"/>
      <c r="AG33" s="2"/>
    </row>
    <row r="34" spans="1:33" ht="15.75" customHeight="1" x14ac:dyDescent="0.2">
      <c r="A34" s="4"/>
      <c r="B34" s="4"/>
      <c r="C34" s="43"/>
      <c r="D34" s="13"/>
      <c r="E34" s="13"/>
      <c r="F34" s="13"/>
      <c r="G34" s="13"/>
      <c r="H34" s="13"/>
      <c r="I34" s="13"/>
      <c r="J34" s="13"/>
      <c r="K34" s="13"/>
      <c r="L34" s="13"/>
      <c r="M34" s="13"/>
      <c r="N34" s="13"/>
      <c r="O34" s="13"/>
      <c r="P34" s="13"/>
      <c r="Q34" s="13"/>
      <c r="R34" s="11"/>
      <c r="S34" s="11"/>
      <c r="T34" s="11"/>
      <c r="U34" s="11"/>
      <c r="V34" s="19"/>
      <c r="W34" s="11"/>
      <c r="X34" s="11"/>
      <c r="Y34" s="11"/>
      <c r="Z34" s="11"/>
      <c r="AA34" s="11"/>
      <c r="AB34" s="11"/>
      <c r="AC34" s="11"/>
      <c r="AD34" s="11"/>
      <c r="AE34" s="11"/>
      <c r="AF34" s="477"/>
      <c r="AG34" s="2"/>
    </row>
    <row r="35" spans="1:33" ht="20.25" customHeight="1" x14ac:dyDescent="0.2">
      <c r="A35" s="4"/>
      <c r="B35" s="4"/>
      <c r="C35" s="43"/>
      <c r="D35" s="13"/>
      <c r="E35" s="13"/>
      <c r="F35" s="13"/>
      <c r="G35" s="13"/>
      <c r="H35" s="13"/>
      <c r="I35" s="13"/>
      <c r="J35" s="13"/>
      <c r="K35" s="13"/>
      <c r="L35" s="13"/>
      <c r="M35" s="13"/>
      <c r="N35" s="13"/>
      <c r="O35" s="13"/>
      <c r="P35" s="13"/>
      <c r="Q35" s="13"/>
      <c r="R35" s="11"/>
      <c r="S35" s="11"/>
      <c r="T35" s="11"/>
      <c r="U35" s="11"/>
      <c r="V35" s="19"/>
      <c r="W35" s="11"/>
      <c r="X35" s="11"/>
      <c r="Y35" s="11"/>
      <c r="Z35" s="11"/>
      <c r="AA35" s="11"/>
      <c r="AB35" s="11"/>
      <c r="AC35" s="11"/>
      <c r="AD35" s="11"/>
      <c r="AE35" s="11"/>
      <c r="AF35" s="477"/>
      <c r="AG35" s="2"/>
    </row>
    <row r="36" spans="1:33" ht="15.75" customHeight="1" x14ac:dyDescent="0.2">
      <c r="A36" s="4"/>
      <c r="B36" s="4"/>
      <c r="C36" s="43"/>
      <c r="D36" s="13"/>
      <c r="E36" s="13"/>
      <c r="F36" s="13"/>
      <c r="G36" s="13"/>
      <c r="H36" s="13"/>
      <c r="I36" s="13"/>
      <c r="J36" s="13"/>
      <c r="K36" s="13"/>
      <c r="L36" s="13"/>
      <c r="M36" s="13"/>
      <c r="N36" s="13"/>
      <c r="O36" s="13"/>
      <c r="P36" s="13"/>
      <c r="Q36" s="13"/>
      <c r="R36" s="11"/>
      <c r="S36" s="11"/>
      <c r="T36" s="11"/>
      <c r="U36" s="11"/>
      <c r="V36" s="19"/>
      <c r="W36" s="11"/>
      <c r="X36" s="11"/>
      <c r="Y36" s="11"/>
      <c r="Z36" s="11"/>
      <c r="AA36" s="11"/>
      <c r="AB36" s="11"/>
      <c r="AC36" s="11"/>
      <c r="AD36" s="11"/>
      <c r="AE36" s="11"/>
      <c r="AF36" s="477"/>
      <c r="AG36" s="2"/>
    </row>
    <row r="37" spans="1:33" ht="12.75" customHeight="1" x14ac:dyDescent="0.2">
      <c r="A37" s="4"/>
      <c r="B37" s="4"/>
      <c r="C37" s="43"/>
      <c r="D37" s="13"/>
      <c r="E37" s="13"/>
      <c r="F37" s="13"/>
      <c r="G37" s="13"/>
      <c r="H37" s="13"/>
      <c r="I37" s="13"/>
      <c r="J37" s="13"/>
      <c r="K37" s="13"/>
      <c r="L37" s="13"/>
      <c r="M37" s="13"/>
      <c r="N37" s="13"/>
      <c r="O37" s="13"/>
      <c r="P37" s="13"/>
      <c r="Q37" s="13"/>
      <c r="R37" s="11"/>
      <c r="S37" s="11"/>
      <c r="T37" s="11"/>
      <c r="U37" s="11"/>
      <c r="V37" s="19"/>
      <c r="W37" s="11"/>
      <c r="X37" s="11"/>
      <c r="Y37" s="11"/>
      <c r="Z37" s="11"/>
      <c r="AA37" s="11"/>
      <c r="AB37" s="11"/>
      <c r="AC37" s="11"/>
      <c r="AD37" s="11"/>
      <c r="AE37" s="11"/>
      <c r="AF37" s="477"/>
      <c r="AG37" s="2"/>
    </row>
    <row r="38" spans="1:33" ht="12" customHeight="1" x14ac:dyDescent="0.2">
      <c r="A38" s="4"/>
      <c r="B38" s="4"/>
      <c r="C38" s="43"/>
      <c r="D38" s="13"/>
      <c r="E38" s="13"/>
      <c r="F38" s="13"/>
      <c r="G38" s="13"/>
      <c r="H38" s="13"/>
      <c r="I38" s="13"/>
      <c r="J38" s="13"/>
      <c r="K38" s="13"/>
      <c r="L38" s="13"/>
      <c r="M38" s="13"/>
      <c r="N38" s="13"/>
      <c r="O38" s="13"/>
      <c r="P38" s="13"/>
      <c r="Q38" s="13"/>
      <c r="R38" s="11"/>
      <c r="S38" s="11"/>
      <c r="T38" s="11"/>
      <c r="U38" s="11"/>
      <c r="V38" s="19"/>
      <c r="W38" s="11"/>
      <c r="X38" s="11"/>
      <c r="Y38" s="11"/>
      <c r="Z38" s="11"/>
      <c r="AA38" s="11"/>
      <c r="AB38" s="11"/>
      <c r="AC38" s="11"/>
      <c r="AD38" s="11"/>
      <c r="AE38" s="11"/>
      <c r="AF38" s="477"/>
      <c r="AG38" s="2"/>
    </row>
    <row r="39" spans="1:33" ht="12.75" customHeight="1" x14ac:dyDescent="0.2">
      <c r="A39" s="4"/>
      <c r="B39" s="4"/>
      <c r="C39" s="43"/>
      <c r="D39" s="13"/>
      <c r="E39" s="13"/>
      <c r="F39" s="13"/>
      <c r="G39" s="13"/>
      <c r="H39" s="13"/>
      <c r="I39" s="13"/>
      <c r="J39" s="13"/>
      <c r="K39" s="13"/>
      <c r="L39" s="13"/>
      <c r="M39" s="13"/>
      <c r="N39" s="13"/>
      <c r="O39" s="13"/>
      <c r="P39" s="13"/>
      <c r="Q39" s="13"/>
      <c r="R39" s="11"/>
      <c r="S39" s="11"/>
      <c r="T39" s="11"/>
      <c r="U39" s="11"/>
      <c r="V39" s="19"/>
      <c r="W39" s="11"/>
      <c r="X39" s="11"/>
      <c r="Y39" s="11"/>
      <c r="Z39" s="11"/>
      <c r="AA39" s="11"/>
      <c r="AB39" s="11"/>
      <c r="AC39" s="11"/>
      <c r="AD39" s="11"/>
      <c r="AE39" s="11"/>
      <c r="AF39" s="477"/>
      <c r="AG39" s="2"/>
    </row>
    <row r="40" spans="1:33" ht="12.75" customHeight="1" x14ac:dyDescent="0.2">
      <c r="A40" s="4"/>
      <c r="B40" s="4"/>
      <c r="C40" s="43"/>
      <c r="D40" s="13"/>
      <c r="E40" s="13"/>
      <c r="F40" s="13"/>
      <c r="G40" s="13"/>
      <c r="H40" s="13"/>
      <c r="I40" s="13"/>
      <c r="J40" s="13"/>
      <c r="K40" s="13"/>
      <c r="L40" s="13"/>
      <c r="M40" s="13"/>
      <c r="N40" s="13"/>
      <c r="O40" s="13"/>
      <c r="P40" s="13"/>
      <c r="Q40" s="13"/>
      <c r="R40" s="11"/>
      <c r="S40" s="11"/>
      <c r="T40" s="11"/>
      <c r="U40" s="11"/>
      <c r="V40" s="19"/>
      <c r="W40" s="11"/>
      <c r="X40" s="11"/>
      <c r="Y40" s="11"/>
      <c r="Z40" s="11"/>
      <c r="AA40" s="11"/>
      <c r="AB40" s="11"/>
      <c r="AC40" s="11"/>
      <c r="AD40" s="11"/>
      <c r="AE40" s="11"/>
      <c r="AF40" s="477"/>
      <c r="AG40" s="2"/>
    </row>
    <row r="41" spans="1:33" ht="10.5" customHeight="1" x14ac:dyDescent="0.2">
      <c r="A41" s="4"/>
      <c r="B41" s="4"/>
      <c r="C41" s="43"/>
      <c r="D41" s="13"/>
      <c r="E41" s="13"/>
      <c r="F41" s="13"/>
      <c r="G41" s="13"/>
      <c r="H41" s="13"/>
      <c r="I41" s="13"/>
      <c r="J41" s="13"/>
      <c r="K41" s="13"/>
      <c r="L41" s="13"/>
      <c r="M41" s="13"/>
      <c r="N41" s="13"/>
      <c r="O41" s="13"/>
      <c r="P41" s="13"/>
      <c r="Q41" s="13"/>
      <c r="R41" s="11"/>
      <c r="S41" s="11"/>
      <c r="T41" s="11"/>
      <c r="U41" s="11"/>
      <c r="V41" s="19"/>
      <c r="W41" s="11"/>
      <c r="X41" s="11"/>
      <c r="Y41" s="11"/>
      <c r="Z41" s="11"/>
      <c r="AA41" s="11"/>
      <c r="AB41" s="11"/>
      <c r="AC41" s="11"/>
      <c r="AD41" s="11"/>
      <c r="AE41" s="11"/>
      <c r="AF41" s="477"/>
      <c r="AG41" s="2"/>
    </row>
    <row r="42" spans="1:33" ht="19.5" customHeight="1" x14ac:dyDescent="0.2">
      <c r="A42" s="4"/>
      <c r="B42" s="4"/>
      <c r="C42" s="4"/>
      <c r="D42" s="4"/>
      <c r="E42" s="4"/>
      <c r="F42" s="4"/>
      <c r="G42" s="4"/>
      <c r="H42" s="4"/>
      <c r="I42" s="4"/>
      <c r="J42" s="4"/>
      <c r="K42" s="4"/>
      <c r="L42" s="4"/>
      <c r="M42" s="4"/>
      <c r="N42" s="4"/>
      <c r="O42" s="4"/>
      <c r="P42" s="4"/>
      <c r="Q42" s="4"/>
      <c r="R42" s="54"/>
      <c r="S42" s="54"/>
      <c r="T42" s="4"/>
      <c r="U42" s="4"/>
      <c r="V42" s="4"/>
      <c r="W42" s="4"/>
      <c r="X42" s="4"/>
      <c r="Y42" s="4"/>
      <c r="Z42" s="4"/>
      <c r="AA42" s="4"/>
      <c r="AB42" s="17"/>
      <c r="AC42" s="4"/>
      <c r="AD42" s="17"/>
      <c r="AE42" s="4"/>
      <c r="AF42" s="477"/>
      <c r="AG42" s="2"/>
    </row>
    <row r="43" spans="1:33" ht="9" customHeight="1" x14ac:dyDescent="0.2">
      <c r="A43" s="4"/>
      <c r="B43" s="4"/>
      <c r="C43" s="77"/>
      <c r="D43" s="71"/>
      <c r="E43" s="71"/>
      <c r="F43" s="71"/>
      <c r="G43" s="71"/>
      <c r="H43" s="71"/>
      <c r="I43" s="71"/>
      <c r="J43" s="71"/>
      <c r="K43" s="71"/>
      <c r="L43" s="71"/>
      <c r="M43" s="71"/>
      <c r="N43" s="71"/>
      <c r="O43" s="71"/>
      <c r="P43" s="71"/>
      <c r="Q43" s="71"/>
      <c r="R43" s="78"/>
      <c r="S43" s="78"/>
      <c r="T43" s="78"/>
      <c r="U43" s="78"/>
      <c r="V43" s="78"/>
      <c r="W43" s="78"/>
      <c r="X43" s="78"/>
      <c r="Y43" s="78"/>
      <c r="Z43" s="78"/>
      <c r="AA43" s="78"/>
      <c r="AB43" s="78"/>
      <c r="AC43" s="78"/>
      <c r="AD43" s="78"/>
      <c r="AE43" s="78"/>
      <c r="AF43" s="477"/>
      <c r="AG43" s="2"/>
    </row>
    <row r="44" spans="1:33" ht="3.75" customHeight="1" x14ac:dyDescent="0.2">
      <c r="A44" s="4"/>
      <c r="B44" s="4"/>
      <c r="C44" s="8"/>
      <c r="D44" s="8"/>
      <c r="E44" s="8"/>
      <c r="F44" s="8"/>
      <c r="G44" s="8"/>
      <c r="H44" s="8"/>
      <c r="I44" s="8"/>
      <c r="J44" s="8"/>
      <c r="K44" s="8"/>
      <c r="L44" s="8"/>
      <c r="M44" s="8"/>
      <c r="N44" s="8"/>
      <c r="O44" s="8"/>
      <c r="P44" s="8"/>
      <c r="Q44" s="8"/>
      <c r="R44" s="3"/>
      <c r="S44" s="3"/>
      <c r="T44" s="3"/>
      <c r="U44" s="3"/>
      <c r="V44" s="3"/>
      <c r="W44" s="3"/>
      <c r="X44" s="3"/>
      <c r="Y44" s="3"/>
      <c r="Z44" s="3"/>
      <c r="AA44" s="3"/>
      <c r="AB44" s="3"/>
      <c r="AC44" s="3"/>
      <c r="AD44" s="3"/>
      <c r="AE44" s="3"/>
      <c r="AF44" s="477"/>
      <c r="AG44" s="2"/>
    </row>
    <row r="45" spans="1:33" ht="11.25" customHeight="1" x14ac:dyDescent="0.2">
      <c r="A45" s="4"/>
      <c r="B45" s="4"/>
      <c r="C45" s="8"/>
      <c r="D45" s="8"/>
      <c r="E45" s="10"/>
      <c r="F45" s="1721"/>
      <c r="G45" s="1721"/>
      <c r="H45" s="1721"/>
      <c r="I45" s="1721"/>
      <c r="J45" s="1721"/>
      <c r="K45" s="1721"/>
      <c r="L45" s="1721"/>
      <c r="M45" s="1721"/>
      <c r="N45" s="1721"/>
      <c r="O45" s="1721"/>
      <c r="P45" s="1721"/>
      <c r="Q45" s="1721"/>
      <c r="R45" s="1721"/>
      <c r="S45" s="1721"/>
      <c r="T45" s="1721"/>
      <c r="U45" s="1721"/>
      <c r="V45" s="1721"/>
      <c r="W45" s="10"/>
      <c r="X45" s="1721"/>
      <c r="Y45" s="1721"/>
      <c r="Z45" s="1721"/>
      <c r="AA45" s="1721"/>
      <c r="AB45" s="1721"/>
      <c r="AC45" s="1721"/>
      <c r="AD45" s="1721"/>
      <c r="AE45" s="10"/>
      <c r="AF45" s="199"/>
      <c r="AG45" s="2"/>
    </row>
    <row r="46" spans="1:33" ht="12.75" customHeight="1" x14ac:dyDescent="0.2">
      <c r="A46" s="4"/>
      <c r="B46" s="4"/>
      <c r="C46" s="8"/>
      <c r="D46" s="8"/>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477"/>
      <c r="AG46" s="2"/>
    </row>
    <row r="47" spans="1:33" ht="6" customHeight="1" x14ac:dyDescent="0.2">
      <c r="A47" s="4"/>
      <c r="B47" s="4"/>
      <c r="C47" s="8"/>
      <c r="D47" s="8"/>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477"/>
      <c r="AG47" s="2"/>
    </row>
    <row r="48" spans="1:33" s="50" customFormat="1" ht="12" customHeight="1" x14ac:dyDescent="0.2">
      <c r="A48" s="48"/>
      <c r="B48" s="48"/>
      <c r="C48" s="55"/>
      <c r="D48" s="49"/>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1080"/>
      <c r="AG48" s="47"/>
    </row>
    <row r="49" spans="1:33" ht="10.5" customHeight="1" x14ac:dyDescent="0.2">
      <c r="A49" s="4"/>
      <c r="B49" s="4"/>
      <c r="C49" s="43"/>
      <c r="D49" s="13"/>
      <c r="E49" s="74"/>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74"/>
      <c r="AF49" s="477"/>
      <c r="AG49" s="2"/>
    </row>
    <row r="50" spans="1:33" ht="12" customHeight="1" x14ac:dyDescent="0.2">
      <c r="A50" s="4"/>
      <c r="B50" s="4"/>
      <c r="C50" s="43"/>
      <c r="D50" s="13"/>
      <c r="E50" s="74"/>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74"/>
      <c r="AF50" s="477"/>
      <c r="AG50" s="2"/>
    </row>
    <row r="51" spans="1:33" ht="12" customHeight="1" x14ac:dyDescent="0.2">
      <c r="A51" s="4"/>
      <c r="B51" s="4"/>
      <c r="C51" s="43"/>
      <c r="D51" s="13"/>
      <c r="E51" s="74"/>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74"/>
      <c r="AF51" s="477"/>
      <c r="AG51" s="2"/>
    </row>
    <row r="52" spans="1:33" ht="12" customHeight="1" x14ac:dyDescent="0.2">
      <c r="A52" s="4"/>
      <c r="B52" s="4"/>
      <c r="C52" s="43"/>
      <c r="D52" s="13"/>
      <c r="E52" s="74"/>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74"/>
      <c r="AF52" s="477"/>
      <c r="AG52" s="2"/>
    </row>
    <row r="53" spans="1:33" ht="12" customHeight="1" x14ac:dyDescent="0.2">
      <c r="A53" s="4"/>
      <c r="B53" s="4"/>
      <c r="C53" s="43"/>
      <c r="D53" s="13"/>
      <c r="E53" s="74"/>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74"/>
      <c r="AF53" s="477"/>
      <c r="AG53" s="2"/>
    </row>
    <row r="54" spans="1:33" ht="12" customHeight="1" x14ac:dyDescent="0.2">
      <c r="A54" s="4"/>
      <c r="B54" s="4"/>
      <c r="C54" s="43"/>
      <c r="D54" s="13"/>
      <c r="E54" s="74"/>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74"/>
      <c r="AF54" s="477"/>
      <c r="AG54" s="2"/>
    </row>
    <row r="55" spans="1:33" ht="12" customHeight="1" x14ac:dyDescent="0.2">
      <c r="A55" s="4"/>
      <c r="B55" s="4"/>
      <c r="C55" s="43"/>
      <c r="D55" s="13"/>
      <c r="E55" s="74"/>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74"/>
      <c r="AF55" s="477"/>
      <c r="AG55" s="2"/>
    </row>
    <row r="56" spans="1:33" ht="12" customHeight="1" x14ac:dyDescent="0.2">
      <c r="A56" s="4"/>
      <c r="B56" s="4"/>
      <c r="C56" s="43"/>
      <c r="D56" s="13"/>
      <c r="E56" s="74"/>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74"/>
      <c r="AF56" s="477"/>
      <c r="AG56" s="2"/>
    </row>
    <row r="57" spans="1:33" ht="12" customHeight="1" x14ac:dyDescent="0.2">
      <c r="A57" s="4"/>
      <c r="B57" s="4"/>
      <c r="C57" s="43"/>
      <c r="D57" s="13"/>
      <c r="E57" s="74"/>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74"/>
      <c r="AF57" s="477"/>
      <c r="AG57" s="2"/>
    </row>
    <row r="58" spans="1:33" ht="12" customHeight="1" x14ac:dyDescent="0.2">
      <c r="A58" s="4"/>
      <c r="B58" s="4"/>
      <c r="C58" s="43"/>
      <c r="D58" s="13"/>
      <c r="E58" s="74"/>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74"/>
      <c r="AF58" s="477"/>
      <c r="AG58" s="2"/>
    </row>
    <row r="59" spans="1:33" ht="12" customHeight="1" x14ac:dyDescent="0.2">
      <c r="A59" s="4"/>
      <c r="B59" s="4"/>
      <c r="C59" s="43"/>
      <c r="D59" s="13"/>
      <c r="E59" s="74"/>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74"/>
      <c r="AF59" s="477"/>
      <c r="AG59" s="2"/>
    </row>
    <row r="60" spans="1:33" ht="12" customHeight="1" x14ac:dyDescent="0.2">
      <c r="A60" s="4"/>
      <c r="B60" s="4"/>
      <c r="C60" s="43"/>
      <c r="D60" s="13"/>
      <c r="E60" s="74"/>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74"/>
      <c r="AF60" s="477"/>
      <c r="AG60" s="2"/>
    </row>
    <row r="61" spans="1:33" ht="12" customHeight="1" x14ac:dyDescent="0.2">
      <c r="A61" s="4"/>
      <c r="B61" s="4"/>
      <c r="C61" s="43"/>
      <c r="D61" s="13"/>
      <c r="E61" s="74"/>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74"/>
      <c r="AF61" s="477"/>
      <c r="AG61" s="2"/>
    </row>
    <row r="62" spans="1:33" ht="12" customHeight="1" x14ac:dyDescent="0.2">
      <c r="A62" s="4"/>
      <c r="B62" s="4"/>
      <c r="C62" s="43"/>
      <c r="D62" s="13"/>
      <c r="E62" s="74"/>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74"/>
      <c r="AF62" s="477"/>
      <c r="AG62" s="2"/>
    </row>
    <row r="63" spans="1:33" ht="12" customHeight="1" x14ac:dyDescent="0.2">
      <c r="A63" s="4"/>
      <c r="B63" s="4"/>
      <c r="C63" s="43"/>
      <c r="D63" s="13"/>
      <c r="E63" s="74"/>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74"/>
      <c r="AF63" s="477"/>
      <c r="AG63" s="2"/>
    </row>
    <row r="64" spans="1:33" ht="12" customHeight="1" x14ac:dyDescent="0.2">
      <c r="A64" s="4"/>
      <c r="B64" s="4"/>
      <c r="C64" s="43"/>
      <c r="D64" s="13"/>
      <c r="E64" s="74"/>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74"/>
      <c r="AF64" s="477"/>
      <c r="AG64" s="2"/>
    </row>
    <row r="65" spans="1:33" ht="12" customHeight="1" x14ac:dyDescent="0.2">
      <c r="A65" s="4"/>
      <c r="B65" s="4"/>
      <c r="C65" s="43"/>
      <c r="D65" s="13"/>
      <c r="E65" s="74"/>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74"/>
      <c r="AF65" s="477"/>
      <c r="AG65" s="2"/>
    </row>
    <row r="66" spans="1:33" ht="12" customHeight="1" x14ac:dyDescent="0.2">
      <c r="A66" s="4"/>
      <c r="B66" s="4"/>
      <c r="C66" s="43"/>
      <c r="D66" s="13"/>
      <c r="E66" s="74"/>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74"/>
      <c r="AF66" s="477"/>
      <c r="AG66" s="2"/>
    </row>
    <row r="67" spans="1:33" ht="12" customHeight="1" x14ac:dyDescent="0.2">
      <c r="A67" s="4"/>
      <c r="B67" s="4"/>
      <c r="C67" s="43"/>
      <c r="D67" s="13"/>
      <c r="E67" s="74"/>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74"/>
      <c r="AF67" s="477"/>
      <c r="AG67" s="2"/>
    </row>
    <row r="68" spans="1:33" ht="12" customHeight="1" x14ac:dyDescent="0.2">
      <c r="A68" s="4"/>
      <c r="B68" s="4"/>
      <c r="C68" s="43"/>
      <c r="D68" s="13"/>
      <c r="E68" s="74"/>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74"/>
      <c r="AF68" s="477"/>
      <c r="AG68" s="4"/>
    </row>
    <row r="69" spans="1:33" s="67" customFormat="1" ht="9" customHeight="1" x14ac:dyDescent="0.15">
      <c r="A69" s="66"/>
      <c r="B69" s="66"/>
      <c r="C69" s="69"/>
      <c r="D69" s="21"/>
      <c r="E69" s="70"/>
      <c r="F69" s="70"/>
      <c r="G69" s="70"/>
      <c r="H69" s="75"/>
      <c r="I69" s="75"/>
      <c r="J69" s="75"/>
      <c r="K69" s="75"/>
      <c r="L69" s="75"/>
      <c r="M69" s="75"/>
      <c r="N69" s="75"/>
      <c r="O69" s="75"/>
      <c r="P69" s="75"/>
      <c r="Q69" s="75"/>
      <c r="R69" s="75"/>
      <c r="S69" s="75"/>
      <c r="T69" s="75"/>
      <c r="U69" s="75"/>
      <c r="V69" s="75"/>
      <c r="W69" s="75"/>
      <c r="X69" s="75"/>
      <c r="Y69" s="75"/>
      <c r="Z69" s="75"/>
      <c r="AA69" s="75"/>
      <c r="AB69" s="75"/>
      <c r="AC69" s="75"/>
      <c r="AD69" s="75"/>
      <c r="AE69" s="75"/>
      <c r="AF69" s="314"/>
      <c r="AG69" s="66"/>
    </row>
    <row r="70" spans="1:33" ht="11.25" customHeight="1" x14ac:dyDescent="0.2">
      <c r="A70" s="4"/>
      <c r="C70" s="42"/>
      <c r="D70" s="13"/>
      <c r="E70" s="76"/>
      <c r="F70" s="76"/>
      <c r="G70" s="76"/>
      <c r="H70" s="76"/>
      <c r="I70" s="76"/>
      <c r="J70" s="76"/>
      <c r="K70" s="76"/>
      <c r="L70" s="76"/>
      <c r="M70" s="76"/>
      <c r="N70" s="76"/>
      <c r="O70" s="76"/>
      <c r="P70" s="76"/>
      <c r="Q70" s="76"/>
      <c r="R70" s="76"/>
      <c r="S70" s="76"/>
      <c r="T70" s="76"/>
      <c r="U70" s="76"/>
      <c r="V70" s="75"/>
      <c r="W70" s="76"/>
      <c r="X70" s="76"/>
      <c r="Y70" s="76"/>
      <c r="Z70" s="76"/>
      <c r="AA70" s="76"/>
      <c r="AB70" s="76"/>
      <c r="AC70" s="76"/>
      <c r="AD70" s="76"/>
      <c r="AE70" s="76"/>
      <c r="AF70" s="477"/>
      <c r="AG70" s="4"/>
    </row>
    <row r="71" spans="1:33" ht="13.5" customHeight="1" x14ac:dyDescent="0.2">
      <c r="A71" s="4"/>
      <c r="G71" s="1726"/>
      <c r="H71" s="1727"/>
      <c r="I71" s="4"/>
      <c r="J71" s="4"/>
      <c r="K71" s="4"/>
      <c r="L71" s="4"/>
      <c r="M71" s="4"/>
      <c r="N71" s="4"/>
      <c r="O71" s="4"/>
      <c r="P71" s="4"/>
      <c r="Q71" s="4"/>
      <c r="R71" s="4"/>
      <c r="S71" s="4"/>
      <c r="T71" s="4"/>
      <c r="U71" s="4"/>
      <c r="V71" s="75"/>
      <c r="W71" s="4"/>
      <c r="X71" s="4"/>
      <c r="Y71" s="4"/>
      <c r="Z71" s="1723">
        <v>43678</v>
      </c>
      <c r="AA71" s="1723"/>
      <c r="AB71" s="1723"/>
      <c r="AC71" s="1723"/>
      <c r="AD71" s="1723"/>
      <c r="AE71" s="1724"/>
      <c r="AF71" s="317">
        <v>23</v>
      </c>
      <c r="AG71" s="4"/>
    </row>
  </sheetData>
  <customSheetViews>
    <customSheetView guid="{D8E90C30-C61D-40A7-989F-8651AA8E91E2}" hiddenRows="1" topLeftCell="A34">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hiddenRows="1" topLeftCell="A34">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hiddenRows="1" topLeftCell="A34">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9">
    <mergeCell ref="X6:AD6"/>
    <mergeCell ref="X45:AD45"/>
    <mergeCell ref="F5:L5"/>
    <mergeCell ref="Z71:AE71"/>
    <mergeCell ref="D1:H1"/>
    <mergeCell ref="G71:H71"/>
    <mergeCell ref="B2:D2"/>
    <mergeCell ref="F45:V45"/>
    <mergeCell ref="F6:V6"/>
  </mergeCells>
  <phoneticPr fontId="12"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3">
    <tabColor indexed="55"/>
    <pageSetUpPr fitToPage="1"/>
  </sheetPr>
  <dimension ref="A1:AG73"/>
  <sheetViews>
    <sheetView workbookViewId="0"/>
  </sheetViews>
  <sheetFormatPr defaultRowHeight="12.75" x14ac:dyDescent="0.2"/>
  <cols>
    <col min="1" max="1" width="1" customWidth="1"/>
    <col min="2" max="2" width="2.5703125" customWidth="1"/>
    <col min="3" max="3" width="3" customWidth="1"/>
    <col min="4" max="4" width="9.85546875" customWidth="1"/>
    <col min="5" max="5" width="0.5703125" customWidth="1"/>
    <col min="6" max="6" width="5.85546875" customWidth="1"/>
    <col min="7" max="7" width="0.5703125" customWidth="1"/>
    <col min="8" max="8" width="5.85546875" customWidth="1"/>
    <col min="9" max="9" width="0.5703125" customWidth="1"/>
    <col min="10" max="10" width="5.7109375" customWidth="1"/>
    <col min="11" max="11" width="0.5703125" customWidth="1"/>
    <col min="12" max="12" width="5.5703125" customWidth="1"/>
    <col min="13" max="13" width="0.42578125" customWidth="1"/>
    <col min="14" max="14" width="5.7109375" customWidth="1"/>
    <col min="15" max="15" width="0.5703125" customWidth="1"/>
    <col min="16" max="16" width="5.7109375" customWidth="1"/>
    <col min="17" max="17" width="0.5703125" customWidth="1"/>
    <col min="18" max="18" width="5.7109375" customWidth="1"/>
    <col min="19" max="19" width="0.5703125" customWidth="1"/>
    <col min="20" max="20" width="5.7109375" customWidth="1"/>
    <col min="21" max="21" width="0.5703125" customWidth="1"/>
    <col min="22" max="22" width="5.7109375" style="53" customWidth="1"/>
    <col min="23" max="23" width="0.5703125" customWidth="1"/>
    <col min="24" max="24" width="5.5703125" customWidth="1"/>
    <col min="25" max="25" width="0.5703125" customWidth="1"/>
    <col min="26" max="26" width="5.7109375" customWidth="1"/>
    <col min="27" max="27" width="0.5703125" customWidth="1"/>
    <col min="28" max="28" width="5.7109375" customWidth="1"/>
    <col min="29" max="29" width="0.5703125" customWidth="1"/>
    <col min="30" max="30" width="5.7109375" customWidth="1"/>
    <col min="31" max="31" width="0.5703125" customWidth="1"/>
    <col min="32" max="32" width="2.5703125" style="1" customWidth="1"/>
    <col min="33" max="33" width="1" customWidth="1"/>
  </cols>
  <sheetData>
    <row r="1" spans="1:33" s="91" customFormat="1" ht="13.5" customHeight="1" x14ac:dyDescent="0.2">
      <c r="A1" s="2"/>
      <c r="B1" s="197"/>
      <c r="C1" s="197"/>
      <c r="D1" s="197"/>
      <c r="E1" s="197"/>
      <c r="F1" s="197"/>
      <c r="G1" s="198"/>
      <c r="H1" s="198"/>
      <c r="I1" s="198"/>
      <c r="J1" s="198"/>
      <c r="K1" s="198"/>
      <c r="L1" s="198"/>
      <c r="M1" s="198"/>
      <c r="N1" s="198"/>
      <c r="O1" s="198"/>
      <c r="P1" s="198"/>
      <c r="Q1" s="198"/>
      <c r="R1" s="198"/>
      <c r="S1" s="198"/>
      <c r="T1" s="198"/>
      <c r="U1" s="198"/>
      <c r="V1" s="198"/>
      <c r="W1" s="198"/>
      <c r="X1" s="1530" t="s">
        <v>303</v>
      </c>
      <c r="Y1" s="1530"/>
      <c r="Z1" s="1530"/>
      <c r="AA1" s="1530"/>
      <c r="AB1" s="1530"/>
      <c r="AC1" s="1530"/>
      <c r="AD1" s="1530"/>
      <c r="AE1" s="1530"/>
      <c r="AF1" s="1530"/>
      <c r="AG1" s="2"/>
    </row>
    <row r="2" spans="1:33" ht="6" customHeight="1" x14ac:dyDescent="0.2">
      <c r="A2" s="2"/>
      <c r="B2" s="1531"/>
      <c r="C2" s="1532"/>
      <c r="D2" s="1532"/>
      <c r="E2" s="16"/>
      <c r="F2" s="16"/>
      <c r="G2" s="16"/>
      <c r="H2" s="16"/>
      <c r="I2" s="16"/>
      <c r="J2" s="196"/>
      <c r="K2" s="196"/>
      <c r="L2" s="196"/>
      <c r="M2" s="196"/>
      <c r="N2" s="196"/>
      <c r="O2" s="196"/>
      <c r="P2" s="196"/>
      <c r="Q2" s="196"/>
      <c r="R2" s="196"/>
      <c r="S2" s="196"/>
      <c r="T2" s="196"/>
      <c r="U2" s="196"/>
      <c r="V2" s="196"/>
      <c r="W2" s="196"/>
      <c r="X2" s="196"/>
      <c r="Y2" s="196"/>
      <c r="Z2" s="4"/>
      <c r="AA2" s="4"/>
      <c r="AB2" s="4"/>
      <c r="AC2" s="4"/>
      <c r="AD2" s="4"/>
      <c r="AE2" s="4"/>
      <c r="AF2" s="4"/>
      <c r="AG2" s="4"/>
    </row>
    <row r="3" spans="1:33" ht="12" customHeight="1" x14ac:dyDescent="0.2">
      <c r="A3" s="2"/>
      <c r="B3" s="206"/>
      <c r="C3" s="4"/>
      <c r="D3" s="4"/>
      <c r="E3" s="4"/>
      <c r="F3" s="4"/>
      <c r="G3" s="4"/>
      <c r="H3" s="4"/>
      <c r="I3" s="4"/>
      <c r="J3" s="4"/>
      <c r="K3" s="4"/>
      <c r="L3" s="4"/>
      <c r="M3" s="4"/>
      <c r="N3" s="4"/>
      <c r="O3" s="4"/>
      <c r="P3" s="4"/>
      <c r="Q3" s="4"/>
      <c r="R3" s="4"/>
      <c r="S3" s="4"/>
      <c r="T3" s="4"/>
      <c r="U3" s="4"/>
      <c r="V3" s="4"/>
      <c r="W3" s="4"/>
      <c r="X3" s="4"/>
      <c r="Y3" s="4"/>
      <c r="Z3" s="4"/>
      <c r="AA3" s="4"/>
      <c r="AB3" s="17"/>
      <c r="AC3" s="4"/>
      <c r="AD3" s="17"/>
      <c r="AE3" s="4"/>
      <c r="AF3" s="4"/>
      <c r="AG3" s="4"/>
    </row>
    <row r="4" spans="1:33" s="7" customFormat="1" ht="13.5" customHeight="1" x14ac:dyDescent="0.2">
      <c r="A4" s="6"/>
      <c r="B4" s="205"/>
      <c r="C4" s="77"/>
      <c r="D4" s="71"/>
      <c r="E4" s="71"/>
      <c r="F4" s="71"/>
      <c r="G4" s="71"/>
      <c r="H4" s="71"/>
      <c r="I4" s="71"/>
      <c r="J4" s="71"/>
      <c r="K4" s="71"/>
      <c r="L4" s="71"/>
      <c r="M4" s="71"/>
      <c r="N4" s="71"/>
      <c r="O4" s="71"/>
      <c r="P4" s="71"/>
      <c r="Q4" s="71"/>
      <c r="R4" s="78"/>
      <c r="S4" s="78"/>
      <c r="T4" s="78"/>
      <c r="U4" s="78"/>
      <c r="V4" s="78"/>
      <c r="W4" s="78"/>
      <c r="X4" s="78"/>
      <c r="Y4" s="78"/>
      <c r="Z4" s="78"/>
      <c r="AA4" s="78"/>
      <c r="AB4" s="78"/>
      <c r="AC4" s="78"/>
      <c r="AD4" s="78"/>
      <c r="AE4" s="78"/>
      <c r="AF4" s="4"/>
      <c r="AG4" s="14"/>
    </row>
    <row r="5" spans="1:33" ht="3.75" customHeight="1" x14ac:dyDescent="0.2">
      <c r="A5" s="2"/>
      <c r="B5" s="206"/>
      <c r="C5" s="1031"/>
      <c r="D5" s="1031"/>
      <c r="E5" s="8"/>
      <c r="F5" s="1722"/>
      <c r="G5" s="1722"/>
      <c r="H5" s="1722"/>
      <c r="I5" s="1722"/>
      <c r="J5" s="1722"/>
      <c r="K5" s="1722"/>
      <c r="L5" s="1722"/>
      <c r="M5" s="8"/>
      <c r="N5" s="8"/>
      <c r="O5" s="8"/>
      <c r="P5" s="8"/>
      <c r="Q5" s="8"/>
      <c r="R5" s="3"/>
      <c r="S5" s="3"/>
      <c r="T5" s="3"/>
      <c r="U5" s="61"/>
      <c r="V5" s="3"/>
      <c r="W5" s="3"/>
      <c r="X5" s="3"/>
      <c r="Y5" s="3"/>
      <c r="Z5" s="3"/>
      <c r="AA5" s="3"/>
      <c r="AB5" s="3"/>
      <c r="AC5" s="3"/>
      <c r="AD5" s="3"/>
      <c r="AE5" s="3"/>
      <c r="AF5" s="4"/>
      <c r="AG5" s="4"/>
    </row>
    <row r="6" spans="1:33" ht="9.75" customHeight="1" x14ac:dyDescent="0.2">
      <c r="A6" s="2"/>
      <c r="B6" s="206"/>
      <c r="C6" s="1031"/>
      <c r="D6" s="1031"/>
      <c r="E6" s="10"/>
      <c r="F6" s="1721"/>
      <c r="G6" s="1721"/>
      <c r="H6" s="1721"/>
      <c r="I6" s="1721"/>
      <c r="J6" s="1721"/>
      <c r="K6" s="1721"/>
      <c r="L6" s="1721"/>
      <c r="M6" s="1721"/>
      <c r="N6" s="1721"/>
      <c r="O6" s="1721"/>
      <c r="P6" s="1721"/>
      <c r="Q6" s="1721"/>
      <c r="R6" s="1721"/>
      <c r="S6" s="1721"/>
      <c r="T6" s="1721"/>
      <c r="U6" s="1721"/>
      <c r="V6" s="1721"/>
      <c r="W6" s="10"/>
      <c r="X6" s="1721"/>
      <c r="Y6" s="1721"/>
      <c r="Z6" s="1721"/>
      <c r="AA6" s="1721"/>
      <c r="AB6" s="1721"/>
      <c r="AC6" s="1721"/>
      <c r="AD6" s="1721"/>
      <c r="AE6" s="10"/>
      <c r="AF6" s="4"/>
      <c r="AG6" s="4"/>
    </row>
    <row r="7" spans="1:33" ht="12.75" customHeight="1" x14ac:dyDescent="0.2">
      <c r="A7" s="2"/>
      <c r="B7" s="206"/>
      <c r="C7" s="1031"/>
      <c r="D7" s="1031"/>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27"/>
      <c r="AG7" s="4"/>
    </row>
    <row r="8" spans="1:33" s="50" customFormat="1" ht="13.5" hidden="1" customHeight="1" x14ac:dyDescent="0.2">
      <c r="A8" s="47"/>
      <c r="B8" s="306"/>
      <c r="C8" s="1728"/>
      <c r="D8" s="1728"/>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64"/>
      <c r="AG8" s="48"/>
    </row>
    <row r="9" spans="1:33" s="50" customFormat="1" ht="6" hidden="1" customHeight="1" x14ac:dyDescent="0.2">
      <c r="A9" s="47"/>
      <c r="B9" s="306"/>
      <c r="C9" s="1032"/>
      <c r="D9" s="1032"/>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64"/>
      <c r="AG9" s="48"/>
    </row>
    <row r="10" spans="1:33" s="62" customFormat="1" ht="15" customHeight="1" x14ac:dyDescent="0.2">
      <c r="A10" s="58"/>
      <c r="B10" s="303"/>
      <c r="C10" s="59"/>
      <c r="D10" s="60"/>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73"/>
      <c r="AG10" s="79"/>
    </row>
    <row r="11" spans="1:33" ht="12" customHeight="1" x14ac:dyDescent="0.2">
      <c r="A11" s="2"/>
      <c r="B11" s="206"/>
      <c r="C11" s="94"/>
      <c r="D11" s="13"/>
      <c r="E11" s="74"/>
      <c r="F11" s="74"/>
      <c r="G11" s="74"/>
      <c r="H11" s="74"/>
      <c r="I11" s="74"/>
      <c r="J11" s="74"/>
      <c r="K11" s="74"/>
      <c r="L11" s="74"/>
      <c r="M11" s="74"/>
      <c r="N11" s="74"/>
      <c r="O11" s="74"/>
      <c r="P11" s="74"/>
      <c r="Q11" s="74"/>
      <c r="R11" s="74"/>
      <c r="S11" s="74"/>
      <c r="T11" s="74"/>
      <c r="U11" s="74"/>
      <c r="V11" s="74"/>
      <c r="W11" s="74"/>
      <c r="X11" s="74"/>
      <c r="Y11" s="74"/>
      <c r="Z11" s="74"/>
      <c r="AA11" s="74"/>
      <c r="AB11" s="22"/>
      <c r="AC11" s="74"/>
      <c r="AD11" s="22"/>
      <c r="AE11" s="74"/>
      <c r="AF11" s="1027"/>
      <c r="AG11" s="4"/>
    </row>
    <row r="12" spans="1:33" ht="12" customHeight="1" x14ac:dyDescent="0.2">
      <c r="A12" s="2"/>
      <c r="B12" s="206"/>
      <c r="C12" s="94"/>
      <c r="D12" s="13"/>
      <c r="E12" s="74"/>
      <c r="F12" s="74"/>
      <c r="G12" s="74"/>
      <c r="H12" s="74"/>
      <c r="I12" s="74"/>
      <c r="J12" s="74"/>
      <c r="K12" s="74"/>
      <c r="L12" s="74"/>
      <c r="M12" s="74"/>
      <c r="N12" s="74"/>
      <c r="O12" s="74"/>
      <c r="P12" s="74"/>
      <c r="Q12" s="74"/>
      <c r="R12" s="74"/>
      <c r="S12" s="74"/>
      <c r="T12" s="74"/>
      <c r="U12" s="74"/>
      <c r="V12" s="74"/>
      <c r="W12" s="74"/>
      <c r="X12" s="74"/>
      <c r="Y12" s="74"/>
      <c r="Z12" s="74"/>
      <c r="AA12" s="74"/>
      <c r="AB12" s="22"/>
      <c r="AC12" s="74"/>
      <c r="AD12" s="22"/>
      <c r="AE12" s="74"/>
      <c r="AF12" s="1027"/>
      <c r="AG12" s="4"/>
    </row>
    <row r="13" spans="1:33" ht="12" customHeight="1" x14ac:dyDescent="0.2">
      <c r="A13" s="2"/>
      <c r="B13" s="206"/>
      <c r="C13" s="94"/>
      <c r="D13" s="13"/>
      <c r="E13" s="74"/>
      <c r="F13" s="74"/>
      <c r="G13" s="74"/>
      <c r="H13" s="74"/>
      <c r="I13" s="74"/>
      <c r="J13" s="74"/>
      <c r="K13" s="74"/>
      <c r="L13" s="74"/>
      <c r="M13" s="74"/>
      <c r="N13" s="74"/>
      <c r="O13" s="74"/>
      <c r="P13" s="74"/>
      <c r="Q13" s="74"/>
      <c r="R13" s="74"/>
      <c r="S13" s="74"/>
      <c r="T13" s="74"/>
      <c r="U13" s="74"/>
      <c r="V13" s="74"/>
      <c r="W13" s="74"/>
      <c r="X13" s="74"/>
      <c r="Y13" s="74"/>
      <c r="Z13" s="74"/>
      <c r="AA13" s="74"/>
      <c r="AB13" s="22"/>
      <c r="AC13" s="74"/>
      <c r="AD13" s="22"/>
      <c r="AE13" s="74"/>
      <c r="AF13" s="1027"/>
      <c r="AG13" s="4"/>
    </row>
    <row r="14" spans="1:33" ht="12" customHeight="1" x14ac:dyDescent="0.2">
      <c r="A14" s="2"/>
      <c r="B14" s="206"/>
      <c r="C14" s="94"/>
      <c r="D14" s="13"/>
      <c r="E14" s="74"/>
      <c r="F14" s="74"/>
      <c r="G14" s="74"/>
      <c r="H14" s="74"/>
      <c r="I14" s="74"/>
      <c r="J14" s="74"/>
      <c r="K14" s="74"/>
      <c r="L14" s="74"/>
      <c r="M14" s="74"/>
      <c r="N14" s="74"/>
      <c r="O14" s="74"/>
      <c r="P14" s="74"/>
      <c r="Q14" s="74"/>
      <c r="R14" s="74"/>
      <c r="S14" s="74"/>
      <c r="T14" s="74"/>
      <c r="U14" s="74"/>
      <c r="V14" s="74"/>
      <c r="W14" s="74"/>
      <c r="X14" s="74"/>
      <c r="Y14" s="74"/>
      <c r="Z14" s="74"/>
      <c r="AA14" s="74"/>
      <c r="AB14" s="22"/>
      <c r="AC14" s="74"/>
      <c r="AD14" s="22"/>
      <c r="AE14" s="74"/>
      <c r="AF14" s="1027"/>
      <c r="AG14" s="4"/>
    </row>
    <row r="15" spans="1:33" ht="12" customHeight="1" x14ac:dyDescent="0.2">
      <c r="A15" s="2"/>
      <c r="B15" s="206"/>
      <c r="C15" s="94"/>
      <c r="D15" s="13"/>
      <c r="E15" s="74"/>
      <c r="F15" s="74"/>
      <c r="G15" s="74"/>
      <c r="H15" s="74"/>
      <c r="I15" s="74"/>
      <c r="J15" s="74"/>
      <c r="K15" s="74"/>
      <c r="L15" s="74"/>
      <c r="M15" s="74"/>
      <c r="N15" s="74"/>
      <c r="O15" s="74"/>
      <c r="P15" s="74"/>
      <c r="Q15" s="74"/>
      <c r="R15" s="74"/>
      <c r="S15" s="74"/>
      <c r="T15" s="74"/>
      <c r="U15" s="74"/>
      <c r="V15" s="74"/>
      <c r="W15" s="74"/>
      <c r="X15" s="74"/>
      <c r="Y15" s="74"/>
      <c r="Z15" s="74"/>
      <c r="AA15" s="74"/>
      <c r="AB15" s="22"/>
      <c r="AC15" s="74"/>
      <c r="AD15" s="22"/>
      <c r="AE15" s="74"/>
      <c r="AF15" s="1027"/>
      <c r="AG15" s="4"/>
    </row>
    <row r="16" spans="1:33" ht="12" customHeight="1" x14ac:dyDescent="0.2">
      <c r="A16" s="2"/>
      <c r="B16" s="206"/>
      <c r="C16" s="94"/>
      <c r="D16" s="13"/>
      <c r="E16" s="74"/>
      <c r="F16" s="74"/>
      <c r="G16" s="74"/>
      <c r="H16" s="74"/>
      <c r="I16" s="74"/>
      <c r="J16" s="74"/>
      <c r="K16" s="74"/>
      <c r="L16" s="74"/>
      <c r="M16" s="74"/>
      <c r="N16" s="74"/>
      <c r="O16" s="74"/>
      <c r="P16" s="74"/>
      <c r="Q16" s="74"/>
      <c r="R16" s="74"/>
      <c r="S16" s="74"/>
      <c r="T16" s="74"/>
      <c r="U16" s="74"/>
      <c r="V16" s="74"/>
      <c r="W16" s="74"/>
      <c r="X16" s="74"/>
      <c r="Y16" s="74"/>
      <c r="Z16" s="74"/>
      <c r="AA16" s="74"/>
      <c r="AB16" s="22"/>
      <c r="AC16" s="74"/>
      <c r="AD16" s="22"/>
      <c r="AE16" s="74"/>
      <c r="AF16" s="1027"/>
      <c r="AG16" s="4"/>
    </row>
    <row r="17" spans="1:33" ht="12" customHeight="1" x14ac:dyDescent="0.2">
      <c r="A17" s="2"/>
      <c r="B17" s="206"/>
      <c r="C17" s="94"/>
      <c r="D17" s="13"/>
      <c r="E17" s="74"/>
      <c r="F17" s="74"/>
      <c r="G17" s="74"/>
      <c r="H17" s="74"/>
      <c r="I17" s="74"/>
      <c r="J17" s="74"/>
      <c r="K17" s="74"/>
      <c r="L17" s="74"/>
      <c r="M17" s="74"/>
      <c r="N17" s="74"/>
      <c r="O17" s="74"/>
      <c r="P17" s="74"/>
      <c r="Q17" s="74"/>
      <c r="R17" s="74"/>
      <c r="S17" s="74"/>
      <c r="T17" s="74"/>
      <c r="U17" s="74"/>
      <c r="V17" s="74"/>
      <c r="W17" s="74"/>
      <c r="X17" s="74"/>
      <c r="Y17" s="74"/>
      <c r="Z17" s="74"/>
      <c r="AA17" s="74"/>
      <c r="AB17" s="22"/>
      <c r="AC17" s="74"/>
      <c r="AD17" s="22"/>
      <c r="AE17" s="74"/>
      <c r="AF17" s="1027"/>
      <c r="AG17" s="4"/>
    </row>
    <row r="18" spans="1:33" ht="12" customHeight="1" x14ac:dyDescent="0.2">
      <c r="A18" s="2"/>
      <c r="B18" s="206"/>
      <c r="C18" s="94"/>
      <c r="D18" s="13"/>
      <c r="E18" s="74"/>
      <c r="F18" s="74"/>
      <c r="G18" s="74"/>
      <c r="H18" s="74"/>
      <c r="I18" s="74"/>
      <c r="J18" s="74"/>
      <c r="K18" s="74"/>
      <c r="L18" s="74"/>
      <c r="M18" s="74"/>
      <c r="N18" s="74"/>
      <c r="O18" s="74"/>
      <c r="P18" s="74"/>
      <c r="Q18" s="74"/>
      <c r="R18" s="74"/>
      <c r="S18" s="74"/>
      <c r="T18" s="74"/>
      <c r="U18" s="74"/>
      <c r="V18" s="74"/>
      <c r="W18" s="74"/>
      <c r="X18" s="74"/>
      <c r="Y18" s="74"/>
      <c r="Z18" s="74"/>
      <c r="AA18" s="74"/>
      <c r="AB18" s="22"/>
      <c r="AC18" s="74"/>
      <c r="AD18" s="22"/>
      <c r="AE18" s="74"/>
      <c r="AF18" s="1027"/>
      <c r="AG18" s="4"/>
    </row>
    <row r="19" spans="1:33" ht="12" customHeight="1" x14ac:dyDescent="0.2">
      <c r="A19" s="2"/>
      <c r="B19" s="206"/>
      <c r="C19" s="94"/>
      <c r="D19" s="13"/>
      <c r="E19" s="74"/>
      <c r="F19" s="74"/>
      <c r="G19" s="74"/>
      <c r="H19" s="74"/>
      <c r="I19" s="74"/>
      <c r="J19" s="74"/>
      <c r="K19" s="74"/>
      <c r="L19" s="74"/>
      <c r="M19" s="74"/>
      <c r="N19" s="74"/>
      <c r="O19" s="74"/>
      <c r="P19" s="74"/>
      <c r="Q19" s="74"/>
      <c r="R19" s="74"/>
      <c r="S19" s="74"/>
      <c r="T19" s="74"/>
      <c r="U19" s="74"/>
      <c r="V19" s="74"/>
      <c r="W19" s="74"/>
      <c r="X19" s="74"/>
      <c r="Y19" s="74"/>
      <c r="Z19" s="74"/>
      <c r="AA19" s="74"/>
      <c r="AB19" s="22"/>
      <c r="AC19" s="74"/>
      <c r="AD19" s="22"/>
      <c r="AE19" s="74"/>
      <c r="AF19" s="1027"/>
      <c r="AG19" s="4"/>
    </row>
    <row r="20" spans="1:33" ht="12" customHeight="1" x14ac:dyDescent="0.2">
      <c r="A20" s="2"/>
      <c r="B20" s="206"/>
      <c r="C20" s="94"/>
      <c r="D20" s="13"/>
      <c r="E20" s="74"/>
      <c r="F20" s="74"/>
      <c r="G20" s="74"/>
      <c r="H20" s="74"/>
      <c r="I20" s="74"/>
      <c r="J20" s="74"/>
      <c r="K20" s="74"/>
      <c r="L20" s="74"/>
      <c r="M20" s="74"/>
      <c r="N20" s="74"/>
      <c r="O20" s="74"/>
      <c r="P20" s="74"/>
      <c r="Q20" s="74"/>
      <c r="R20" s="74"/>
      <c r="S20" s="74"/>
      <c r="T20" s="74"/>
      <c r="U20" s="74"/>
      <c r="V20" s="74"/>
      <c r="W20" s="74"/>
      <c r="X20" s="74"/>
      <c r="Y20" s="74"/>
      <c r="Z20" s="74"/>
      <c r="AA20" s="74"/>
      <c r="AB20" s="22"/>
      <c r="AC20" s="74"/>
      <c r="AD20" s="22"/>
      <c r="AE20" s="74"/>
      <c r="AF20" s="1027"/>
      <c r="AG20" s="4"/>
    </row>
    <row r="21" spans="1:33" ht="12" customHeight="1" x14ac:dyDescent="0.2">
      <c r="A21" s="2"/>
      <c r="B21" s="206"/>
      <c r="C21" s="94"/>
      <c r="D21" s="13"/>
      <c r="E21" s="74"/>
      <c r="F21" s="74"/>
      <c r="G21" s="74"/>
      <c r="H21" s="74"/>
      <c r="I21" s="74"/>
      <c r="J21" s="74"/>
      <c r="K21" s="74"/>
      <c r="L21" s="74"/>
      <c r="M21" s="74"/>
      <c r="N21" s="74"/>
      <c r="O21" s="74"/>
      <c r="P21" s="74"/>
      <c r="Q21" s="74"/>
      <c r="R21" s="74"/>
      <c r="S21" s="74"/>
      <c r="T21" s="74"/>
      <c r="U21" s="74"/>
      <c r="V21" s="74"/>
      <c r="W21" s="74"/>
      <c r="X21" s="74"/>
      <c r="Y21" s="74"/>
      <c r="Z21" s="74"/>
      <c r="AA21" s="74"/>
      <c r="AB21" s="22"/>
      <c r="AC21" s="74"/>
      <c r="AD21" s="22"/>
      <c r="AE21" s="74"/>
      <c r="AF21" s="1027"/>
      <c r="AG21" s="4"/>
    </row>
    <row r="22" spans="1:33" ht="12" customHeight="1" x14ac:dyDescent="0.2">
      <c r="A22" s="2"/>
      <c r="B22" s="206"/>
      <c r="C22" s="94"/>
      <c r="D22" s="13"/>
      <c r="E22" s="74"/>
      <c r="F22" s="74"/>
      <c r="G22" s="74"/>
      <c r="H22" s="74"/>
      <c r="I22" s="74"/>
      <c r="J22" s="74"/>
      <c r="K22" s="74"/>
      <c r="L22" s="74"/>
      <c r="M22" s="74"/>
      <c r="N22" s="74"/>
      <c r="O22" s="74"/>
      <c r="P22" s="74"/>
      <c r="Q22" s="74"/>
      <c r="R22" s="74"/>
      <c r="S22" s="74"/>
      <c r="T22" s="74"/>
      <c r="U22" s="74"/>
      <c r="V22" s="74"/>
      <c r="W22" s="74"/>
      <c r="X22" s="74"/>
      <c r="Y22" s="74"/>
      <c r="Z22" s="74"/>
      <c r="AA22" s="74"/>
      <c r="AB22" s="22"/>
      <c r="AC22" s="74"/>
      <c r="AD22" s="22"/>
      <c r="AE22" s="74"/>
      <c r="AF22" s="1027"/>
      <c r="AG22" s="4"/>
    </row>
    <row r="23" spans="1:33" ht="12" customHeight="1" x14ac:dyDescent="0.2">
      <c r="A23" s="2"/>
      <c r="B23" s="206"/>
      <c r="C23" s="94"/>
      <c r="D23" s="13"/>
      <c r="E23" s="74"/>
      <c r="F23" s="74"/>
      <c r="G23" s="74"/>
      <c r="H23" s="74"/>
      <c r="I23" s="74"/>
      <c r="J23" s="74"/>
      <c r="K23" s="74"/>
      <c r="L23" s="74"/>
      <c r="M23" s="74"/>
      <c r="N23" s="74"/>
      <c r="O23" s="74"/>
      <c r="P23" s="74"/>
      <c r="Q23" s="74"/>
      <c r="R23" s="74"/>
      <c r="S23" s="74"/>
      <c r="T23" s="74"/>
      <c r="U23" s="74"/>
      <c r="V23" s="74"/>
      <c r="W23" s="74"/>
      <c r="X23" s="74"/>
      <c r="Y23" s="74"/>
      <c r="Z23" s="74"/>
      <c r="AA23" s="74"/>
      <c r="AB23" s="22"/>
      <c r="AC23" s="74"/>
      <c r="AD23" s="22"/>
      <c r="AE23" s="74"/>
      <c r="AF23" s="1027"/>
      <c r="AG23" s="4"/>
    </row>
    <row r="24" spans="1:33" ht="12" customHeight="1" x14ac:dyDescent="0.2">
      <c r="A24" s="2"/>
      <c r="B24" s="206"/>
      <c r="C24" s="94"/>
      <c r="D24" s="13"/>
      <c r="E24" s="74"/>
      <c r="F24" s="74"/>
      <c r="G24" s="74"/>
      <c r="H24" s="74"/>
      <c r="I24" s="74"/>
      <c r="J24" s="74"/>
      <c r="K24" s="74"/>
      <c r="L24" s="74"/>
      <c r="M24" s="74"/>
      <c r="N24" s="74"/>
      <c r="O24" s="74"/>
      <c r="P24" s="74"/>
      <c r="Q24" s="74"/>
      <c r="R24" s="74"/>
      <c r="S24" s="74"/>
      <c r="T24" s="74"/>
      <c r="U24" s="74"/>
      <c r="V24" s="74"/>
      <c r="W24" s="74"/>
      <c r="X24" s="74"/>
      <c r="Y24" s="74"/>
      <c r="Z24" s="74"/>
      <c r="AA24" s="74"/>
      <c r="AB24" s="22"/>
      <c r="AC24" s="74"/>
      <c r="AD24" s="22"/>
      <c r="AE24" s="74"/>
      <c r="AF24" s="1027"/>
      <c r="AG24" s="4"/>
    </row>
    <row r="25" spans="1:33" ht="12" customHeight="1" x14ac:dyDescent="0.2">
      <c r="A25" s="2"/>
      <c r="B25" s="206"/>
      <c r="C25" s="94"/>
      <c r="D25" s="13"/>
      <c r="E25" s="74"/>
      <c r="F25" s="74"/>
      <c r="G25" s="74"/>
      <c r="H25" s="74"/>
      <c r="I25" s="74"/>
      <c r="J25" s="74"/>
      <c r="K25" s="74"/>
      <c r="L25" s="74"/>
      <c r="M25" s="74"/>
      <c r="N25" s="74"/>
      <c r="O25" s="74"/>
      <c r="P25" s="74"/>
      <c r="Q25" s="74"/>
      <c r="R25" s="74"/>
      <c r="S25" s="74"/>
      <c r="T25" s="74"/>
      <c r="U25" s="74"/>
      <c r="V25" s="74"/>
      <c r="W25" s="74"/>
      <c r="X25" s="74"/>
      <c r="Y25" s="74"/>
      <c r="Z25" s="74"/>
      <c r="AA25" s="74"/>
      <c r="AB25" s="22"/>
      <c r="AC25" s="74"/>
      <c r="AD25" s="22"/>
      <c r="AE25" s="74"/>
      <c r="AF25" s="1027"/>
      <c r="AG25" s="4"/>
    </row>
    <row r="26" spans="1:33" ht="12" customHeight="1" x14ac:dyDescent="0.2">
      <c r="A26" s="2"/>
      <c r="B26" s="206"/>
      <c r="C26" s="94"/>
      <c r="D26" s="13"/>
      <c r="E26" s="74"/>
      <c r="F26" s="74"/>
      <c r="G26" s="74"/>
      <c r="H26" s="74"/>
      <c r="I26" s="74"/>
      <c r="J26" s="74"/>
      <c r="K26" s="74"/>
      <c r="L26" s="74"/>
      <c r="M26" s="74"/>
      <c r="N26" s="74"/>
      <c r="O26" s="74"/>
      <c r="P26" s="74"/>
      <c r="Q26" s="74"/>
      <c r="R26" s="74"/>
      <c r="S26" s="74"/>
      <c r="T26" s="74"/>
      <c r="U26" s="74"/>
      <c r="V26" s="74"/>
      <c r="W26" s="74"/>
      <c r="X26" s="74"/>
      <c r="Y26" s="74"/>
      <c r="Z26" s="74"/>
      <c r="AA26" s="74"/>
      <c r="AB26" s="22"/>
      <c r="AC26" s="74"/>
      <c r="AD26" s="22"/>
      <c r="AE26" s="74"/>
      <c r="AF26" s="1027"/>
      <c r="AG26" s="4"/>
    </row>
    <row r="27" spans="1:33" ht="12" customHeight="1" x14ac:dyDescent="0.2">
      <c r="A27" s="2"/>
      <c r="B27" s="206"/>
      <c r="C27" s="94"/>
      <c r="D27" s="13"/>
      <c r="E27" s="74"/>
      <c r="F27" s="74"/>
      <c r="G27" s="74"/>
      <c r="H27" s="74"/>
      <c r="I27" s="74"/>
      <c r="J27" s="74"/>
      <c r="K27" s="74"/>
      <c r="L27" s="74"/>
      <c r="M27" s="74"/>
      <c r="N27" s="74"/>
      <c r="O27" s="74"/>
      <c r="P27" s="74"/>
      <c r="Q27" s="74"/>
      <c r="R27" s="74"/>
      <c r="S27" s="74"/>
      <c r="T27" s="74"/>
      <c r="U27" s="74"/>
      <c r="V27" s="74"/>
      <c r="W27" s="74"/>
      <c r="X27" s="74"/>
      <c r="Y27" s="74"/>
      <c r="Z27" s="74"/>
      <c r="AA27" s="74"/>
      <c r="AB27" s="22"/>
      <c r="AC27" s="74"/>
      <c r="AD27" s="22"/>
      <c r="AE27" s="74"/>
      <c r="AF27" s="1027"/>
      <c r="AG27" s="4"/>
    </row>
    <row r="28" spans="1:33" ht="12" customHeight="1" x14ac:dyDescent="0.2">
      <c r="A28" s="2"/>
      <c r="B28" s="206"/>
      <c r="C28" s="94"/>
      <c r="D28" s="13"/>
      <c r="E28" s="74"/>
      <c r="F28" s="74"/>
      <c r="G28" s="74"/>
      <c r="H28" s="74"/>
      <c r="I28" s="74"/>
      <c r="J28" s="74"/>
      <c r="K28" s="74"/>
      <c r="L28" s="74"/>
      <c r="M28" s="74"/>
      <c r="N28" s="74"/>
      <c r="O28" s="74"/>
      <c r="P28" s="74"/>
      <c r="Q28" s="74"/>
      <c r="R28" s="74"/>
      <c r="S28" s="74"/>
      <c r="T28" s="74"/>
      <c r="U28" s="74"/>
      <c r="V28" s="74"/>
      <c r="W28" s="74"/>
      <c r="X28" s="74"/>
      <c r="Y28" s="74"/>
      <c r="Z28" s="74"/>
      <c r="AA28" s="74"/>
      <c r="AB28" s="22"/>
      <c r="AC28" s="74"/>
      <c r="AD28" s="22"/>
      <c r="AE28" s="74"/>
      <c r="AF28" s="1027"/>
      <c r="AG28" s="4"/>
    </row>
    <row r="29" spans="1:33" ht="12" customHeight="1" x14ac:dyDescent="0.2">
      <c r="A29" s="2"/>
      <c r="B29" s="206"/>
      <c r="C29" s="94"/>
      <c r="D29" s="13"/>
      <c r="E29" s="74"/>
      <c r="F29" s="74"/>
      <c r="G29" s="74"/>
      <c r="H29" s="74"/>
      <c r="I29" s="74"/>
      <c r="J29" s="74"/>
      <c r="K29" s="74"/>
      <c r="L29" s="74"/>
      <c r="M29" s="74"/>
      <c r="N29" s="74"/>
      <c r="O29" s="74"/>
      <c r="P29" s="74"/>
      <c r="Q29" s="74"/>
      <c r="R29" s="74"/>
      <c r="S29" s="74"/>
      <c r="T29" s="74"/>
      <c r="U29" s="74"/>
      <c r="V29" s="74"/>
      <c r="W29" s="74"/>
      <c r="X29" s="74"/>
      <c r="Y29" s="74"/>
      <c r="Z29" s="74"/>
      <c r="AA29" s="74"/>
      <c r="AB29" s="22"/>
      <c r="AC29" s="74"/>
      <c r="AD29" s="22"/>
      <c r="AE29" s="74"/>
      <c r="AF29" s="1027"/>
      <c r="AG29" s="4"/>
    </row>
    <row r="30" spans="1:33" ht="12" customHeight="1" x14ac:dyDescent="0.2">
      <c r="A30" s="2"/>
      <c r="B30" s="206"/>
      <c r="C30" s="94"/>
      <c r="D30" s="13"/>
      <c r="E30" s="74"/>
      <c r="F30" s="74"/>
      <c r="G30" s="74"/>
      <c r="H30" s="74"/>
      <c r="I30" s="74"/>
      <c r="J30" s="74"/>
      <c r="K30" s="74"/>
      <c r="L30" s="74"/>
      <c r="M30" s="74"/>
      <c r="N30" s="74"/>
      <c r="O30" s="74"/>
      <c r="P30" s="74"/>
      <c r="Q30" s="74"/>
      <c r="R30" s="74"/>
      <c r="S30" s="74"/>
      <c r="T30" s="74"/>
      <c r="U30" s="74"/>
      <c r="V30" s="74"/>
      <c r="W30" s="74"/>
      <c r="X30" s="74"/>
      <c r="Y30" s="74"/>
      <c r="Z30" s="74"/>
      <c r="AA30" s="74"/>
      <c r="AB30" s="22"/>
      <c r="AC30" s="74"/>
      <c r="AD30" s="22"/>
      <c r="AE30" s="74"/>
      <c r="AF30" s="1027"/>
      <c r="AG30" s="4"/>
    </row>
    <row r="31" spans="1:33" ht="6" customHeight="1" x14ac:dyDescent="0.2">
      <c r="A31" s="2"/>
      <c r="B31" s="206"/>
      <c r="C31" s="94"/>
      <c r="D31" s="13"/>
      <c r="E31" s="13"/>
      <c r="F31" s="13"/>
      <c r="G31" s="13"/>
      <c r="H31" s="13"/>
      <c r="I31" s="13"/>
      <c r="J31" s="13"/>
      <c r="K31" s="13"/>
      <c r="L31" s="13"/>
      <c r="M31" s="13"/>
      <c r="N31" s="13"/>
      <c r="O31" s="13"/>
      <c r="P31" s="13"/>
      <c r="Q31" s="13"/>
      <c r="R31" s="11"/>
      <c r="S31" s="11"/>
      <c r="T31" s="11"/>
      <c r="U31" s="11"/>
      <c r="V31" s="19"/>
      <c r="W31" s="11"/>
      <c r="X31" s="11"/>
      <c r="Y31" s="11"/>
      <c r="Z31" s="11"/>
      <c r="AA31" s="11"/>
      <c r="AB31" s="11"/>
      <c r="AC31" s="11"/>
      <c r="AD31" s="11"/>
      <c r="AE31" s="11"/>
      <c r="AF31" s="1027"/>
      <c r="AG31" s="4"/>
    </row>
    <row r="32" spans="1:33" ht="6" customHeight="1" x14ac:dyDescent="0.2">
      <c r="A32" s="2"/>
      <c r="B32" s="206"/>
      <c r="C32" s="52"/>
      <c r="D32" s="13"/>
      <c r="E32" s="13"/>
      <c r="F32" s="13"/>
      <c r="G32" s="13"/>
      <c r="H32" s="13"/>
      <c r="I32" s="13"/>
      <c r="J32" s="13"/>
      <c r="K32" s="13"/>
      <c r="L32" s="13"/>
      <c r="M32" s="13"/>
      <c r="N32" s="13"/>
      <c r="O32" s="13"/>
      <c r="P32" s="13"/>
      <c r="Q32" s="13"/>
      <c r="R32" s="11"/>
      <c r="S32" s="11"/>
      <c r="T32" s="11"/>
      <c r="U32" s="11"/>
      <c r="V32" s="19"/>
      <c r="W32" s="11"/>
      <c r="X32" s="11"/>
      <c r="Y32" s="11"/>
      <c r="Z32" s="11"/>
      <c r="AA32" s="11"/>
      <c r="AB32" s="11"/>
      <c r="AC32" s="11"/>
      <c r="AD32" s="11"/>
      <c r="AE32" s="11"/>
      <c r="AF32" s="1027"/>
      <c r="AG32" s="4"/>
    </row>
    <row r="33" spans="1:33" ht="9" customHeight="1" x14ac:dyDescent="0.2">
      <c r="A33" s="2"/>
      <c r="B33" s="206"/>
      <c r="C33" s="49"/>
      <c r="D33" s="49"/>
      <c r="E33" s="49"/>
      <c r="F33" s="49"/>
      <c r="G33" s="49"/>
      <c r="H33" s="49"/>
      <c r="I33" s="49"/>
      <c r="J33" s="13"/>
      <c r="K33" s="13"/>
      <c r="L33" s="13"/>
      <c r="M33" s="13"/>
      <c r="N33" s="13"/>
      <c r="O33" s="13"/>
      <c r="P33" s="13"/>
      <c r="Q33" s="13"/>
      <c r="R33" s="11"/>
      <c r="S33" s="11"/>
      <c r="T33" s="11"/>
      <c r="U33" s="11"/>
      <c r="V33" s="19"/>
      <c r="W33" s="11"/>
      <c r="X33" s="11"/>
      <c r="Y33" s="11"/>
      <c r="Z33" s="11"/>
      <c r="AA33" s="11"/>
      <c r="AB33" s="11"/>
      <c r="AC33" s="11"/>
      <c r="AD33" s="11"/>
      <c r="AE33" s="11"/>
      <c r="AF33" s="1027"/>
      <c r="AG33" s="4"/>
    </row>
    <row r="34" spans="1:33" ht="12.75" customHeight="1" x14ac:dyDescent="0.2">
      <c r="A34" s="2"/>
      <c r="B34" s="206"/>
      <c r="C34" s="94"/>
      <c r="D34" s="13"/>
      <c r="E34" s="13"/>
      <c r="F34" s="13"/>
      <c r="G34" s="13"/>
      <c r="H34" s="13"/>
      <c r="I34" s="13"/>
      <c r="J34" s="13"/>
      <c r="K34" s="13"/>
      <c r="L34" s="13"/>
      <c r="M34" s="13"/>
      <c r="N34" s="13"/>
      <c r="O34" s="13"/>
      <c r="P34" s="13"/>
      <c r="Q34" s="13"/>
      <c r="R34" s="11"/>
      <c r="S34" s="11"/>
      <c r="T34" s="11"/>
      <c r="U34" s="11"/>
      <c r="V34" s="19"/>
      <c r="W34" s="11"/>
      <c r="X34" s="11"/>
      <c r="Y34" s="11"/>
      <c r="Z34" s="11"/>
      <c r="AA34" s="11"/>
      <c r="AB34" s="11"/>
      <c r="AC34" s="11"/>
      <c r="AD34" s="11"/>
      <c r="AE34" s="11"/>
      <c r="AF34" s="1027"/>
      <c r="AG34" s="4"/>
    </row>
    <row r="35" spans="1:33" ht="12.75" customHeight="1" x14ac:dyDescent="0.2">
      <c r="A35" s="2"/>
      <c r="B35" s="206"/>
      <c r="C35" s="94"/>
      <c r="D35" s="13"/>
      <c r="E35" s="13"/>
      <c r="F35" s="13"/>
      <c r="G35" s="13"/>
      <c r="H35" s="13"/>
      <c r="I35" s="13"/>
      <c r="J35" s="13"/>
      <c r="K35" s="13"/>
      <c r="L35" s="13"/>
      <c r="M35" s="13"/>
      <c r="N35" s="13"/>
      <c r="O35" s="13"/>
      <c r="P35" s="13"/>
      <c r="Q35" s="13"/>
      <c r="R35" s="11"/>
      <c r="S35" s="11"/>
      <c r="T35" s="11"/>
      <c r="U35" s="11"/>
      <c r="V35" s="19"/>
      <c r="W35" s="11"/>
      <c r="X35" s="11"/>
      <c r="Y35" s="11"/>
      <c r="Z35" s="11"/>
      <c r="AA35" s="11"/>
      <c r="AB35" s="11"/>
      <c r="AC35" s="11"/>
      <c r="AD35" s="11"/>
      <c r="AE35" s="11"/>
      <c r="AF35" s="1027"/>
      <c r="AG35" s="4"/>
    </row>
    <row r="36" spans="1:33" ht="15.75" customHeight="1" x14ac:dyDescent="0.2">
      <c r="A36" s="2"/>
      <c r="B36" s="206"/>
      <c r="C36" s="94"/>
      <c r="D36" s="13"/>
      <c r="E36" s="13"/>
      <c r="F36" s="13"/>
      <c r="G36" s="13"/>
      <c r="H36" s="13"/>
      <c r="I36" s="13"/>
      <c r="J36" s="13"/>
      <c r="K36" s="13"/>
      <c r="L36" s="13"/>
      <c r="M36" s="13"/>
      <c r="N36" s="13"/>
      <c r="O36" s="13"/>
      <c r="P36" s="13"/>
      <c r="Q36" s="13"/>
      <c r="R36" s="11"/>
      <c r="S36" s="11"/>
      <c r="T36" s="11"/>
      <c r="U36" s="11"/>
      <c r="V36" s="19"/>
      <c r="W36" s="11"/>
      <c r="X36" s="11"/>
      <c r="Y36" s="11"/>
      <c r="Z36" s="11"/>
      <c r="AA36" s="11"/>
      <c r="AB36" s="11"/>
      <c r="AC36" s="11"/>
      <c r="AD36" s="11"/>
      <c r="AE36" s="11"/>
      <c r="AF36" s="1027"/>
      <c r="AG36" s="4"/>
    </row>
    <row r="37" spans="1:33" ht="20.25" customHeight="1" x14ac:dyDescent="0.2">
      <c r="A37" s="2"/>
      <c r="B37" s="206"/>
      <c r="C37" s="94"/>
      <c r="D37" s="13"/>
      <c r="E37" s="13"/>
      <c r="F37" s="13"/>
      <c r="G37" s="13"/>
      <c r="H37" s="13"/>
      <c r="I37" s="13"/>
      <c r="J37" s="13"/>
      <c r="K37" s="13"/>
      <c r="L37" s="13"/>
      <c r="M37" s="13"/>
      <c r="N37" s="13"/>
      <c r="O37" s="13"/>
      <c r="P37" s="13"/>
      <c r="Q37" s="13"/>
      <c r="R37" s="11"/>
      <c r="S37" s="11"/>
      <c r="T37" s="11"/>
      <c r="U37" s="11"/>
      <c r="V37" s="19"/>
      <c r="W37" s="11"/>
      <c r="X37" s="11"/>
      <c r="Y37" s="11"/>
      <c r="Z37" s="11"/>
      <c r="AA37" s="11"/>
      <c r="AB37" s="11"/>
      <c r="AC37" s="11"/>
      <c r="AD37" s="11"/>
      <c r="AE37" s="11"/>
      <c r="AF37" s="1027"/>
      <c r="AG37" s="4"/>
    </row>
    <row r="38" spans="1:33" ht="15.75" customHeight="1" x14ac:dyDescent="0.2">
      <c r="A38" s="2"/>
      <c r="B38" s="206"/>
      <c r="C38" s="94"/>
      <c r="D38" s="13"/>
      <c r="E38" s="13"/>
      <c r="F38" s="13"/>
      <c r="G38" s="13"/>
      <c r="H38" s="13"/>
      <c r="I38" s="13"/>
      <c r="J38" s="13"/>
      <c r="K38" s="13"/>
      <c r="L38" s="13"/>
      <c r="M38" s="13"/>
      <c r="N38" s="13"/>
      <c r="O38" s="13"/>
      <c r="P38" s="13"/>
      <c r="Q38" s="13"/>
      <c r="R38" s="11"/>
      <c r="S38" s="11"/>
      <c r="T38" s="11"/>
      <c r="U38" s="11"/>
      <c r="V38" s="19"/>
      <c r="W38" s="11"/>
      <c r="X38" s="11"/>
      <c r="Y38" s="11"/>
      <c r="Z38" s="11"/>
      <c r="AA38" s="11"/>
      <c r="AB38" s="11"/>
      <c r="AC38" s="11"/>
      <c r="AD38" s="11"/>
      <c r="AE38" s="11"/>
      <c r="AF38" s="1027"/>
      <c r="AG38" s="4"/>
    </row>
    <row r="39" spans="1:33" ht="12.75" customHeight="1" x14ac:dyDescent="0.2">
      <c r="A39" s="2"/>
      <c r="B39" s="206"/>
      <c r="C39" s="94"/>
      <c r="D39" s="13"/>
      <c r="E39" s="13"/>
      <c r="F39" s="13"/>
      <c r="G39" s="13"/>
      <c r="H39" s="13"/>
      <c r="I39" s="13"/>
      <c r="J39" s="13"/>
      <c r="K39" s="13"/>
      <c r="L39" s="13"/>
      <c r="M39" s="13"/>
      <c r="N39" s="13"/>
      <c r="O39" s="13"/>
      <c r="P39" s="13"/>
      <c r="Q39" s="13"/>
      <c r="R39" s="11"/>
      <c r="S39" s="11"/>
      <c r="T39" s="11"/>
      <c r="U39" s="11"/>
      <c r="V39" s="19"/>
      <c r="W39" s="11"/>
      <c r="X39" s="11"/>
      <c r="Y39" s="11"/>
      <c r="Z39" s="11"/>
      <c r="AA39" s="11"/>
      <c r="AB39" s="11"/>
      <c r="AC39" s="11"/>
      <c r="AD39" s="11"/>
      <c r="AE39" s="11"/>
      <c r="AF39" s="1027"/>
      <c r="AG39" s="4"/>
    </row>
    <row r="40" spans="1:33" ht="12" customHeight="1" x14ac:dyDescent="0.2">
      <c r="A40" s="2"/>
      <c r="B40" s="206"/>
      <c r="C40" s="94"/>
      <c r="D40" s="13"/>
      <c r="E40" s="13"/>
      <c r="F40" s="13"/>
      <c r="G40" s="13"/>
      <c r="H40" s="13"/>
      <c r="I40" s="13"/>
      <c r="J40" s="13"/>
      <c r="K40" s="13"/>
      <c r="L40" s="13"/>
      <c r="M40" s="13"/>
      <c r="N40" s="13"/>
      <c r="O40" s="13"/>
      <c r="P40" s="13"/>
      <c r="Q40" s="13"/>
      <c r="R40" s="11"/>
      <c r="S40" s="11"/>
      <c r="T40" s="11"/>
      <c r="U40" s="11"/>
      <c r="V40" s="19"/>
      <c r="W40" s="11"/>
      <c r="X40" s="11"/>
      <c r="Y40" s="11"/>
      <c r="Z40" s="11"/>
      <c r="AA40" s="11"/>
      <c r="AB40" s="11"/>
      <c r="AC40" s="11"/>
      <c r="AD40" s="11"/>
      <c r="AE40" s="11"/>
      <c r="AF40" s="1027"/>
      <c r="AG40" s="4"/>
    </row>
    <row r="41" spans="1:33" ht="12.75" customHeight="1" x14ac:dyDescent="0.2">
      <c r="A41" s="2"/>
      <c r="B41" s="206"/>
      <c r="C41" s="94"/>
      <c r="D41" s="13"/>
      <c r="E41" s="13"/>
      <c r="F41" s="13"/>
      <c r="G41" s="13"/>
      <c r="H41" s="13"/>
      <c r="I41" s="13"/>
      <c r="J41" s="13"/>
      <c r="K41" s="13"/>
      <c r="L41" s="13"/>
      <c r="M41" s="13"/>
      <c r="N41" s="13"/>
      <c r="O41" s="13"/>
      <c r="P41" s="13"/>
      <c r="Q41" s="13"/>
      <c r="R41" s="11"/>
      <c r="S41" s="11"/>
      <c r="T41" s="11"/>
      <c r="U41" s="11"/>
      <c r="V41" s="19"/>
      <c r="W41" s="11"/>
      <c r="X41" s="11"/>
      <c r="Y41" s="11"/>
      <c r="Z41" s="11"/>
      <c r="AA41" s="11"/>
      <c r="AB41" s="11"/>
      <c r="AC41" s="11"/>
      <c r="AD41" s="11"/>
      <c r="AE41" s="11"/>
      <c r="AF41" s="1027"/>
      <c r="AG41" s="4"/>
    </row>
    <row r="42" spans="1:33" ht="12.75" customHeight="1" x14ac:dyDescent="0.2">
      <c r="A42" s="2"/>
      <c r="B42" s="206"/>
      <c r="C42" s="94"/>
      <c r="D42" s="13"/>
      <c r="E42" s="13"/>
      <c r="F42" s="13"/>
      <c r="G42" s="13"/>
      <c r="H42" s="13"/>
      <c r="I42" s="13"/>
      <c r="J42" s="13"/>
      <c r="K42" s="13"/>
      <c r="L42" s="13"/>
      <c r="M42" s="13"/>
      <c r="N42" s="13"/>
      <c r="O42" s="13"/>
      <c r="P42" s="13"/>
      <c r="Q42" s="13"/>
      <c r="R42" s="11"/>
      <c r="S42" s="11"/>
      <c r="T42" s="11"/>
      <c r="U42" s="11"/>
      <c r="V42" s="19"/>
      <c r="W42" s="11"/>
      <c r="X42" s="11"/>
      <c r="Y42" s="11"/>
      <c r="Z42" s="11"/>
      <c r="AA42" s="11"/>
      <c r="AB42" s="11"/>
      <c r="AC42" s="11"/>
      <c r="AD42" s="11"/>
      <c r="AE42" s="11"/>
      <c r="AF42" s="1027"/>
      <c r="AG42" s="4"/>
    </row>
    <row r="43" spans="1:33" ht="9" customHeight="1" x14ac:dyDescent="0.2">
      <c r="A43" s="2"/>
      <c r="B43" s="206"/>
      <c r="C43" s="94"/>
      <c r="D43" s="13"/>
      <c r="E43" s="13"/>
      <c r="F43" s="13"/>
      <c r="G43" s="13"/>
      <c r="H43" s="13"/>
      <c r="I43" s="13"/>
      <c r="J43" s="13"/>
      <c r="K43" s="13"/>
      <c r="L43" s="13"/>
      <c r="M43" s="13"/>
      <c r="N43" s="13"/>
      <c r="O43" s="13"/>
      <c r="P43" s="13"/>
      <c r="Q43" s="13"/>
      <c r="R43" s="11"/>
      <c r="S43" s="11"/>
      <c r="T43" s="11"/>
      <c r="U43" s="11"/>
      <c r="V43" s="19"/>
      <c r="W43" s="11"/>
      <c r="X43" s="11"/>
      <c r="Y43" s="11"/>
      <c r="Z43" s="11"/>
      <c r="AA43" s="11"/>
      <c r="AB43" s="11"/>
      <c r="AC43" s="11"/>
      <c r="AD43" s="11"/>
      <c r="AE43" s="11"/>
      <c r="AF43" s="1027"/>
      <c r="AG43" s="4"/>
    </row>
    <row r="44" spans="1:33" ht="19.5" customHeight="1" x14ac:dyDescent="0.2">
      <c r="A44" s="2"/>
      <c r="B44" s="206"/>
      <c r="C44" s="4"/>
      <c r="D44" s="4"/>
      <c r="E44" s="4"/>
      <c r="F44" s="4"/>
      <c r="G44" s="4"/>
      <c r="H44" s="4"/>
      <c r="I44" s="4"/>
      <c r="J44" s="4"/>
      <c r="K44" s="4"/>
      <c r="L44" s="4"/>
      <c r="M44" s="4"/>
      <c r="N44" s="4"/>
      <c r="O44" s="4"/>
      <c r="P44" s="4"/>
      <c r="Q44" s="4"/>
      <c r="R44" s="54"/>
      <c r="S44" s="54"/>
      <c r="T44" s="4"/>
      <c r="U44" s="4"/>
      <c r="V44" s="4"/>
      <c r="W44" s="4"/>
      <c r="X44" s="4"/>
      <c r="Y44" s="4"/>
      <c r="Z44" s="4"/>
      <c r="AA44" s="4"/>
      <c r="AB44" s="17"/>
      <c r="AC44" s="4"/>
      <c r="AD44" s="17"/>
      <c r="AE44" s="4"/>
      <c r="AF44" s="1027"/>
      <c r="AG44" s="4"/>
    </row>
    <row r="45" spans="1:33" ht="13.5" customHeight="1" x14ac:dyDescent="0.2">
      <c r="A45" s="2"/>
      <c r="B45" s="206"/>
      <c r="C45" s="77"/>
      <c r="D45" s="71"/>
      <c r="E45" s="71"/>
      <c r="F45" s="71"/>
      <c r="G45" s="71"/>
      <c r="H45" s="71"/>
      <c r="I45" s="71"/>
      <c r="J45" s="71"/>
      <c r="K45" s="71"/>
      <c r="L45" s="71"/>
      <c r="M45" s="71"/>
      <c r="N45" s="71"/>
      <c r="O45" s="71"/>
      <c r="P45" s="71"/>
      <c r="Q45" s="71"/>
      <c r="R45" s="78"/>
      <c r="S45" s="78"/>
      <c r="T45" s="78"/>
      <c r="U45" s="78"/>
      <c r="V45" s="78"/>
      <c r="W45" s="78"/>
      <c r="X45" s="78"/>
      <c r="Y45" s="78"/>
      <c r="Z45" s="78"/>
      <c r="AA45" s="78"/>
      <c r="AB45" s="78"/>
      <c r="AC45" s="78"/>
      <c r="AD45" s="78"/>
      <c r="AE45" s="78"/>
      <c r="AF45" s="1027"/>
      <c r="AG45" s="4"/>
    </row>
    <row r="46" spans="1:33" ht="3.75" customHeight="1" x14ac:dyDescent="0.2">
      <c r="A46" s="2"/>
      <c r="B46" s="206"/>
      <c r="C46" s="1031"/>
      <c r="D46" s="1031"/>
      <c r="E46" s="8"/>
      <c r="F46" s="8"/>
      <c r="G46" s="8"/>
      <c r="H46" s="8"/>
      <c r="I46" s="8"/>
      <c r="J46" s="8"/>
      <c r="K46" s="8"/>
      <c r="L46" s="8"/>
      <c r="M46" s="8"/>
      <c r="N46" s="8"/>
      <c r="O46" s="8"/>
      <c r="P46" s="8"/>
      <c r="Q46" s="8"/>
      <c r="R46" s="3"/>
      <c r="S46" s="3"/>
      <c r="T46" s="3"/>
      <c r="U46" s="3"/>
      <c r="V46" s="3"/>
      <c r="W46" s="3"/>
      <c r="X46" s="3"/>
      <c r="Y46" s="3"/>
      <c r="Z46" s="3"/>
      <c r="AA46" s="3"/>
      <c r="AB46" s="3"/>
      <c r="AC46" s="3"/>
      <c r="AD46" s="3"/>
      <c r="AE46" s="3"/>
      <c r="AF46" s="1027"/>
      <c r="AG46" s="4"/>
    </row>
    <row r="47" spans="1:33" ht="11.25" customHeight="1" x14ac:dyDescent="0.2">
      <c r="A47" s="2"/>
      <c r="B47" s="206"/>
      <c r="C47" s="1031"/>
      <c r="D47" s="1031"/>
      <c r="E47" s="10"/>
      <c r="F47" s="1721"/>
      <c r="G47" s="1721"/>
      <c r="H47" s="1721"/>
      <c r="I47" s="1721"/>
      <c r="J47" s="1721"/>
      <c r="K47" s="1721"/>
      <c r="L47" s="1721"/>
      <c r="M47" s="1721"/>
      <c r="N47" s="1721"/>
      <c r="O47" s="1721"/>
      <c r="P47" s="1721"/>
      <c r="Q47" s="1721"/>
      <c r="R47" s="1721"/>
      <c r="S47" s="1721"/>
      <c r="T47" s="1721"/>
      <c r="U47" s="1721"/>
      <c r="V47" s="1721"/>
      <c r="W47" s="10"/>
      <c r="X47" s="1721"/>
      <c r="Y47" s="1721"/>
      <c r="Z47" s="1721"/>
      <c r="AA47" s="1721"/>
      <c r="AB47" s="1721"/>
      <c r="AC47" s="1721"/>
      <c r="AD47" s="1721"/>
      <c r="AE47" s="10"/>
      <c r="AF47" s="4"/>
      <c r="AG47" s="4"/>
    </row>
    <row r="48" spans="1:33" ht="12.75" customHeight="1" x14ac:dyDescent="0.2">
      <c r="A48" s="2"/>
      <c r="B48" s="206"/>
      <c r="C48" s="1031"/>
      <c r="D48" s="1031"/>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27"/>
      <c r="AG48" s="4"/>
    </row>
    <row r="49" spans="1:33" ht="6" customHeight="1" x14ac:dyDescent="0.2">
      <c r="A49" s="2"/>
      <c r="B49" s="206"/>
      <c r="C49" s="1031"/>
      <c r="D49" s="1031"/>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27"/>
      <c r="AG49" s="4"/>
    </row>
    <row r="50" spans="1:33" s="50" customFormat="1" ht="12" customHeight="1" x14ac:dyDescent="0.2">
      <c r="A50" s="47"/>
      <c r="B50" s="306"/>
      <c r="C50" s="1032"/>
      <c r="D50" s="49"/>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64"/>
      <c r="AG50" s="48"/>
    </row>
    <row r="51" spans="1:33" ht="12" customHeight="1" x14ac:dyDescent="0.2">
      <c r="A51" s="2"/>
      <c r="B51" s="206"/>
      <c r="C51" s="94"/>
      <c r="D51" s="13"/>
      <c r="E51" s="74"/>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74"/>
      <c r="AF51" s="1027"/>
      <c r="AG51" s="4"/>
    </row>
    <row r="52" spans="1:33" ht="12" customHeight="1" x14ac:dyDescent="0.2">
      <c r="A52" s="2"/>
      <c r="B52" s="206"/>
      <c r="C52" s="94"/>
      <c r="D52" s="13"/>
      <c r="E52" s="74"/>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74"/>
      <c r="AF52" s="1027"/>
      <c r="AG52" s="4"/>
    </row>
    <row r="53" spans="1:33" ht="12" customHeight="1" x14ac:dyDescent="0.2">
      <c r="A53" s="2"/>
      <c r="B53" s="206"/>
      <c r="C53" s="94"/>
      <c r="D53" s="13"/>
      <c r="E53" s="74"/>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74"/>
      <c r="AF53" s="1027"/>
      <c r="AG53" s="4"/>
    </row>
    <row r="54" spans="1:33" ht="12" customHeight="1" x14ac:dyDescent="0.2">
      <c r="A54" s="2"/>
      <c r="B54" s="206"/>
      <c r="C54" s="94"/>
      <c r="D54" s="13"/>
      <c r="E54" s="74"/>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74"/>
      <c r="AF54" s="1027"/>
      <c r="AG54" s="4"/>
    </row>
    <row r="55" spans="1:33" ht="12" customHeight="1" x14ac:dyDescent="0.2">
      <c r="A55" s="2"/>
      <c r="B55" s="206"/>
      <c r="C55" s="94"/>
      <c r="D55" s="13"/>
      <c r="E55" s="74"/>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74"/>
      <c r="AF55" s="1027"/>
      <c r="AG55" s="4"/>
    </row>
    <row r="56" spans="1:33" ht="12" customHeight="1" x14ac:dyDescent="0.2">
      <c r="A56" s="2"/>
      <c r="B56" s="206"/>
      <c r="C56" s="94"/>
      <c r="D56" s="13"/>
      <c r="E56" s="74"/>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74"/>
      <c r="AF56" s="1027"/>
      <c r="AG56" s="4"/>
    </row>
    <row r="57" spans="1:33" ht="12" customHeight="1" x14ac:dyDescent="0.2">
      <c r="A57" s="2"/>
      <c r="B57" s="206"/>
      <c r="C57" s="94"/>
      <c r="D57" s="13"/>
      <c r="E57" s="74"/>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74"/>
      <c r="AF57" s="1027"/>
      <c r="AG57" s="4"/>
    </row>
    <row r="58" spans="1:33" ht="12" customHeight="1" x14ac:dyDescent="0.2">
      <c r="A58" s="2"/>
      <c r="B58" s="206"/>
      <c r="C58" s="94"/>
      <c r="D58" s="13"/>
      <c r="E58" s="74"/>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74"/>
      <c r="AF58" s="1027"/>
      <c r="AG58" s="4"/>
    </row>
    <row r="59" spans="1:33" ht="12" customHeight="1" x14ac:dyDescent="0.2">
      <c r="A59" s="2"/>
      <c r="B59" s="206"/>
      <c r="C59" s="94"/>
      <c r="D59" s="13"/>
      <c r="E59" s="74"/>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74"/>
      <c r="AF59" s="1027"/>
      <c r="AG59" s="4"/>
    </row>
    <row r="60" spans="1:33" ht="12" customHeight="1" x14ac:dyDescent="0.2">
      <c r="A60" s="2"/>
      <c r="B60" s="206"/>
      <c r="C60" s="94"/>
      <c r="D60" s="13"/>
      <c r="E60" s="74"/>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74"/>
      <c r="AF60" s="1027"/>
      <c r="AG60" s="4"/>
    </row>
    <row r="61" spans="1:33" ht="12" customHeight="1" x14ac:dyDescent="0.2">
      <c r="A61" s="2"/>
      <c r="B61" s="206"/>
      <c r="C61" s="94"/>
      <c r="D61" s="13"/>
      <c r="E61" s="74"/>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74"/>
      <c r="AF61" s="1027"/>
      <c r="AG61" s="4"/>
    </row>
    <row r="62" spans="1:33" ht="12" customHeight="1" x14ac:dyDescent="0.2">
      <c r="A62" s="2"/>
      <c r="B62" s="206"/>
      <c r="C62" s="94"/>
      <c r="D62" s="13"/>
      <c r="E62" s="74"/>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74"/>
      <c r="AF62" s="1027"/>
      <c r="AG62" s="4"/>
    </row>
    <row r="63" spans="1:33" ht="12" customHeight="1" x14ac:dyDescent="0.2">
      <c r="A63" s="2"/>
      <c r="B63" s="206"/>
      <c r="C63" s="94"/>
      <c r="D63" s="13"/>
      <c r="E63" s="74"/>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74"/>
      <c r="AF63" s="1027"/>
      <c r="AG63" s="4"/>
    </row>
    <row r="64" spans="1:33" ht="12" customHeight="1" x14ac:dyDescent="0.2">
      <c r="A64" s="2"/>
      <c r="B64" s="206"/>
      <c r="C64" s="94"/>
      <c r="D64" s="13"/>
      <c r="E64" s="74"/>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74"/>
      <c r="AF64" s="1027"/>
      <c r="AG64" s="4"/>
    </row>
    <row r="65" spans="1:33" ht="12" customHeight="1" x14ac:dyDescent="0.2">
      <c r="A65" s="2"/>
      <c r="B65" s="206"/>
      <c r="C65" s="94"/>
      <c r="D65" s="13"/>
      <c r="E65" s="74"/>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74"/>
      <c r="AF65" s="1027"/>
      <c r="AG65" s="4"/>
    </row>
    <row r="66" spans="1:33" ht="12" customHeight="1" x14ac:dyDescent="0.2">
      <c r="A66" s="2"/>
      <c r="B66" s="206"/>
      <c r="C66" s="94"/>
      <c r="D66" s="13"/>
      <c r="E66" s="74"/>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74"/>
      <c r="AF66" s="1027"/>
      <c r="AG66" s="4"/>
    </row>
    <row r="67" spans="1:33" ht="12" customHeight="1" x14ac:dyDescent="0.2">
      <c r="A67" s="2"/>
      <c r="B67" s="206"/>
      <c r="C67" s="94"/>
      <c r="D67" s="13"/>
      <c r="E67" s="74"/>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74"/>
      <c r="AF67" s="1027"/>
      <c r="AG67" s="4"/>
    </row>
    <row r="68" spans="1:33" ht="12" customHeight="1" x14ac:dyDescent="0.2">
      <c r="A68" s="2"/>
      <c r="B68" s="206"/>
      <c r="C68" s="94"/>
      <c r="D68" s="13"/>
      <c r="E68" s="74"/>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74"/>
      <c r="AF68" s="1027"/>
      <c r="AG68" s="4"/>
    </row>
    <row r="69" spans="1:33" ht="12" customHeight="1" x14ac:dyDescent="0.2">
      <c r="A69" s="2"/>
      <c r="B69" s="206"/>
      <c r="C69" s="94"/>
      <c r="D69" s="13"/>
      <c r="E69" s="74"/>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74"/>
      <c r="AF69" s="1027"/>
      <c r="AG69" s="4"/>
    </row>
    <row r="70" spans="1:33" ht="12" customHeight="1" x14ac:dyDescent="0.2">
      <c r="A70" s="2"/>
      <c r="B70" s="206"/>
      <c r="C70" s="94"/>
      <c r="D70" s="13"/>
      <c r="E70" s="74"/>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74"/>
      <c r="AF70" s="1027"/>
      <c r="AG70" s="4"/>
    </row>
    <row r="71" spans="1:33" s="67" customFormat="1" ht="9.75" customHeight="1" x14ac:dyDescent="0.15">
      <c r="A71" s="65"/>
      <c r="B71" s="315"/>
      <c r="C71" s="69"/>
      <c r="D71" s="21"/>
      <c r="E71" s="70"/>
      <c r="F71" s="70"/>
      <c r="G71" s="70"/>
      <c r="H71" s="75"/>
      <c r="I71" s="75"/>
      <c r="J71" s="75"/>
      <c r="K71" s="75"/>
      <c r="L71" s="75"/>
      <c r="M71" s="75"/>
      <c r="N71" s="75"/>
      <c r="O71" s="75"/>
      <c r="P71" s="75"/>
      <c r="Q71" s="75"/>
      <c r="R71" s="75"/>
      <c r="S71" s="75"/>
      <c r="T71" s="75"/>
      <c r="U71" s="75"/>
      <c r="V71" s="75"/>
      <c r="W71" s="75"/>
      <c r="X71" s="75"/>
      <c r="Y71" s="75"/>
      <c r="Z71" s="75"/>
      <c r="AA71" s="75"/>
      <c r="AB71" s="75"/>
      <c r="AC71" s="75"/>
      <c r="AD71" s="75"/>
      <c r="AE71" s="75"/>
      <c r="AF71" s="66"/>
      <c r="AG71" s="66"/>
    </row>
    <row r="72" spans="1:33" ht="13.5" customHeight="1" x14ac:dyDescent="0.2">
      <c r="A72" s="2"/>
      <c r="B72" s="317">
        <v>24</v>
      </c>
      <c r="C72" s="1443">
        <v>43678</v>
      </c>
      <c r="D72" s="1443"/>
      <c r="E72" s="1443"/>
      <c r="F72" s="1443"/>
      <c r="G72" s="1443"/>
      <c r="H72" s="1443"/>
      <c r="I72" s="1443"/>
      <c r="J72" s="76"/>
      <c r="K72" s="76"/>
      <c r="L72" s="76"/>
      <c r="M72" s="76"/>
      <c r="N72" s="76"/>
      <c r="O72" s="76"/>
      <c r="P72" s="76"/>
      <c r="Q72" s="76"/>
      <c r="R72" s="76"/>
      <c r="S72" s="76"/>
      <c r="T72" s="76"/>
      <c r="U72" s="76"/>
      <c r="V72" s="75"/>
      <c r="W72" s="76"/>
      <c r="X72" s="76"/>
      <c r="Y72" s="76"/>
      <c r="Z72" s="76"/>
      <c r="AA72" s="76"/>
      <c r="AB72" s="76"/>
      <c r="AC72" s="76"/>
      <c r="AD72" s="76"/>
      <c r="AE72" s="76"/>
      <c r="AF72" s="1027"/>
      <c r="AG72" s="4"/>
    </row>
    <row r="73" spans="1:33" ht="13.5" customHeight="1" x14ac:dyDescent="0.2">
      <c r="A73" s="2"/>
      <c r="B73" s="1"/>
      <c r="C73" s="1"/>
      <c r="D73" s="1"/>
      <c r="I73" s="4"/>
      <c r="J73" s="4"/>
      <c r="K73" s="4"/>
      <c r="L73" s="4"/>
      <c r="M73" s="4"/>
      <c r="N73" s="4"/>
      <c r="O73" s="4"/>
      <c r="P73" s="4"/>
      <c r="Q73" s="4"/>
      <c r="R73" s="4"/>
      <c r="S73" s="4"/>
      <c r="T73" s="4"/>
      <c r="U73" s="4"/>
      <c r="V73" s="68"/>
      <c r="W73" s="4"/>
      <c r="X73" s="4"/>
      <c r="Y73" s="4"/>
      <c r="AG73" s="4"/>
    </row>
  </sheetData>
  <customSheetViews>
    <customSheetView guid="{D8E90C30-C61D-40A7-989F-8651AA8E91E2}" hiddenRows="1" topLeftCell="A7">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hiddenRows="1" topLeftCell="A7">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hiddenRows="1" topLeftCell="A7">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9">
    <mergeCell ref="X1:AF1"/>
    <mergeCell ref="C72:I72"/>
    <mergeCell ref="B2:D2"/>
    <mergeCell ref="F47:V47"/>
    <mergeCell ref="F6:V6"/>
    <mergeCell ref="C8:D8"/>
    <mergeCell ref="X6:AD6"/>
    <mergeCell ref="X47:AD47"/>
    <mergeCell ref="F5:L5"/>
  </mergeCells>
  <phoneticPr fontId="12" type="noConversion"/>
  <printOptions horizontalCentered="1"/>
  <pageMargins left="0.15748031496062992" right="0.15748031496062992" top="0.19685039370078741" bottom="0.19685039370078741" header="0" footer="0"/>
  <pageSetup paperSize="9" scale="98" orientation="portrait" r:id="rId4"/>
  <headerFooter alignWithMargins="0"/>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1">
    <tabColor theme="9"/>
    <pageSetUpPr fitToPage="1"/>
  </sheetPr>
  <dimension ref="A1:E54"/>
  <sheetViews>
    <sheetView showRuler="0" topLeftCell="A25" workbookViewId="0"/>
  </sheetViews>
  <sheetFormatPr defaultRowHeight="12.75" x14ac:dyDescent="0.2"/>
  <cols>
    <col min="1" max="1" width="3.28515625" customWidth="1"/>
    <col min="2" max="3" width="2.5703125" customWidth="1"/>
    <col min="4" max="4" width="90.5703125" customWidth="1"/>
    <col min="5" max="5" width="3.28515625" customWidth="1"/>
  </cols>
  <sheetData>
    <row r="1" spans="1:5" ht="13.5" customHeight="1" x14ac:dyDescent="0.2">
      <c r="A1" s="300"/>
      <c r="B1" s="300"/>
      <c r="C1" s="300"/>
      <c r="D1" s="300"/>
      <c r="E1" s="300"/>
    </row>
    <row r="2" spans="1:5" ht="13.5" customHeight="1" x14ac:dyDescent="0.2">
      <c r="A2" s="300"/>
      <c r="B2" s="300"/>
      <c r="C2" s="300"/>
      <c r="D2" s="300"/>
      <c r="E2" s="300"/>
    </row>
    <row r="3" spans="1:5" ht="13.5" customHeight="1" x14ac:dyDescent="0.2">
      <c r="A3" s="300"/>
      <c r="B3" s="300"/>
      <c r="C3" s="300"/>
      <c r="D3" s="300"/>
      <c r="E3" s="300"/>
    </row>
    <row r="4" spans="1:5" s="7" customFormat="1" ht="13.5" customHeight="1" x14ac:dyDescent="0.2">
      <c r="A4" s="300"/>
      <c r="B4" s="300"/>
      <c r="C4" s="300"/>
      <c r="D4" s="300"/>
      <c r="E4" s="300"/>
    </row>
    <row r="5" spans="1:5" ht="13.5" customHeight="1" x14ac:dyDescent="0.2">
      <c r="A5" s="300"/>
      <c r="B5" s="300"/>
      <c r="C5" s="300"/>
      <c r="D5" s="300"/>
      <c r="E5" s="300"/>
    </row>
    <row r="6" spans="1:5" ht="13.5" customHeight="1" x14ac:dyDescent="0.2">
      <c r="A6" s="300"/>
      <c r="B6" s="300"/>
      <c r="C6" s="300"/>
      <c r="D6" s="300"/>
      <c r="E6" s="300"/>
    </row>
    <row r="7" spans="1:5" ht="13.5" customHeight="1" x14ac:dyDescent="0.2">
      <c r="A7" s="300"/>
      <c r="B7" s="300"/>
      <c r="C7" s="300"/>
      <c r="D7" s="300"/>
      <c r="E7" s="300"/>
    </row>
    <row r="8" spans="1:5" ht="13.5" customHeight="1" x14ac:dyDescent="0.2">
      <c r="A8" s="300"/>
      <c r="B8" s="300"/>
      <c r="C8" s="300"/>
      <c r="D8" s="300"/>
      <c r="E8" s="300"/>
    </row>
    <row r="9" spans="1:5" ht="13.5" customHeight="1" x14ac:dyDescent="0.2">
      <c r="A9" s="300"/>
      <c r="B9" s="300"/>
      <c r="C9" s="300"/>
      <c r="D9" s="300"/>
      <c r="E9" s="300"/>
    </row>
    <row r="10" spans="1:5" ht="13.5" customHeight="1" x14ac:dyDescent="0.2">
      <c r="A10" s="300"/>
      <c r="B10" s="300"/>
      <c r="C10" s="300"/>
      <c r="D10" s="300"/>
      <c r="E10" s="300"/>
    </row>
    <row r="11" spans="1:5" ht="13.5" customHeight="1" x14ac:dyDescent="0.2">
      <c r="A11" s="300"/>
      <c r="B11" s="300"/>
      <c r="C11" s="300"/>
      <c r="D11" s="300"/>
      <c r="E11" s="300"/>
    </row>
    <row r="12" spans="1:5" ht="13.5" customHeight="1" x14ac:dyDescent="0.2">
      <c r="A12" s="300"/>
      <c r="B12" s="300"/>
      <c r="C12" s="300"/>
      <c r="D12" s="300"/>
      <c r="E12" s="300"/>
    </row>
    <row r="13" spans="1:5" ht="13.5" customHeight="1" x14ac:dyDescent="0.2">
      <c r="A13" s="300"/>
      <c r="B13" s="300"/>
      <c r="C13" s="300"/>
      <c r="D13" s="300"/>
      <c r="E13" s="300"/>
    </row>
    <row r="14" spans="1:5" ht="13.5" customHeight="1" x14ac:dyDescent="0.2">
      <c r="A14" s="300"/>
      <c r="B14" s="300"/>
      <c r="C14" s="300"/>
      <c r="D14" s="300"/>
      <c r="E14" s="300"/>
    </row>
    <row r="15" spans="1:5" ht="13.5" customHeight="1" x14ac:dyDescent="0.2">
      <c r="A15" s="300"/>
      <c r="B15" s="300"/>
      <c r="C15" s="300"/>
      <c r="D15" s="300"/>
      <c r="E15" s="300"/>
    </row>
    <row r="16" spans="1:5" ht="13.5" customHeight="1" x14ac:dyDescent="0.2">
      <c r="A16" s="300"/>
      <c r="B16" s="300"/>
      <c r="C16" s="300"/>
      <c r="D16" s="300"/>
      <c r="E16" s="300"/>
    </row>
    <row r="17" spans="1:5" ht="13.5" customHeight="1" x14ac:dyDescent="0.2">
      <c r="A17" s="300"/>
      <c r="B17" s="300"/>
      <c r="C17" s="300"/>
      <c r="D17" s="300"/>
      <c r="E17" s="300"/>
    </row>
    <row r="18" spans="1:5" ht="13.5" customHeight="1" x14ac:dyDescent="0.2">
      <c r="A18" s="300"/>
      <c r="B18" s="300"/>
      <c r="C18" s="300"/>
      <c r="D18" s="300"/>
      <c r="E18" s="300"/>
    </row>
    <row r="19" spans="1:5" ht="13.5" customHeight="1" x14ac:dyDescent="0.2">
      <c r="A19" s="300"/>
      <c r="B19" s="300"/>
      <c r="C19" s="300"/>
      <c r="D19" s="300"/>
      <c r="E19" s="300"/>
    </row>
    <row r="20" spans="1:5" ht="13.5" customHeight="1" x14ac:dyDescent="0.2">
      <c r="A20" s="300"/>
      <c r="B20" s="300"/>
      <c r="C20" s="300"/>
      <c r="D20" s="300"/>
      <c r="E20" s="300"/>
    </row>
    <row r="21" spans="1:5" ht="13.5" customHeight="1" x14ac:dyDescent="0.2">
      <c r="A21" s="300"/>
      <c r="B21" s="300"/>
      <c r="C21" s="300"/>
      <c r="D21" s="300"/>
      <c r="E21" s="300"/>
    </row>
    <row r="22" spans="1:5" ht="13.5" customHeight="1" x14ac:dyDescent="0.2">
      <c r="A22" s="300"/>
      <c r="B22" s="300"/>
      <c r="C22" s="300"/>
      <c r="D22" s="300"/>
      <c r="E22" s="300"/>
    </row>
    <row r="23" spans="1:5" ht="13.5" customHeight="1" x14ac:dyDescent="0.2">
      <c r="A23" s="300"/>
      <c r="B23" s="300"/>
      <c r="C23" s="300"/>
      <c r="D23" s="300"/>
      <c r="E23" s="300"/>
    </row>
    <row r="24" spans="1:5" ht="13.5" customHeight="1" x14ac:dyDescent="0.2">
      <c r="A24" s="300"/>
      <c r="B24" s="300"/>
      <c r="C24" s="300"/>
      <c r="D24" s="300"/>
      <c r="E24" s="300"/>
    </row>
    <row r="25" spans="1:5" ht="13.5" customHeight="1" x14ac:dyDescent="0.2">
      <c r="A25" s="300"/>
      <c r="B25" s="300"/>
      <c r="C25" s="300"/>
      <c r="D25" s="300"/>
      <c r="E25" s="300"/>
    </row>
    <row r="26" spans="1:5" ht="13.5" customHeight="1" x14ac:dyDescent="0.2">
      <c r="A26" s="300"/>
      <c r="B26" s="300"/>
      <c r="C26" s="300"/>
      <c r="D26" s="300"/>
      <c r="E26" s="300"/>
    </row>
    <row r="27" spans="1:5" ht="13.5" customHeight="1" x14ac:dyDescent="0.2">
      <c r="A27" s="300"/>
      <c r="B27" s="300"/>
      <c r="C27" s="300"/>
      <c r="D27" s="300"/>
      <c r="E27" s="300"/>
    </row>
    <row r="28" spans="1:5" ht="13.5" customHeight="1" x14ac:dyDescent="0.2">
      <c r="A28" s="300"/>
      <c r="B28" s="300"/>
      <c r="C28" s="300"/>
      <c r="D28" s="300"/>
      <c r="E28" s="300"/>
    </row>
    <row r="29" spans="1:5" ht="13.5" customHeight="1" x14ac:dyDescent="0.2">
      <c r="A29" s="300"/>
      <c r="B29" s="300"/>
      <c r="C29" s="300"/>
      <c r="D29" s="300"/>
      <c r="E29" s="300"/>
    </row>
    <row r="30" spans="1:5" ht="13.5" customHeight="1" x14ac:dyDescent="0.2">
      <c r="A30" s="300"/>
      <c r="B30" s="300"/>
      <c r="C30" s="300"/>
      <c r="D30" s="300"/>
      <c r="E30" s="300"/>
    </row>
    <row r="31" spans="1:5" ht="13.5" customHeight="1" x14ac:dyDescent="0.2">
      <c r="A31" s="300"/>
      <c r="B31" s="300"/>
      <c r="C31" s="300"/>
      <c r="D31" s="300"/>
      <c r="E31" s="300"/>
    </row>
    <row r="32" spans="1:5" ht="13.5" customHeight="1" x14ac:dyDescent="0.2">
      <c r="A32" s="300"/>
      <c r="B32" s="300"/>
      <c r="C32" s="300"/>
      <c r="D32" s="300"/>
      <c r="E32" s="300"/>
    </row>
    <row r="33" spans="1:5" ht="13.5" customHeight="1" x14ac:dyDescent="0.2">
      <c r="A33" s="300"/>
      <c r="B33" s="300"/>
      <c r="C33" s="300"/>
      <c r="D33" s="300"/>
      <c r="E33" s="300"/>
    </row>
    <row r="34" spans="1:5" ht="13.5" customHeight="1" x14ac:dyDescent="0.2">
      <c r="A34" s="300"/>
      <c r="B34" s="300"/>
      <c r="C34" s="300"/>
      <c r="D34" s="300"/>
      <c r="E34" s="300"/>
    </row>
    <row r="35" spans="1:5" ht="13.5" customHeight="1" x14ac:dyDescent="0.2">
      <c r="A35" s="300"/>
      <c r="B35" s="300"/>
      <c r="C35" s="300"/>
      <c r="D35" s="300"/>
      <c r="E35" s="300"/>
    </row>
    <row r="36" spans="1:5" ht="13.5" customHeight="1" x14ac:dyDescent="0.2">
      <c r="A36" s="300"/>
      <c r="B36" s="300"/>
      <c r="C36" s="300"/>
      <c r="D36" s="300"/>
      <c r="E36" s="300"/>
    </row>
    <row r="37" spans="1:5" ht="13.5" customHeight="1" x14ac:dyDescent="0.2">
      <c r="A37" s="300"/>
      <c r="B37" s="300"/>
      <c r="C37" s="300"/>
      <c r="D37" s="300"/>
      <c r="E37" s="300"/>
    </row>
    <row r="38" spans="1:5" ht="13.5" customHeight="1" x14ac:dyDescent="0.2">
      <c r="A38" s="300"/>
      <c r="B38" s="300"/>
      <c r="C38" s="300"/>
      <c r="D38" s="300"/>
      <c r="E38" s="300"/>
    </row>
    <row r="39" spans="1:5" ht="13.5" customHeight="1" x14ac:dyDescent="0.2">
      <c r="A39" s="300"/>
      <c r="B39" s="300"/>
      <c r="C39" s="300"/>
      <c r="D39" s="300"/>
      <c r="E39" s="300"/>
    </row>
    <row r="40" spans="1:5" ht="13.5" customHeight="1" x14ac:dyDescent="0.2">
      <c r="A40" s="300"/>
      <c r="B40" s="300"/>
      <c r="C40" s="300"/>
      <c r="D40" s="300"/>
      <c r="E40" s="300"/>
    </row>
    <row r="41" spans="1:5" ht="18.75" customHeight="1" x14ac:dyDescent="0.2">
      <c r="A41" s="300"/>
      <c r="B41" s="300" t="s">
        <v>302</v>
      </c>
      <c r="C41" s="300"/>
      <c r="D41" s="300"/>
      <c r="E41" s="300"/>
    </row>
    <row r="42" spans="1:5" ht="9" customHeight="1" x14ac:dyDescent="0.2">
      <c r="A42" s="299"/>
      <c r="B42" s="327"/>
      <c r="C42" s="328"/>
      <c r="D42" s="329"/>
      <c r="E42" s="299"/>
    </row>
    <row r="43" spans="1:5" ht="13.5" customHeight="1" x14ac:dyDescent="0.2">
      <c r="A43" s="299"/>
      <c r="B43" s="327"/>
      <c r="C43" s="324"/>
      <c r="D43" s="330" t="s">
        <v>299</v>
      </c>
      <c r="E43" s="299"/>
    </row>
    <row r="44" spans="1:5" ht="13.5" customHeight="1" x14ac:dyDescent="0.2">
      <c r="A44" s="299"/>
      <c r="B44" s="327"/>
      <c r="C44" s="335"/>
      <c r="D44" s="536" t="s">
        <v>472</v>
      </c>
      <c r="E44" s="299"/>
    </row>
    <row r="45" spans="1:5" ht="13.5" customHeight="1" x14ac:dyDescent="0.2">
      <c r="A45" s="299"/>
      <c r="B45" s="327"/>
      <c r="C45" s="331"/>
      <c r="D45" s="329"/>
      <c r="E45" s="299"/>
    </row>
    <row r="46" spans="1:5" ht="13.5" customHeight="1" x14ac:dyDescent="0.2">
      <c r="A46" s="299"/>
      <c r="B46" s="327"/>
      <c r="C46" s="325"/>
      <c r="D46" s="330" t="s">
        <v>300</v>
      </c>
      <c r="E46" s="299"/>
    </row>
    <row r="47" spans="1:5" ht="13.5" customHeight="1" x14ac:dyDescent="0.2">
      <c r="A47" s="299"/>
      <c r="B47" s="327"/>
      <c r="C47" s="328"/>
      <c r="D47" s="877" t="s">
        <v>472</v>
      </c>
      <c r="E47" s="299"/>
    </row>
    <row r="48" spans="1:5" ht="13.5" customHeight="1" x14ac:dyDescent="0.2">
      <c r="A48" s="299"/>
      <c r="B48" s="327"/>
      <c r="C48" s="328"/>
      <c r="D48" s="329"/>
      <c r="E48" s="299"/>
    </row>
    <row r="49" spans="1:5" ht="13.5" customHeight="1" x14ac:dyDescent="0.2">
      <c r="A49" s="299"/>
      <c r="B49" s="327"/>
      <c r="C49" s="326"/>
      <c r="D49" s="330" t="s">
        <v>301</v>
      </c>
      <c r="E49" s="299"/>
    </row>
    <row r="50" spans="1:5" ht="13.5" customHeight="1" x14ac:dyDescent="0.2">
      <c r="A50" s="299"/>
      <c r="B50" s="327"/>
      <c r="C50" s="328"/>
      <c r="D50" s="536" t="s">
        <v>453</v>
      </c>
      <c r="E50" s="299"/>
    </row>
    <row r="51" spans="1:5" ht="25.5" customHeight="1" x14ac:dyDescent="0.2">
      <c r="A51" s="299"/>
      <c r="B51" s="332"/>
      <c r="C51" s="333"/>
      <c r="D51" s="334"/>
      <c r="E51" s="299"/>
    </row>
    <row r="52" spans="1:5" x14ac:dyDescent="0.2">
      <c r="A52" s="299"/>
      <c r="B52" s="300"/>
      <c r="C52" s="302"/>
      <c r="D52" s="301"/>
      <c r="E52" s="299"/>
    </row>
    <row r="53" spans="1:5" s="91" customFormat="1" x14ac:dyDescent="0.2">
      <c r="A53" s="299"/>
      <c r="B53" s="300"/>
      <c r="C53" s="302"/>
      <c r="D53" s="301"/>
      <c r="E53" s="299"/>
    </row>
    <row r="54" spans="1:5" ht="94.5" customHeight="1" x14ac:dyDescent="0.2">
      <c r="A54" s="299"/>
      <c r="B54" s="300"/>
      <c r="C54" s="302"/>
      <c r="D54" s="301"/>
      <c r="E54" s="299"/>
    </row>
  </sheetData>
  <customSheetViews>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12" type="noConversion"/>
  <hyperlinks>
    <hyperlink ref="D44" r:id="rId4"/>
    <hyperlink ref="D50" r:id="rId5"/>
    <hyperlink ref="D47" r:id="rId6"/>
  </hyperlinks>
  <printOptions horizontalCentered="1"/>
  <pageMargins left="0.15748031496062992" right="0.15748031496062992" top="0.19685039370078741" bottom="0.19685039370078741" header="0" footer="0"/>
  <pageSetup paperSize="9" orientation="portrait" r:id="rId7"/>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1">
    <tabColor theme="9"/>
  </sheetPr>
  <dimension ref="A1:S55"/>
  <sheetViews>
    <sheetView showRuler="0" zoomScaleNormal="100" workbookViewId="0"/>
  </sheetViews>
  <sheetFormatPr defaultRowHeight="12.75" x14ac:dyDescent="0.2"/>
  <cols>
    <col min="1" max="1" width="1" style="27" customWidth="1"/>
    <col min="2" max="2" width="2.5703125" style="27" customWidth="1"/>
    <col min="3" max="3" width="3" style="27" customWidth="1"/>
    <col min="4" max="4" width="6" style="27" customWidth="1"/>
    <col min="5" max="5" width="10.7109375" style="27" customWidth="1"/>
    <col min="6" max="6" width="0.5703125" style="27" customWidth="1"/>
    <col min="7" max="7" width="13" style="27" customWidth="1"/>
    <col min="8" max="8" width="5.5703125" style="27" customWidth="1"/>
    <col min="9" max="9" width="2.5703125" style="27" customWidth="1"/>
    <col min="10" max="10" width="20.7109375" style="27" customWidth="1"/>
    <col min="11" max="11" width="11.7109375" style="27" customWidth="1"/>
    <col min="12" max="12" width="17.28515625" style="27" customWidth="1"/>
    <col min="13" max="13" width="2.7109375" style="27" customWidth="1"/>
    <col min="14" max="14" width="2.42578125" style="27" customWidth="1"/>
    <col min="15" max="15" width="1" style="27" customWidth="1"/>
    <col min="16" max="16384" width="9.140625" style="27"/>
  </cols>
  <sheetData>
    <row r="1" spans="1:15" ht="13.5" customHeight="1" x14ac:dyDescent="0.2">
      <c r="A1" s="24"/>
      <c r="B1" s="1450" t="s">
        <v>290</v>
      </c>
      <c r="C1" s="1451"/>
      <c r="D1" s="1451"/>
      <c r="E1" s="1451"/>
      <c r="F1" s="25"/>
      <c r="G1" s="25"/>
      <c r="H1" s="25"/>
      <c r="I1" s="25"/>
      <c r="J1" s="25"/>
      <c r="K1" s="25"/>
      <c r="L1" s="25"/>
      <c r="M1" s="293"/>
      <c r="N1" s="293"/>
      <c r="O1" s="26"/>
    </row>
    <row r="2" spans="1:15" ht="8.25" customHeight="1" x14ac:dyDescent="0.2">
      <c r="A2" s="24"/>
      <c r="B2" s="298"/>
      <c r="C2" s="294"/>
      <c r="D2" s="294"/>
      <c r="E2" s="294"/>
      <c r="F2" s="294"/>
      <c r="G2" s="294"/>
      <c r="H2" s="295"/>
      <c r="I2" s="295"/>
      <c r="J2" s="295"/>
      <c r="K2" s="295"/>
      <c r="L2" s="295"/>
      <c r="M2" s="295"/>
      <c r="N2" s="296"/>
      <c r="O2" s="28"/>
    </row>
    <row r="3" spans="1:15" s="32" customFormat="1" ht="11.25" customHeight="1" x14ac:dyDescent="0.2">
      <c r="A3" s="29"/>
      <c r="B3" s="30"/>
      <c r="C3" s="1452" t="s">
        <v>53</v>
      </c>
      <c r="D3" s="1452"/>
      <c r="E3" s="1452"/>
      <c r="F3" s="1452"/>
      <c r="G3" s="1452"/>
      <c r="H3" s="1452"/>
      <c r="I3" s="1452"/>
      <c r="J3" s="1452"/>
      <c r="K3" s="1452"/>
      <c r="L3" s="1452"/>
      <c r="M3" s="1452"/>
      <c r="N3" s="297"/>
      <c r="O3" s="31"/>
    </row>
    <row r="4" spans="1:15" s="32" customFormat="1" ht="11.25" x14ac:dyDescent="0.2">
      <c r="A4" s="29"/>
      <c r="B4" s="30"/>
      <c r="C4" s="1452"/>
      <c r="D4" s="1452"/>
      <c r="E4" s="1452"/>
      <c r="F4" s="1452"/>
      <c r="G4" s="1452"/>
      <c r="H4" s="1452"/>
      <c r="I4" s="1452"/>
      <c r="J4" s="1452"/>
      <c r="K4" s="1452"/>
      <c r="L4" s="1452"/>
      <c r="M4" s="1452"/>
      <c r="N4" s="297"/>
      <c r="O4" s="31"/>
    </row>
    <row r="5" spans="1:15" s="32" customFormat="1" ht="3" customHeight="1" x14ac:dyDescent="0.2">
      <c r="A5" s="29"/>
      <c r="B5" s="30"/>
      <c r="C5" s="33"/>
      <c r="D5" s="33"/>
      <c r="E5" s="33"/>
      <c r="F5" s="33"/>
      <c r="G5" s="33"/>
      <c r="H5" s="33"/>
      <c r="I5" s="33"/>
      <c r="J5" s="30"/>
      <c r="K5" s="30"/>
      <c r="L5" s="30"/>
      <c r="M5" s="34"/>
      <c r="N5" s="297"/>
      <c r="O5" s="31"/>
    </row>
    <row r="6" spans="1:15" s="32" customFormat="1" ht="18" customHeight="1" x14ac:dyDescent="0.2">
      <c r="A6" s="29"/>
      <c r="B6" s="30"/>
      <c r="C6" s="35"/>
      <c r="D6" s="1453" t="s">
        <v>402</v>
      </c>
      <c r="E6" s="1453"/>
      <c r="F6" s="1453"/>
      <c r="G6" s="1453"/>
      <c r="H6" s="1453"/>
      <c r="I6" s="1453"/>
      <c r="J6" s="1453"/>
      <c r="K6" s="1453"/>
      <c r="L6" s="1453"/>
      <c r="M6" s="1453"/>
      <c r="N6" s="297"/>
      <c r="O6" s="31"/>
    </row>
    <row r="7" spans="1:15" s="32" customFormat="1" ht="3" customHeight="1" x14ac:dyDescent="0.2">
      <c r="A7" s="29"/>
      <c r="B7" s="30"/>
      <c r="C7" s="33"/>
      <c r="D7" s="33"/>
      <c r="E7" s="33"/>
      <c r="F7" s="33"/>
      <c r="G7" s="33"/>
      <c r="H7" s="33"/>
      <c r="I7" s="33"/>
      <c r="J7" s="30"/>
      <c r="K7" s="30"/>
      <c r="L7" s="30"/>
      <c r="M7" s="34"/>
      <c r="N7" s="297"/>
      <c r="O7" s="31"/>
    </row>
    <row r="8" spans="1:15" s="32" customFormat="1" ht="92.25" customHeight="1" x14ac:dyDescent="0.2">
      <c r="A8" s="29"/>
      <c r="B8" s="30"/>
      <c r="C8" s="33"/>
      <c r="D8" s="1455" t="s">
        <v>403</v>
      </c>
      <c r="E8" s="1453"/>
      <c r="F8" s="1453"/>
      <c r="G8" s="1453"/>
      <c r="H8" s="1453"/>
      <c r="I8" s="1453"/>
      <c r="J8" s="1453"/>
      <c r="K8" s="1453"/>
      <c r="L8" s="1453"/>
      <c r="M8" s="1453"/>
      <c r="N8" s="297"/>
      <c r="O8" s="31"/>
    </row>
    <row r="9" spans="1:15" s="32" customFormat="1" ht="3" customHeight="1" x14ac:dyDescent="0.2">
      <c r="A9" s="29"/>
      <c r="B9" s="30"/>
      <c r="C9" s="33"/>
      <c r="D9" s="33"/>
      <c r="E9" s="33"/>
      <c r="F9" s="33"/>
      <c r="G9" s="33"/>
      <c r="H9" s="33"/>
      <c r="I9" s="33"/>
      <c r="J9" s="30"/>
      <c r="K9" s="30"/>
      <c r="L9" s="30"/>
      <c r="M9" s="34"/>
      <c r="N9" s="297"/>
      <c r="O9" s="31"/>
    </row>
    <row r="10" spans="1:15" s="32" customFormat="1" ht="67.5" customHeight="1" x14ac:dyDescent="0.2">
      <c r="A10" s="29"/>
      <c r="B10" s="30"/>
      <c r="C10" s="33"/>
      <c r="D10" s="1454" t="s">
        <v>404</v>
      </c>
      <c r="E10" s="1454"/>
      <c r="F10" s="1454"/>
      <c r="G10" s="1454"/>
      <c r="H10" s="1454"/>
      <c r="I10" s="1454"/>
      <c r="J10" s="1454"/>
      <c r="K10" s="1454"/>
      <c r="L10" s="1454"/>
      <c r="M10" s="1454"/>
      <c r="N10" s="297"/>
      <c r="O10" s="31"/>
    </row>
    <row r="11" spans="1:15" s="32" customFormat="1" ht="3" customHeight="1" x14ac:dyDescent="0.2">
      <c r="A11" s="29"/>
      <c r="B11" s="30"/>
      <c r="C11" s="33"/>
      <c r="D11" s="194"/>
      <c r="E11" s="194"/>
      <c r="F11" s="194"/>
      <c r="G11" s="194"/>
      <c r="H11" s="194"/>
      <c r="I11" s="194"/>
      <c r="J11" s="194"/>
      <c r="K11" s="194"/>
      <c r="L11" s="194"/>
      <c r="M11" s="194"/>
      <c r="N11" s="297"/>
      <c r="O11" s="31"/>
    </row>
    <row r="12" spans="1:15" s="32" customFormat="1" ht="53.25" customHeight="1" x14ac:dyDescent="0.2">
      <c r="A12" s="29"/>
      <c r="B12" s="30"/>
      <c r="C12" s="33"/>
      <c r="D12" s="1453" t="s">
        <v>405</v>
      </c>
      <c r="E12" s="1453"/>
      <c r="F12" s="1453"/>
      <c r="G12" s="1453"/>
      <c r="H12" s="1453"/>
      <c r="I12" s="1453"/>
      <c r="J12" s="1453"/>
      <c r="K12" s="1453"/>
      <c r="L12" s="1453"/>
      <c r="M12" s="1453"/>
      <c r="N12" s="297"/>
      <c r="O12" s="31"/>
    </row>
    <row r="13" spans="1:15" s="32" customFormat="1" ht="3" customHeight="1" x14ac:dyDescent="0.2">
      <c r="A13" s="29"/>
      <c r="B13" s="30"/>
      <c r="C13" s="33"/>
      <c r="D13" s="194"/>
      <c r="E13" s="194"/>
      <c r="F13" s="194"/>
      <c r="G13" s="194"/>
      <c r="H13" s="194"/>
      <c r="I13" s="194"/>
      <c r="J13" s="194"/>
      <c r="K13" s="194"/>
      <c r="L13" s="194"/>
      <c r="M13" s="194"/>
      <c r="N13" s="297"/>
      <c r="O13" s="31"/>
    </row>
    <row r="14" spans="1:15" s="32" customFormat="1" ht="23.25" customHeight="1" x14ac:dyDescent="0.2">
      <c r="A14" s="29"/>
      <c r="B14" s="30"/>
      <c r="C14" s="33"/>
      <c r="D14" s="1453" t="s">
        <v>406</v>
      </c>
      <c r="E14" s="1453"/>
      <c r="F14" s="1453"/>
      <c r="G14" s="1453"/>
      <c r="H14" s="1453"/>
      <c r="I14" s="1453"/>
      <c r="J14" s="1453"/>
      <c r="K14" s="1453"/>
      <c r="L14" s="1453"/>
      <c r="M14" s="1453"/>
      <c r="N14" s="297"/>
      <c r="O14" s="31"/>
    </row>
    <row r="15" spans="1:15" s="32" customFormat="1" ht="3" customHeight="1" x14ac:dyDescent="0.2">
      <c r="A15" s="29"/>
      <c r="B15" s="30"/>
      <c r="C15" s="33"/>
      <c r="D15" s="194"/>
      <c r="E15" s="194"/>
      <c r="F15" s="194"/>
      <c r="G15" s="194"/>
      <c r="H15" s="194"/>
      <c r="I15" s="194"/>
      <c r="J15" s="194"/>
      <c r="K15" s="194"/>
      <c r="L15" s="194"/>
      <c r="M15" s="194"/>
      <c r="N15" s="297"/>
      <c r="O15" s="31"/>
    </row>
    <row r="16" spans="1:15" s="32" customFormat="1" ht="23.25" customHeight="1" x14ac:dyDescent="0.2">
      <c r="A16" s="29"/>
      <c r="B16" s="30"/>
      <c r="C16" s="33"/>
      <c r="D16" s="1453" t="s">
        <v>407</v>
      </c>
      <c r="E16" s="1453"/>
      <c r="F16" s="1453"/>
      <c r="G16" s="1453"/>
      <c r="H16" s="1453"/>
      <c r="I16" s="1453"/>
      <c r="J16" s="1453"/>
      <c r="K16" s="1453"/>
      <c r="L16" s="1453"/>
      <c r="M16" s="1453"/>
      <c r="N16" s="297"/>
      <c r="O16" s="31"/>
    </row>
    <row r="17" spans="1:19" s="32" customFormat="1" ht="3" customHeight="1" x14ac:dyDescent="0.2">
      <c r="A17" s="29"/>
      <c r="B17" s="30"/>
      <c r="C17" s="33"/>
      <c r="D17" s="194"/>
      <c r="E17" s="194"/>
      <c r="F17" s="194"/>
      <c r="G17" s="194"/>
      <c r="H17" s="194"/>
      <c r="I17" s="194"/>
      <c r="J17" s="194"/>
      <c r="K17" s="194"/>
      <c r="L17" s="194"/>
      <c r="M17" s="194"/>
      <c r="N17" s="297"/>
      <c r="O17" s="31"/>
    </row>
    <row r="18" spans="1:19" s="32" customFormat="1" ht="23.25" customHeight="1" x14ac:dyDescent="0.2">
      <c r="A18" s="29"/>
      <c r="B18" s="30"/>
      <c r="C18" s="33"/>
      <c r="D18" s="1455" t="s">
        <v>408</v>
      </c>
      <c r="E18" s="1453"/>
      <c r="F18" s="1453"/>
      <c r="G18" s="1453"/>
      <c r="H18" s="1453"/>
      <c r="I18" s="1453"/>
      <c r="J18" s="1453"/>
      <c r="K18" s="1453"/>
      <c r="L18" s="1453"/>
      <c r="M18" s="1453"/>
      <c r="N18" s="297"/>
      <c r="O18" s="31"/>
    </row>
    <row r="19" spans="1:19" s="32" customFormat="1" ht="3" customHeight="1" x14ac:dyDescent="0.2">
      <c r="A19" s="29"/>
      <c r="B19" s="30"/>
      <c r="C19" s="33"/>
      <c r="D19" s="194"/>
      <c r="E19" s="194"/>
      <c r="F19" s="194"/>
      <c r="G19" s="194"/>
      <c r="H19" s="194"/>
      <c r="I19" s="194"/>
      <c r="J19" s="194"/>
      <c r="K19" s="194"/>
      <c r="L19" s="194"/>
      <c r="M19" s="194"/>
      <c r="N19" s="297"/>
      <c r="O19" s="31"/>
    </row>
    <row r="20" spans="1:19" s="32" customFormat="1" ht="14.25" customHeight="1" x14ac:dyDescent="0.2">
      <c r="A20" s="29"/>
      <c r="B20" s="30"/>
      <c r="C20" s="33"/>
      <c r="D20" s="1453" t="s">
        <v>409</v>
      </c>
      <c r="E20" s="1453"/>
      <c r="F20" s="1453"/>
      <c r="G20" s="1453"/>
      <c r="H20" s="1453"/>
      <c r="I20" s="1453"/>
      <c r="J20" s="1453"/>
      <c r="K20" s="1453"/>
      <c r="L20" s="1453"/>
      <c r="M20" s="1453"/>
      <c r="N20" s="297"/>
      <c r="O20" s="31"/>
    </row>
    <row r="21" spans="1:19" s="32" customFormat="1" ht="3" customHeight="1" x14ac:dyDescent="0.2">
      <c r="A21" s="29"/>
      <c r="B21" s="30"/>
      <c r="C21" s="33"/>
      <c r="D21" s="194"/>
      <c r="E21" s="194"/>
      <c r="F21" s="194"/>
      <c r="G21" s="194"/>
      <c r="H21" s="194"/>
      <c r="I21" s="194"/>
      <c r="J21" s="194"/>
      <c r="K21" s="194"/>
      <c r="L21" s="194"/>
      <c r="M21" s="194"/>
      <c r="N21" s="297"/>
      <c r="O21" s="31"/>
    </row>
    <row r="22" spans="1:19" s="32" customFormat="1" ht="32.25" customHeight="1" x14ac:dyDescent="0.2">
      <c r="A22" s="29"/>
      <c r="B22" s="30"/>
      <c r="C22" s="33"/>
      <c r="D22" s="1453" t="s">
        <v>410</v>
      </c>
      <c r="E22" s="1453"/>
      <c r="F22" s="1453"/>
      <c r="G22" s="1453"/>
      <c r="H22" s="1453"/>
      <c r="I22" s="1453"/>
      <c r="J22" s="1453"/>
      <c r="K22" s="1453"/>
      <c r="L22" s="1453"/>
      <c r="M22" s="1453"/>
      <c r="N22" s="297"/>
      <c r="O22" s="31"/>
    </row>
    <row r="23" spans="1:19" s="32" customFormat="1" ht="3" customHeight="1" x14ac:dyDescent="0.2">
      <c r="A23" s="29"/>
      <c r="B23" s="30"/>
      <c r="C23" s="33"/>
      <c r="D23" s="194"/>
      <c r="E23" s="194"/>
      <c r="F23" s="194"/>
      <c r="G23" s="194"/>
      <c r="H23" s="194"/>
      <c r="I23" s="194"/>
      <c r="J23" s="194"/>
      <c r="K23" s="194"/>
      <c r="L23" s="194"/>
      <c r="M23" s="194"/>
      <c r="N23" s="297"/>
      <c r="O23" s="31"/>
    </row>
    <row r="24" spans="1:19" s="32" customFormat="1" ht="81.75" customHeight="1" x14ac:dyDescent="0.2">
      <c r="A24" s="29"/>
      <c r="B24" s="30"/>
      <c r="C24" s="33"/>
      <c r="D24" s="1453" t="s">
        <v>281</v>
      </c>
      <c r="E24" s="1453"/>
      <c r="F24" s="1453"/>
      <c r="G24" s="1453"/>
      <c r="H24" s="1453"/>
      <c r="I24" s="1453"/>
      <c r="J24" s="1453"/>
      <c r="K24" s="1453"/>
      <c r="L24" s="1453"/>
      <c r="M24" s="1453"/>
      <c r="N24" s="297"/>
      <c r="O24" s="31"/>
    </row>
    <row r="25" spans="1:19" s="32" customFormat="1" ht="3" customHeight="1" x14ac:dyDescent="0.2">
      <c r="A25" s="29"/>
      <c r="B25" s="30"/>
      <c r="C25" s="33"/>
      <c r="D25" s="194"/>
      <c r="E25" s="194"/>
      <c r="F25" s="194"/>
      <c r="G25" s="194"/>
      <c r="H25" s="194"/>
      <c r="I25" s="194"/>
      <c r="J25" s="194"/>
      <c r="K25" s="194"/>
      <c r="L25" s="194"/>
      <c r="M25" s="194"/>
      <c r="N25" s="297"/>
      <c r="O25" s="31"/>
    </row>
    <row r="26" spans="1:19" s="32" customFormat="1" ht="105.75" customHeight="1" x14ac:dyDescent="0.2">
      <c r="A26" s="29"/>
      <c r="B26" s="30"/>
      <c r="C26" s="33"/>
      <c r="D26" s="1458" t="s">
        <v>384</v>
      </c>
      <c r="E26" s="1458"/>
      <c r="F26" s="1458"/>
      <c r="G26" s="1458"/>
      <c r="H26" s="1458"/>
      <c r="I26" s="1458"/>
      <c r="J26" s="1458"/>
      <c r="K26" s="1458"/>
      <c r="L26" s="1458"/>
      <c r="M26" s="1458"/>
      <c r="N26" s="297"/>
      <c r="O26" s="31"/>
    </row>
    <row r="27" spans="1:19" s="32" customFormat="1" ht="3" customHeight="1" x14ac:dyDescent="0.2">
      <c r="A27" s="29"/>
      <c r="B27" s="30"/>
      <c r="C27" s="33"/>
      <c r="D27" s="44"/>
      <c r="E27" s="44"/>
      <c r="F27" s="44"/>
      <c r="G27" s="44"/>
      <c r="H27" s="44"/>
      <c r="I27" s="44"/>
      <c r="J27" s="45"/>
      <c r="K27" s="45"/>
      <c r="L27" s="45"/>
      <c r="M27" s="46"/>
      <c r="N27" s="297"/>
      <c r="O27" s="31"/>
    </row>
    <row r="28" spans="1:19" s="32" customFormat="1" ht="57" customHeight="1" x14ac:dyDescent="0.2">
      <c r="A28" s="29"/>
      <c r="B28" s="30"/>
      <c r="C28" s="35"/>
      <c r="D28" s="1453" t="s">
        <v>52</v>
      </c>
      <c r="E28" s="1461"/>
      <c r="F28" s="1461"/>
      <c r="G28" s="1461"/>
      <c r="H28" s="1461"/>
      <c r="I28" s="1461"/>
      <c r="J28" s="1461"/>
      <c r="K28" s="1461"/>
      <c r="L28" s="1461"/>
      <c r="M28" s="1461"/>
      <c r="N28" s="297"/>
      <c r="O28" s="31"/>
      <c r="S28" s="32" t="s">
        <v>34</v>
      </c>
    </row>
    <row r="29" spans="1:19" s="32" customFormat="1" ht="3" customHeight="1" x14ac:dyDescent="0.2">
      <c r="A29" s="29"/>
      <c r="B29" s="30"/>
      <c r="C29" s="35"/>
      <c r="D29" s="195"/>
      <c r="E29" s="195"/>
      <c r="F29" s="195"/>
      <c r="G29" s="195"/>
      <c r="H29" s="195"/>
      <c r="I29" s="195"/>
      <c r="J29" s="195"/>
      <c r="K29" s="195"/>
      <c r="L29" s="195"/>
      <c r="M29" s="195"/>
      <c r="N29" s="297"/>
      <c r="O29" s="31"/>
    </row>
    <row r="30" spans="1:19" s="32" customFormat="1" ht="34.5" customHeight="1" x14ac:dyDescent="0.2">
      <c r="A30" s="29"/>
      <c r="B30" s="30"/>
      <c r="C30" s="35"/>
      <c r="D30" s="1453" t="s">
        <v>51</v>
      </c>
      <c r="E30" s="1461"/>
      <c r="F30" s="1461"/>
      <c r="G30" s="1461"/>
      <c r="H30" s="1461"/>
      <c r="I30" s="1461"/>
      <c r="J30" s="1461"/>
      <c r="K30" s="1461"/>
      <c r="L30" s="1461"/>
      <c r="M30" s="1461"/>
      <c r="N30" s="297"/>
      <c r="O30" s="31"/>
    </row>
    <row r="31" spans="1:19" s="32" customFormat="1" ht="22.5" customHeight="1" x14ac:dyDescent="0.2">
      <c r="A31" s="29"/>
      <c r="B31" s="30"/>
      <c r="C31" s="37"/>
      <c r="D31" s="72"/>
      <c r="E31" s="72"/>
      <c r="F31" s="72"/>
      <c r="G31" s="72"/>
      <c r="H31" s="72"/>
      <c r="I31" s="72"/>
      <c r="J31" s="72"/>
      <c r="K31" s="72"/>
      <c r="L31" s="72"/>
      <c r="M31" s="72"/>
      <c r="N31" s="297"/>
      <c r="O31" s="31"/>
    </row>
    <row r="32" spans="1:19" s="32" customFormat="1" ht="13.5" customHeight="1" x14ac:dyDescent="0.2">
      <c r="A32" s="29"/>
      <c r="B32" s="30"/>
      <c r="C32" s="37"/>
      <c r="D32" s="285"/>
      <c r="E32" s="285"/>
      <c r="F32" s="285"/>
      <c r="G32" s="286"/>
      <c r="H32" s="287" t="s">
        <v>17</v>
      </c>
      <c r="I32" s="284"/>
      <c r="J32" s="40"/>
      <c r="K32" s="286"/>
      <c r="L32" s="287" t="s">
        <v>24</v>
      </c>
      <c r="M32" s="284"/>
      <c r="N32" s="297"/>
      <c r="O32" s="31"/>
    </row>
    <row r="33" spans="1:16" s="32" customFormat="1" ht="6" customHeight="1" x14ac:dyDescent="0.2">
      <c r="A33" s="29"/>
      <c r="B33" s="30"/>
      <c r="C33" s="37"/>
      <c r="D33" s="288"/>
      <c r="E33" s="38"/>
      <c r="F33" s="38"/>
      <c r="G33" s="40"/>
      <c r="H33" s="39"/>
      <c r="I33" s="40"/>
      <c r="J33" s="40"/>
      <c r="K33" s="290"/>
      <c r="L33" s="291"/>
      <c r="M33" s="40"/>
      <c r="N33" s="297"/>
      <c r="O33" s="31"/>
    </row>
    <row r="34" spans="1:16" s="32" customFormat="1" ht="11.25" x14ac:dyDescent="0.2">
      <c r="A34" s="29"/>
      <c r="B34" s="30"/>
      <c r="C34" s="36"/>
      <c r="D34" s="289" t="s">
        <v>44</v>
      </c>
      <c r="E34" s="38" t="s">
        <v>36</v>
      </c>
      <c r="F34" s="38"/>
      <c r="G34" s="38"/>
      <c r="H34" s="39"/>
      <c r="I34" s="38"/>
      <c r="J34" s="40"/>
      <c r="K34" s="292"/>
      <c r="L34" s="40"/>
      <c r="M34" s="40"/>
      <c r="N34" s="297"/>
      <c r="O34" s="31"/>
    </row>
    <row r="35" spans="1:16" s="32" customFormat="1" ht="11.25" customHeight="1" x14ac:dyDescent="0.2">
      <c r="A35" s="29"/>
      <c r="B35" s="30"/>
      <c r="C35" s="37"/>
      <c r="D35" s="289" t="s">
        <v>3</v>
      </c>
      <c r="E35" s="38" t="s">
        <v>37</v>
      </c>
      <c r="F35" s="38"/>
      <c r="G35" s="40"/>
      <c r="H35" s="39"/>
      <c r="I35" s="40"/>
      <c r="J35" s="40"/>
      <c r="K35" s="1462">
        <f>+capa!D59</f>
        <v>43707</v>
      </c>
      <c r="L35" s="1463"/>
      <c r="M35" s="920"/>
      <c r="N35" s="297"/>
      <c r="O35" s="31"/>
    </row>
    <row r="36" spans="1:16" s="32" customFormat="1" ht="11.25" x14ac:dyDescent="0.2">
      <c r="A36" s="29"/>
      <c r="B36" s="30"/>
      <c r="C36" s="37"/>
      <c r="D36" s="289" t="s">
        <v>40</v>
      </c>
      <c r="E36" s="38" t="s">
        <v>39</v>
      </c>
      <c r="F36" s="38"/>
      <c r="G36" s="40"/>
      <c r="H36" s="39"/>
      <c r="I36" s="40"/>
      <c r="J36" s="40"/>
      <c r="K36" s="839"/>
      <c r="L36" s="840"/>
      <c r="M36" s="840"/>
      <c r="N36" s="297"/>
      <c r="O36" s="31"/>
    </row>
    <row r="37" spans="1:16" s="32" customFormat="1" ht="12.75" customHeight="1" x14ac:dyDescent="0.2">
      <c r="A37" s="29"/>
      <c r="B37" s="30"/>
      <c r="C37" s="36"/>
      <c r="D37" s="289" t="s">
        <v>41</v>
      </c>
      <c r="E37" s="38" t="s">
        <v>20</v>
      </c>
      <c r="F37" s="38"/>
      <c r="G37" s="38"/>
      <c r="H37" s="39"/>
      <c r="I37" s="38"/>
      <c r="J37" s="40"/>
      <c r="K37" s="1459"/>
      <c r="L37" s="1460"/>
      <c r="M37" s="1460"/>
      <c r="N37" s="297"/>
      <c r="O37" s="31"/>
    </row>
    <row r="38" spans="1:16" s="32" customFormat="1" ht="11.25" x14ac:dyDescent="0.2">
      <c r="A38" s="29"/>
      <c r="B38" s="30"/>
      <c r="C38" s="36"/>
      <c r="D38" s="289" t="s">
        <v>15</v>
      </c>
      <c r="E38" s="38" t="s">
        <v>5</v>
      </c>
      <c r="F38" s="38"/>
      <c r="G38" s="38"/>
      <c r="H38" s="39"/>
      <c r="I38" s="38"/>
      <c r="J38" s="40"/>
      <c r="K38" s="1459"/>
      <c r="L38" s="1460"/>
      <c r="M38" s="1460"/>
      <c r="N38" s="297"/>
      <c r="O38" s="31"/>
    </row>
    <row r="39" spans="1:16" s="32" customFormat="1" ht="8.25" customHeight="1" x14ac:dyDescent="0.2">
      <c r="A39" s="29"/>
      <c r="B39" s="30"/>
      <c r="C39" s="30"/>
      <c r="D39" s="30"/>
      <c r="E39" s="30"/>
      <c r="F39" s="30"/>
      <c r="G39" s="30"/>
      <c r="H39" s="30"/>
      <c r="I39" s="30"/>
      <c r="J39" s="30"/>
      <c r="K39" s="25"/>
      <c r="L39" s="30"/>
      <c r="M39" s="30"/>
      <c r="N39" s="297"/>
      <c r="O39" s="31"/>
    </row>
    <row r="40" spans="1:16" ht="13.5" customHeight="1" x14ac:dyDescent="0.2">
      <c r="A40" s="24"/>
      <c r="B40" s="28"/>
      <c r="C40" s="26"/>
      <c r="D40" s="26"/>
      <c r="E40" s="20"/>
      <c r="F40" s="25"/>
      <c r="G40" s="25"/>
      <c r="H40" s="25"/>
      <c r="I40" s="25"/>
      <c r="J40" s="25"/>
      <c r="L40" s="1456">
        <v>43678</v>
      </c>
      <c r="M40" s="1457"/>
      <c r="N40" s="318">
        <v>3</v>
      </c>
      <c r="O40" s="166"/>
      <c r="P40" s="166"/>
    </row>
    <row r="48" spans="1:16" x14ac:dyDescent="0.2">
      <c r="C48" s="698"/>
    </row>
    <row r="51" spans="13:14" ht="8.25" customHeight="1" x14ac:dyDescent="0.2"/>
    <row r="53" spans="13:14" ht="9" customHeight="1" x14ac:dyDescent="0.2">
      <c r="N53" s="32"/>
    </row>
    <row r="54" spans="13:14" ht="8.25" customHeight="1" x14ac:dyDescent="0.2">
      <c r="M54" s="41"/>
      <c r="N54" s="41"/>
    </row>
    <row r="55" spans="13:14" ht="9.75" customHeight="1" x14ac:dyDescent="0.2"/>
  </sheetData>
  <customSheetViews>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8">
    <mergeCell ref="L40:M40"/>
    <mergeCell ref="D26:M26"/>
    <mergeCell ref="K37:M38"/>
    <mergeCell ref="D22:M22"/>
    <mergeCell ref="D18:M18"/>
    <mergeCell ref="D28:M28"/>
    <mergeCell ref="D30:M30"/>
    <mergeCell ref="D24:M24"/>
    <mergeCell ref="K35:L35"/>
    <mergeCell ref="B1:E1"/>
    <mergeCell ref="C3:M4"/>
    <mergeCell ref="D20:M20"/>
    <mergeCell ref="D12:M12"/>
    <mergeCell ref="D10:M10"/>
    <mergeCell ref="D6:M6"/>
    <mergeCell ref="D16:M16"/>
    <mergeCell ref="D14:M14"/>
    <mergeCell ref="D8:M8"/>
  </mergeCells>
  <phoneticPr fontId="12"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
    <tabColor theme="5"/>
  </sheetPr>
  <dimension ref="A1:P58"/>
  <sheetViews>
    <sheetView showRuler="0" zoomScaleNormal="100" workbookViewId="0"/>
  </sheetViews>
  <sheetFormatPr defaultRowHeight="12.75" x14ac:dyDescent="0.2"/>
  <cols>
    <col min="1" max="1" width="1" style="1136" customWidth="1"/>
    <col min="2" max="2" width="2.5703125" style="1136" customWidth="1"/>
    <col min="3" max="3" width="1" style="1136" customWidth="1"/>
    <col min="4" max="4" width="21.85546875" style="1136" customWidth="1"/>
    <col min="5" max="5" width="9.28515625" style="1136" customWidth="1"/>
    <col min="6" max="6" width="5.42578125" style="1136" customWidth="1"/>
    <col min="7" max="7" width="9.28515625" style="1136" customWidth="1"/>
    <col min="8" max="8" width="5.42578125" style="1136" customWidth="1"/>
    <col min="9" max="9" width="9.28515625" style="1136" customWidth="1"/>
    <col min="10" max="10" width="5.42578125" style="1136" customWidth="1"/>
    <col min="11" max="11" width="9.28515625" style="1136" customWidth="1"/>
    <col min="12" max="12" width="5.42578125" style="1136" customWidth="1"/>
    <col min="13" max="13" width="9.28515625" style="1136" customWidth="1"/>
    <col min="14" max="14" width="5.42578125" style="1136" customWidth="1"/>
    <col min="15" max="15" width="2.5703125" style="1136" customWidth="1"/>
    <col min="16" max="16" width="1" style="1136" customWidth="1"/>
    <col min="17" max="16384" width="9.140625" style="1136"/>
  </cols>
  <sheetData>
    <row r="1" spans="1:16" ht="13.5" customHeight="1" x14ac:dyDescent="0.2">
      <c r="A1" s="1131"/>
      <c r="B1" s="1132"/>
      <c r="C1" s="1132"/>
      <c r="D1" s="1133"/>
      <c r="E1" s="1132"/>
      <c r="F1" s="1132"/>
      <c r="G1" s="1132"/>
      <c r="H1" s="1132"/>
      <c r="I1" s="1466" t="s">
        <v>368</v>
      </c>
      <c r="J1" s="1466"/>
      <c r="K1" s="1466"/>
      <c r="L1" s="1466"/>
      <c r="M1" s="1466"/>
      <c r="N1" s="1466"/>
      <c r="O1" s="1134"/>
      <c r="P1" s="1135"/>
    </row>
    <row r="2" spans="1:16" ht="6" customHeight="1" x14ac:dyDescent="0.2">
      <c r="A2" s="1137"/>
      <c r="B2" s="1131"/>
      <c r="C2" s="1131"/>
      <c r="D2" s="1131"/>
      <c r="E2" s="1131"/>
      <c r="F2" s="1131"/>
      <c r="G2" s="1131"/>
      <c r="H2" s="1131"/>
      <c r="I2" s="1131"/>
      <c r="J2" s="1131"/>
      <c r="K2" s="1131"/>
      <c r="L2" s="1131"/>
      <c r="M2" s="1131"/>
      <c r="N2" s="1131"/>
      <c r="O2" s="1131"/>
      <c r="P2" s="1135"/>
    </row>
    <row r="3" spans="1:16" ht="13.5" customHeight="1" thickBot="1" x14ac:dyDescent="0.25">
      <c r="A3" s="1137"/>
      <c r="B3" s="1131"/>
      <c r="C3" s="1138"/>
      <c r="D3" s="1131"/>
      <c r="E3" s="1131"/>
      <c r="F3" s="1131"/>
      <c r="G3" s="1139"/>
      <c r="H3" s="1131"/>
      <c r="I3" s="1131"/>
      <c r="J3" s="1131"/>
      <c r="K3" s="1131"/>
      <c r="L3" s="1131"/>
      <c r="M3" s="1467" t="s">
        <v>72</v>
      </c>
      <c r="N3" s="1467"/>
      <c r="O3" s="1131"/>
      <c r="P3" s="1135"/>
    </row>
    <row r="4" spans="1:16" s="1143" customFormat="1" ht="13.5" customHeight="1" thickBot="1" x14ac:dyDescent="0.25">
      <c r="A4" s="1140"/>
      <c r="B4" s="1141"/>
      <c r="C4" s="1468" t="s">
        <v>175</v>
      </c>
      <c r="D4" s="1469"/>
      <c r="E4" s="1469"/>
      <c r="F4" s="1469"/>
      <c r="G4" s="1469"/>
      <c r="H4" s="1469"/>
      <c r="I4" s="1469"/>
      <c r="J4" s="1469"/>
      <c r="K4" s="1469"/>
      <c r="L4" s="1469"/>
      <c r="M4" s="1469"/>
      <c r="N4" s="1470"/>
      <c r="O4" s="1131"/>
      <c r="P4" s="1142"/>
    </row>
    <row r="5" spans="1:16" ht="3.75" customHeight="1" x14ac:dyDescent="0.2">
      <c r="A5" s="1137"/>
      <c r="B5" s="1144"/>
      <c r="C5" s="1471" t="s">
        <v>153</v>
      </c>
      <c r="D5" s="1472"/>
      <c r="E5" s="1145"/>
      <c r="F5" s="1145"/>
      <c r="G5" s="1145"/>
      <c r="H5" s="1145"/>
      <c r="I5" s="1145"/>
      <c r="J5" s="1145"/>
      <c r="K5" s="1138"/>
      <c r="L5" s="1145"/>
      <c r="M5" s="1145"/>
      <c r="N5" s="1145"/>
      <c r="O5" s="1131"/>
      <c r="P5" s="1135"/>
    </row>
    <row r="6" spans="1:16" ht="13.5" customHeight="1" x14ac:dyDescent="0.2">
      <c r="A6" s="1137"/>
      <c r="B6" s="1144"/>
      <c r="C6" s="1473"/>
      <c r="D6" s="1473"/>
      <c r="E6" s="1146" t="s">
        <v>34</v>
      </c>
      <c r="F6" s="1147" t="s">
        <v>34</v>
      </c>
      <c r="G6" s="1146">
        <v>2018</v>
      </c>
      <c r="H6" s="1147" t="s">
        <v>34</v>
      </c>
      <c r="I6" s="1148"/>
      <c r="J6" s="1147" t="s">
        <v>34</v>
      </c>
      <c r="K6" s="1149" t="s">
        <v>34</v>
      </c>
      <c r="L6" s="1150">
        <v>2019</v>
      </c>
      <c r="M6" s="1150" t="s">
        <v>34</v>
      </c>
      <c r="N6" s="1151"/>
      <c r="O6" s="1131"/>
      <c r="P6" s="1135"/>
    </row>
    <row r="7" spans="1:16" x14ac:dyDescent="0.2">
      <c r="A7" s="1137"/>
      <c r="B7" s="1144"/>
      <c r="C7" s="1152"/>
      <c r="D7" s="1152"/>
      <c r="E7" s="1474" t="s">
        <v>946</v>
      </c>
      <c r="F7" s="1474"/>
      <c r="G7" s="1474" t="s">
        <v>947</v>
      </c>
      <c r="H7" s="1474"/>
      <c r="I7" s="1474" t="s">
        <v>948</v>
      </c>
      <c r="J7" s="1474"/>
      <c r="K7" s="1474" t="s">
        <v>949</v>
      </c>
      <c r="L7" s="1474"/>
      <c r="M7" s="1474" t="s">
        <v>946</v>
      </c>
      <c r="N7" s="1474"/>
      <c r="O7" s="1131"/>
      <c r="P7" s="1135"/>
    </row>
    <row r="8" spans="1:16" s="1156" customFormat="1" ht="19.5" customHeight="1" x14ac:dyDescent="0.2">
      <c r="A8" s="1153"/>
      <c r="B8" s="1154"/>
      <c r="C8" s="1464" t="s">
        <v>2</v>
      </c>
      <c r="D8" s="1464"/>
      <c r="E8" s="1465">
        <v>10264.299999999999</v>
      </c>
      <c r="F8" s="1465"/>
      <c r="G8" s="1465">
        <v>10261.1</v>
      </c>
      <c r="H8" s="1465"/>
      <c r="I8" s="1465">
        <v>10260.4</v>
      </c>
      <c r="J8" s="1465"/>
      <c r="K8" s="1465">
        <v>10265.299999999999</v>
      </c>
      <c r="L8" s="1465"/>
      <c r="M8" s="1465">
        <v>10262.299999999999</v>
      </c>
      <c r="N8" s="1465"/>
      <c r="O8" s="1131"/>
      <c r="P8" s="1155"/>
    </row>
    <row r="9" spans="1:16" ht="14.25" customHeight="1" x14ac:dyDescent="0.2">
      <c r="A9" s="1137"/>
      <c r="B9" s="1131"/>
      <c r="C9" s="674" t="s">
        <v>71</v>
      </c>
      <c r="D9" s="1144"/>
      <c r="E9" s="1475">
        <v>4853.3</v>
      </c>
      <c r="F9" s="1475"/>
      <c r="G9" s="1475">
        <v>4851</v>
      </c>
      <c r="H9" s="1475"/>
      <c r="I9" s="1475">
        <v>4850.6000000000004</v>
      </c>
      <c r="J9" s="1475"/>
      <c r="K9" s="1475">
        <v>4846</v>
      </c>
      <c r="L9" s="1475"/>
      <c r="M9" s="1475">
        <v>4843.1000000000004</v>
      </c>
      <c r="N9" s="1475"/>
      <c r="O9" s="1157"/>
      <c r="P9" s="1135"/>
    </row>
    <row r="10" spans="1:16" ht="14.25" customHeight="1" x14ac:dyDescent="0.2">
      <c r="A10" s="1137"/>
      <c r="B10" s="1131"/>
      <c r="C10" s="674" t="s">
        <v>70</v>
      </c>
      <c r="D10" s="1144"/>
      <c r="E10" s="1475">
        <v>5410.9</v>
      </c>
      <c r="F10" s="1475"/>
      <c r="G10" s="1475">
        <v>5410.1</v>
      </c>
      <c r="H10" s="1475"/>
      <c r="I10" s="1475">
        <v>5409.8</v>
      </c>
      <c r="J10" s="1475"/>
      <c r="K10" s="1475">
        <v>5419.2</v>
      </c>
      <c r="L10" s="1475"/>
      <c r="M10" s="1475">
        <v>5419.2</v>
      </c>
      <c r="N10" s="1475"/>
      <c r="O10" s="1157"/>
      <c r="P10" s="1135"/>
    </row>
    <row r="11" spans="1:16" ht="18.75" customHeight="1" x14ac:dyDescent="0.2">
      <c r="A11" s="1137"/>
      <c r="B11" s="1131"/>
      <c r="C11" s="674" t="s">
        <v>174</v>
      </c>
      <c r="D11" s="1158"/>
      <c r="E11" s="1475">
        <v>1414.1</v>
      </c>
      <c r="F11" s="1475"/>
      <c r="G11" s="1475">
        <v>1409.4</v>
      </c>
      <c r="H11" s="1475"/>
      <c r="I11" s="1475">
        <v>1406.1</v>
      </c>
      <c r="J11" s="1475"/>
      <c r="K11" s="1475">
        <v>1404.7</v>
      </c>
      <c r="L11" s="1475"/>
      <c r="M11" s="1475">
        <v>1400.7</v>
      </c>
      <c r="N11" s="1475"/>
      <c r="O11" s="1157"/>
      <c r="P11" s="1135"/>
    </row>
    <row r="12" spans="1:16" ht="14.25" customHeight="1" x14ac:dyDescent="0.2">
      <c r="A12" s="1137"/>
      <c r="B12" s="1131"/>
      <c r="C12" s="674" t="s">
        <v>154</v>
      </c>
      <c r="D12" s="1144"/>
      <c r="E12" s="1475">
        <v>1088.7</v>
      </c>
      <c r="F12" s="1475"/>
      <c r="G12" s="1475">
        <v>1087.7</v>
      </c>
      <c r="H12" s="1475"/>
      <c r="I12" s="1475">
        <v>1086.8</v>
      </c>
      <c r="J12" s="1475"/>
      <c r="K12" s="1475">
        <v>1089.9000000000001</v>
      </c>
      <c r="L12" s="1475"/>
      <c r="M12" s="1475">
        <v>1089.9000000000001</v>
      </c>
      <c r="N12" s="1475"/>
      <c r="O12" s="1157"/>
      <c r="P12" s="1135"/>
    </row>
    <row r="13" spans="1:16" ht="14.25" customHeight="1" x14ac:dyDescent="0.2">
      <c r="A13" s="1137"/>
      <c r="B13" s="1131"/>
      <c r="C13" s="674" t="s">
        <v>155</v>
      </c>
      <c r="D13" s="1144"/>
      <c r="E13" s="1475">
        <v>2628.3</v>
      </c>
      <c r="F13" s="1475"/>
      <c r="G13" s="1475">
        <v>2614.6</v>
      </c>
      <c r="H13" s="1475"/>
      <c r="I13" s="1475">
        <v>2601.6999999999998</v>
      </c>
      <c r="J13" s="1475"/>
      <c r="K13" s="1475">
        <v>2598.5</v>
      </c>
      <c r="L13" s="1475"/>
      <c r="M13" s="1475">
        <v>2584.6999999999998</v>
      </c>
      <c r="N13" s="1475"/>
      <c r="O13" s="1157"/>
      <c r="P13" s="1135"/>
    </row>
    <row r="14" spans="1:16" ht="14.25" customHeight="1" x14ac:dyDescent="0.2">
      <c r="A14" s="1137"/>
      <c r="B14" s="1131"/>
      <c r="C14" s="674" t="s">
        <v>156</v>
      </c>
      <c r="D14" s="1144"/>
      <c r="E14" s="1475">
        <v>5133.1000000000004</v>
      </c>
      <c r="F14" s="1475"/>
      <c r="G14" s="1475">
        <v>5149.3999999999996</v>
      </c>
      <c r="H14" s="1475"/>
      <c r="I14" s="1475">
        <v>5165.8</v>
      </c>
      <c r="J14" s="1475"/>
      <c r="K14" s="1475">
        <v>5172.2</v>
      </c>
      <c r="L14" s="1475"/>
      <c r="M14" s="1475">
        <v>5186.8999999999996</v>
      </c>
      <c r="N14" s="1475"/>
      <c r="O14" s="1157"/>
      <c r="P14" s="1135"/>
    </row>
    <row r="15" spans="1:16" s="1156" customFormat="1" ht="19.5" customHeight="1" x14ac:dyDescent="0.2">
      <c r="A15" s="1153"/>
      <c r="B15" s="1154"/>
      <c r="C15" s="1464" t="s">
        <v>173</v>
      </c>
      <c r="D15" s="1464"/>
      <c r="E15" s="1465">
        <v>5226</v>
      </c>
      <c r="F15" s="1465"/>
      <c r="G15" s="1465">
        <v>5255.5</v>
      </c>
      <c r="H15" s="1465"/>
      <c r="I15" s="1465">
        <v>5232.1000000000004</v>
      </c>
      <c r="J15" s="1465"/>
      <c r="K15" s="1465">
        <v>5233.8999999999996</v>
      </c>
      <c r="L15" s="1465"/>
      <c r="M15" s="1465">
        <v>5245.1</v>
      </c>
      <c r="N15" s="1465"/>
      <c r="O15" s="1159"/>
      <c r="P15" s="1155"/>
    </row>
    <row r="16" spans="1:16" ht="14.25" customHeight="1" x14ac:dyDescent="0.2">
      <c r="A16" s="1137"/>
      <c r="B16" s="1131"/>
      <c r="C16" s="674" t="s">
        <v>71</v>
      </c>
      <c r="D16" s="1144"/>
      <c r="E16" s="1475">
        <v>2653.8</v>
      </c>
      <c r="F16" s="1475"/>
      <c r="G16" s="1475">
        <v>2662.1</v>
      </c>
      <c r="H16" s="1475"/>
      <c r="I16" s="1475">
        <v>2665.4</v>
      </c>
      <c r="J16" s="1475"/>
      <c r="K16" s="1475">
        <v>2654.2</v>
      </c>
      <c r="L16" s="1475"/>
      <c r="M16" s="1475">
        <v>2644.6</v>
      </c>
      <c r="N16" s="1475"/>
      <c r="O16" s="1157"/>
      <c r="P16" s="1135"/>
    </row>
    <row r="17" spans="1:16" ht="14.25" customHeight="1" x14ac:dyDescent="0.2">
      <c r="A17" s="1137"/>
      <c r="B17" s="1131"/>
      <c r="C17" s="674" t="s">
        <v>70</v>
      </c>
      <c r="D17" s="1144"/>
      <c r="E17" s="1475">
        <v>2572.1</v>
      </c>
      <c r="F17" s="1475"/>
      <c r="G17" s="1475">
        <v>2593.4</v>
      </c>
      <c r="H17" s="1475"/>
      <c r="I17" s="1475">
        <v>2566.8000000000002</v>
      </c>
      <c r="J17" s="1475"/>
      <c r="K17" s="1475">
        <v>2579.6</v>
      </c>
      <c r="L17" s="1475"/>
      <c r="M17" s="1475">
        <v>2600.5</v>
      </c>
      <c r="N17" s="1475"/>
      <c r="O17" s="1157"/>
      <c r="P17" s="1135"/>
    </row>
    <row r="18" spans="1:16" ht="18.75" customHeight="1" x14ac:dyDescent="0.2">
      <c r="A18" s="1137"/>
      <c r="B18" s="1131"/>
      <c r="C18" s="674" t="s">
        <v>154</v>
      </c>
      <c r="D18" s="1144"/>
      <c r="E18" s="1475">
        <v>356.2</v>
      </c>
      <c r="F18" s="1475"/>
      <c r="G18" s="1475">
        <v>394.9</v>
      </c>
      <c r="H18" s="1475"/>
      <c r="I18" s="1475">
        <v>374.1</v>
      </c>
      <c r="J18" s="1475"/>
      <c r="K18" s="1475">
        <v>366.5</v>
      </c>
      <c r="L18" s="1475"/>
      <c r="M18" s="1475">
        <v>360.9</v>
      </c>
      <c r="N18" s="1475"/>
      <c r="O18" s="1157"/>
      <c r="P18" s="1135"/>
    </row>
    <row r="19" spans="1:16" ht="14.25" customHeight="1" x14ac:dyDescent="0.2">
      <c r="A19" s="1137"/>
      <c r="B19" s="1131"/>
      <c r="C19" s="674" t="s">
        <v>155</v>
      </c>
      <c r="D19" s="1144"/>
      <c r="E19" s="1475">
        <v>2412.5</v>
      </c>
      <c r="F19" s="1475"/>
      <c r="G19" s="1475">
        <v>2383.5</v>
      </c>
      <c r="H19" s="1475"/>
      <c r="I19" s="1475">
        <v>2386.9</v>
      </c>
      <c r="J19" s="1475"/>
      <c r="K19" s="1475">
        <v>2389.6</v>
      </c>
      <c r="L19" s="1475"/>
      <c r="M19" s="1475">
        <v>2376.4</v>
      </c>
      <c r="N19" s="1475"/>
      <c r="O19" s="1157"/>
      <c r="P19" s="1135"/>
    </row>
    <row r="20" spans="1:16" ht="14.25" customHeight="1" x14ac:dyDescent="0.2">
      <c r="A20" s="1137"/>
      <c r="B20" s="1131"/>
      <c r="C20" s="674" t="s">
        <v>156</v>
      </c>
      <c r="D20" s="1144"/>
      <c r="E20" s="1475">
        <v>2457.3000000000002</v>
      </c>
      <c r="F20" s="1475"/>
      <c r="G20" s="1475">
        <v>2477</v>
      </c>
      <c r="H20" s="1475"/>
      <c r="I20" s="1475">
        <v>2471.1</v>
      </c>
      <c r="J20" s="1475"/>
      <c r="K20" s="1475">
        <v>2477.8000000000002</v>
      </c>
      <c r="L20" s="1475"/>
      <c r="M20" s="1475">
        <v>2507.8000000000002</v>
      </c>
      <c r="N20" s="1475"/>
      <c r="O20" s="1157"/>
      <c r="P20" s="1135"/>
    </row>
    <row r="21" spans="1:16" s="1164" customFormat="1" ht="19.5" customHeight="1" x14ac:dyDescent="0.2">
      <c r="A21" s="1160"/>
      <c r="B21" s="1161"/>
      <c r="C21" s="1464" t="s">
        <v>507</v>
      </c>
      <c r="D21" s="1464"/>
      <c r="E21" s="1476">
        <v>59</v>
      </c>
      <c r="F21" s="1476"/>
      <c r="G21" s="1476">
        <v>59.4</v>
      </c>
      <c r="H21" s="1476"/>
      <c r="I21" s="1476">
        <v>59.1</v>
      </c>
      <c r="J21" s="1476"/>
      <c r="K21" s="1476">
        <v>59.1</v>
      </c>
      <c r="L21" s="1476"/>
      <c r="M21" s="1476">
        <v>59.2</v>
      </c>
      <c r="N21" s="1476"/>
      <c r="O21" s="1162"/>
      <c r="P21" s="1163"/>
    </row>
    <row r="22" spans="1:16" ht="14.25" customHeight="1" x14ac:dyDescent="0.2">
      <c r="A22" s="1137"/>
      <c r="B22" s="1131"/>
      <c r="C22" s="674" t="s">
        <v>71</v>
      </c>
      <c r="D22" s="1144"/>
      <c r="E22" s="1475">
        <v>64.3</v>
      </c>
      <c r="F22" s="1475"/>
      <c r="G22" s="1475">
        <v>64.5</v>
      </c>
      <c r="H22" s="1475"/>
      <c r="I22" s="1475">
        <v>64.5</v>
      </c>
      <c r="J22" s="1475"/>
      <c r="K22" s="1475">
        <v>64.3</v>
      </c>
      <c r="L22" s="1475"/>
      <c r="M22" s="1475">
        <v>64.099999999999994</v>
      </c>
      <c r="N22" s="1475"/>
      <c r="O22" s="1157"/>
      <c r="P22" s="1135"/>
    </row>
    <row r="23" spans="1:16" ht="14.25" customHeight="1" x14ac:dyDescent="0.2">
      <c r="A23" s="1137"/>
      <c r="B23" s="1131"/>
      <c r="C23" s="674" t="s">
        <v>70</v>
      </c>
      <c r="D23" s="1144"/>
      <c r="E23" s="1475">
        <v>54.5</v>
      </c>
      <c r="F23" s="1475"/>
      <c r="G23" s="1475">
        <v>54.9</v>
      </c>
      <c r="H23" s="1475"/>
      <c r="I23" s="1475">
        <v>54.4</v>
      </c>
      <c r="J23" s="1475"/>
      <c r="K23" s="1475">
        <v>54.5</v>
      </c>
      <c r="L23" s="1475"/>
      <c r="M23" s="1475">
        <v>54.9</v>
      </c>
      <c r="N23" s="1475"/>
      <c r="O23" s="1157"/>
      <c r="P23" s="1135"/>
    </row>
    <row r="24" spans="1:16" ht="18.75" customHeight="1" x14ac:dyDescent="0.2">
      <c r="A24" s="1137"/>
      <c r="B24" s="1131"/>
      <c r="C24" s="674" t="s">
        <v>169</v>
      </c>
      <c r="D24" s="1144"/>
      <c r="E24" s="1475">
        <v>75</v>
      </c>
      <c r="F24" s="1475"/>
      <c r="G24" s="1475">
        <v>75.400000000000006</v>
      </c>
      <c r="H24" s="1475"/>
      <c r="I24" s="1475">
        <v>75.099999999999994</v>
      </c>
      <c r="J24" s="1475"/>
      <c r="K24" s="1475">
        <v>75.099999999999994</v>
      </c>
      <c r="L24" s="1475"/>
      <c r="M24" s="1475">
        <v>75.3</v>
      </c>
      <c r="N24" s="1475"/>
      <c r="O24" s="1157"/>
      <c r="P24" s="1135"/>
    </row>
    <row r="25" spans="1:16" ht="14.25" customHeight="1" x14ac:dyDescent="0.2">
      <c r="A25" s="1137"/>
      <c r="B25" s="1131"/>
      <c r="C25" s="674" t="s">
        <v>154</v>
      </c>
      <c r="D25" s="1144"/>
      <c r="E25" s="1475">
        <v>32.700000000000003</v>
      </c>
      <c r="F25" s="1475"/>
      <c r="G25" s="1475">
        <v>36.299999999999997</v>
      </c>
      <c r="H25" s="1475"/>
      <c r="I25" s="1475">
        <v>34.4</v>
      </c>
      <c r="J25" s="1475"/>
      <c r="K25" s="1475">
        <v>33.6</v>
      </c>
      <c r="L25" s="1475"/>
      <c r="M25" s="1475">
        <v>33.1</v>
      </c>
      <c r="N25" s="1475"/>
      <c r="O25" s="1157"/>
      <c r="P25" s="1135"/>
    </row>
    <row r="26" spans="1:16" ht="14.25" customHeight="1" x14ac:dyDescent="0.2">
      <c r="A26" s="1137"/>
      <c r="B26" s="1131"/>
      <c r="C26" s="674" t="s">
        <v>155</v>
      </c>
      <c r="D26" s="1131"/>
      <c r="E26" s="1477">
        <v>91.8</v>
      </c>
      <c r="F26" s="1477"/>
      <c r="G26" s="1477">
        <v>91.2</v>
      </c>
      <c r="H26" s="1477"/>
      <c r="I26" s="1477">
        <v>91.7</v>
      </c>
      <c r="J26" s="1477"/>
      <c r="K26" s="1477">
        <v>92</v>
      </c>
      <c r="L26" s="1477"/>
      <c r="M26" s="1477">
        <v>91.9</v>
      </c>
      <c r="N26" s="1477"/>
      <c r="O26" s="1157"/>
      <c r="P26" s="1135"/>
    </row>
    <row r="27" spans="1:16" ht="14.25" customHeight="1" x14ac:dyDescent="0.2">
      <c r="A27" s="1137"/>
      <c r="B27" s="1131"/>
      <c r="C27" s="674" t="s">
        <v>156</v>
      </c>
      <c r="D27" s="1131"/>
      <c r="E27" s="1477">
        <v>47.9</v>
      </c>
      <c r="F27" s="1477"/>
      <c r="G27" s="1477">
        <v>48.1</v>
      </c>
      <c r="H27" s="1477"/>
      <c r="I27" s="1477">
        <v>47.8</v>
      </c>
      <c r="J27" s="1477"/>
      <c r="K27" s="1477">
        <v>47.9</v>
      </c>
      <c r="L27" s="1477"/>
      <c r="M27" s="1477">
        <v>48.3</v>
      </c>
      <c r="N27" s="1477"/>
      <c r="O27" s="1157"/>
      <c r="P27" s="1135"/>
    </row>
    <row r="28" spans="1:16" ht="13.5" customHeight="1" x14ac:dyDescent="0.2">
      <c r="A28" s="1137"/>
      <c r="B28" s="1131"/>
      <c r="C28" s="675" t="s">
        <v>172</v>
      </c>
      <c r="D28" s="1131"/>
      <c r="E28" s="676"/>
      <c r="F28" s="676"/>
      <c r="G28" s="676"/>
      <c r="H28" s="676"/>
      <c r="I28" s="676"/>
      <c r="J28" s="676"/>
      <c r="K28" s="676"/>
      <c r="L28" s="676"/>
      <c r="M28" s="676"/>
      <c r="N28" s="676"/>
      <c r="O28" s="1157"/>
      <c r="P28" s="1135"/>
    </row>
    <row r="29" spans="1:16" s="1170" customFormat="1" ht="12.75" customHeight="1" thickBot="1" x14ac:dyDescent="0.25">
      <c r="A29" s="1165"/>
      <c r="B29" s="1166"/>
      <c r="C29" s="680"/>
      <c r="D29" s="678"/>
      <c r="E29" s="1167"/>
      <c r="F29" s="1167"/>
      <c r="G29" s="1167"/>
      <c r="H29" s="1167"/>
      <c r="I29" s="1167"/>
      <c r="J29" s="1167"/>
      <c r="K29" s="1167"/>
      <c r="L29" s="1167"/>
      <c r="M29" s="1467"/>
      <c r="N29" s="1467"/>
      <c r="O29" s="1168"/>
      <c r="P29" s="1169"/>
    </row>
    <row r="30" spans="1:16" s="1170" customFormat="1" ht="13.5" customHeight="1" thickBot="1" x14ac:dyDescent="0.25">
      <c r="A30" s="1165"/>
      <c r="B30" s="1166"/>
      <c r="C30" s="1479" t="s">
        <v>508</v>
      </c>
      <c r="D30" s="1480"/>
      <c r="E30" s="1480"/>
      <c r="F30" s="1480"/>
      <c r="G30" s="1480"/>
      <c r="H30" s="1480"/>
      <c r="I30" s="1480"/>
      <c r="J30" s="1480"/>
      <c r="K30" s="1480"/>
      <c r="L30" s="1480"/>
      <c r="M30" s="1480"/>
      <c r="N30" s="1481"/>
      <c r="O30" s="1168"/>
      <c r="P30" s="1169"/>
    </row>
    <row r="31" spans="1:16" s="1170" customFormat="1" ht="3.75" customHeight="1" x14ac:dyDescent="0.2">
      <c r="A31" s="1165"/>
      <c r="B31" s="1166"/>
      <c r="C31" s="1471" t="s">
        <v>157</v>
      </c>
      <c r="D31" s="1472"/>
      <c r="E31" s="1141"/>
      <c r="F31" s="1141"/>
      <c r="G31" s="1141"/>
      <c r="H31" s="1141"/>
      <c r="I31" s="1141"/>
      <c r="J31" s="1141"/>
      <c r="K31" s="1141"/>
      <c r="L31" s="1141"/>
      <c r="M31" s="1141"/>
      <c r="N31" s="1141"/>
      <c r="O31" s="1168"/>
      <c r="P31" s="1169"/>
    </row>
    <row r="32" spans="1:16" ht="13.5" customHeight="1" x14ac:dyDescent="0.2">
      <c r="A32" s="1137"/>
      <c r="B32" s="1144"/>
      <c r="C32" s="1473"/>
      <c r="D32" s="1473"/>
      <c r="E32" s="1146" t="s">
        <v>34</v>
      </c>
      <c r="F32" s="1147" t="s">
        <v>34</v>
      </c>
      <c r="G32" s="1146">
        <v>2018</v>
      </c>
      <c r="H32" s="1147" t="s">
        <v>34</v>
      </c>
      <c r="I32" s="1148"/>
      <c r="J32" s="1147" t="s">
        <v>34</v>
      </c>
      <c r="K32" s="1149" t="s">
        <v>34</v>
      </c>
      <c r="L32" s="1150">
        <v>2019</v>
      </c>
      <c r="M32" s="1150" t="s">
        <v>34</v>
      </c>
      <c r="N32" s="1151"/>
      <c r="O32" s="1131"/>
      <c r="P32" s="1135"/>
    </row>
    <row r="33" spans="1:16" s="1170" customFormat="1" ht="12.75" customHeight="1" x14ac:dyDescent="0.2">
      <c r="A33" s="1165"/>
      <c r="B33" s="1166"/>
      <c r="C33" s="1152"/>
      <c r="D33" s="1152"/>
      <c r="E33" s="1474" t="str">
        <f>+E7</f>
        <v>2.º trimestre</v>
      </c>
      <c r="F33" s="1474"/>
      <c r="G33" s="1474" t="str">
        <f>+G7</f>
        <v>3.º trimestre</v>
      </c>
      <c r="H33" s="1474"/>
      <c r="I33" s="1474" t="str">
        <f>+I7</f>
        <v>4.º trimestre</v>
      </c>
      <c r="J33" s="1474"/>
      <c r="K33" s="1474" t="str">
        <f>+K7</f>
        <v>1.º trimestre</v>
      </c>
      <c r="L33" s="1474"/>
      <c r="M33" s="1474" t="str">
        <f>+M7</f>
        <v>2.º trimestre</v>
      </c>
      <c r="N33" s="1474"/>
      <c r="O33" s="1168"/>
      <c r="P33" s="1169"/>
    </row>
    <row r="34" spans="1:16" s="1170" customFormat="1" ht="12.75" customHeight="1" x14ac:dyDescent="0.2">
      <c r="A34" s="1165"/>
      <c r="B34" s="1166"/>
      <c r="C34" s="1152"/>
      <c r="D34" s="1152"/>
      <c r="E34" s="1171" t="s">
        <v>158</v>
      </c>
      <c r="F34" s="1171" t="s">
        <v>105</v>
      </c>
      <c r="G34" s="1171" t="s">
        <v>158</v>
      </c>
      <c r="H34" s="1171" t="s">
        <v>105</v>
      </c>
      <c r="I34" s="1172" t="s">
        <v>158</v>
      </c>
      <c r="J34" s="1172" t="s">
        <v>105</v>
      </c>
      <c r="K34" s="1172" t="s">
        <v>158</v>
      </c>
      <c r="L34" s="1172" t="s">
        <v>105</v>
      </c>
      <c r="M34" s="1172" t="s">
        <v>158</v>
      </c>
      <c r="N34" s="1172" t="s">
        <v>105</v>
      </c>
      <c r="O34" s="1168"/>
      <c r="P34" s="1169"/>
    </row>
    <row r="35" spans="1:16" s="1170" customFormat="1" ht="17.25" customHeight="1" x14ac:dyDescent="0.2">
      <c r="A35" s="1165"/>
      <c r="B35" s="1166"/>
      <c r="C35" s="1464" t="s">
        <v>2</v>
      </c>
      <c r="D35" s="1464"/>
      <c r="E35" s="1173">
        <v>10264.299999999999</v>
      </c>
      <c r="F35" s="1174">
        <f>+E35/E35*100</f>
        <v>100</v>
      </c>
      <c r="G35" s="1173">
        <v>10261.1</v>
      </c>
      <c r="H35" s="1174">
        <f>+G35/G35*100</f>
        <v>100</v>
      </c>
      <c r="I35" s="1173">
        <v>10260.4</v>
      </c>
      <c r="J35" s="1174">
        <f>+I35/I35*100</f>
        <v>100</v>
      </c>
      <c r="K35" s="1173">
        <v>10265.299999999999</v>
      </c>
      <c r="L35" s="1174">
        <f>+K35/K35*100</f>
        <v>100</v>
      </c>
      <c r="M35" s="1174">
        <v>10262.299999999999</v>
      </c>
      <c r="N35" s="1174">
        <f>+M35/M35*100</f>
        <v>100</v>
      </c>
      <c r="O35" s="1168"/>
      <c r="P35" s="1169"/>
    </row>
    <row r="36" spans="1:16" s="1170" customFormat="1" ht="14.25" customHeight="1" x14ac:dyDescent="0.2">
      <c r="A36" s="1165"/>
      <c r="B36" s="1166"/>
      <c r="C36" s="1175"/>
      <c r="D36" s="678" t="s">
        <v>71</v>
      </c>
      <c r="E36" s="1176">
        <v>4853.3</v>
      </c>
      <c r="F36" s="1177">
        <f>+E36/E35*100</f>
        <v>47.283302319690584</v>
      </c>
      <c r="G36" s="1176">
        <v>4851</v>
      </c>
      <c r="H36" s="1177">
        <f>+G36/G35*100</f>
        <v>47.275633216711654</v>
      </c>
      <c r="I36" s="1176">
        <v>4850.6000000000004</v>
      </c>
      <c r="J36" s="1177">
        <f>+I36/I35*100</f>
        <v>47.274960040544237</v>
      </c>
      <c r="K36" s="1176">
        <v>4846</v>
      </c>
      <c r="L36" s="1177">
        <f>+K36/K35*100</f>
        <v>47.20758282758419</v>
      </c>
      <c r="M36" s="1177">
        <v>4843.1000000000004</v>
      </c>
      <c r="N36" s="1177">
        <f>+M36/M35*100</f>
        <v>47.19312434834297</v>
      </c>
      <c r="O36" s="1168"/>
      <c r="P36" s="1169"/>
    </row>
    <row r="37" spans="1:16" s="1170" customFormat="1" ht="14.25" customHeight="1" x14ac:dyDescent="0.2">
      <c r="A37" s="1165"/>
      <c r="B37" s="1166"/>
      <c r="C37" s="677"/>
      <c r="D37" s="678" t="s">
        <v>70</v>
      </c>
      <c r="E37" s="1176">
        <v>5410.9</v>
      </c>
      <c r="F37" s="1177">
        <f>+E37/E35*100</f>
        <v>52.715723429751662</v>
      </c>
      <c r="G37" s="1176">
        <v>5410.1</v>
      </c>
      <c r="H37" s="1177">
        <f>+G37/G35*100</f>
        <v>52.724366783288346</v>
      </c>
      <c r="I37" s="1176">
        <v>5409.8</v>
      </c>
      <c r="J37" s="1177">
        <f>+I37/I35*100</f>
        <v>52.725039959455778</v>
      </c>
      <c r="K37" s="1176">
        <v>5419.2</v>
      </c>
      <c r="L37" s="1177">
        <f>+K37/K35*100</f>
        <v>52.791443016765214</v>
      </c>
      <c r="M37" s="1177">
        <v>5419.2</v>
      </c>
      <c r="N37" s="1177">
        <f>+M37/M35*100</f>
        <v>52.806875651657037</v>
      </c>
      <c r="O37" s="1168"/>
      <c r="P37" s="1169"/>
    </row>
    <row r="38" spans="1:16" s="1170" customFormat="1" ht="17.25" customHeight="1" x14ac:dyDescent="0.2">
      <c r="A38" s="1165"/>
      <c r="B38" s="1166"/>
      <c r="C38" s="680" t="s">
        <v>174</v>
      </c>
      <c r="D38" s="677"/>
      <c r="E38" s="1178">
        <v>1414.1</v>
      </c>
      <c r="F38" s="1179">
        <f>+E38/$M$35*100</f>
        <v>13.779562086471845</v>
      </c>
      <c r="G38" s="1178">
        <v>1409.4</v>
      </c>
      <c r="H38" s="1179">
        <f>+G38/$M$35*100</f>
        <v>13.733763386375376</v>
      </c>
      <c r="I38" s="1178">
        <v>1406.1</v>
      </c>
      <c r="J38" s="1179">
        <f>+I38/$M$35*100</f>
        <v>13.701606852265085</v>
      </c>
      <c r="K38" s="1178">
        <v>1404.7</v>
      </c>
      <c r="L38" s="1179">
        <f>+K38/$M$35*100</f>
        <v>13.687964686278905</v>
      </c>
      <c r="M38" s="1179">
        <v>1400.7</v>
      </c>
      <c r="N38" s="1179">
        <f>+M38/$M$35*100</f>
        <v>13.648987069175528</v>
      </c>
      <c r="O38" s="1168"/>
      <c r="P38" s="1169"/>
    </row>
    <row r="39" spans="1:16" s="1170" customFormat="1" ht="14.25" customHeight="1" x14ac:dyDescent="0.2">
      <c r="A39" s="1165"/>
      <c r="B39" s="1166"/>
      <c r="C39" s="680"/>
      <c r="D39" s="678" t="s">
        <v>71</v>
      </c>
      <c r="E39" s="1176">
        <v>723.1</v>
      </c>
      <c r="F39" s="1177">
        <f>+E39/E38*100</f>
        <v>51.134997524927513</v>
      </c>
      <c r="G39" s="1176">
        <v>720.6</v>
      </c>
      <c r="H39" s="1177">
        <f>+G39/G38*100</f>
        <v>51.128139633886761</v>
      </c>
      <c r="I39" s="1176">
        <v>718.7</v>
      </c>
      <c r="J39" s="1177">
        <f>+I39/I38*100</f>
        <v>51.113007609700603</v>
      </c>
      <c r="K39" s="1176">
        <v>717.5</v>
      </c>
      <c r="L39" s="1177">
        <f>+K39/K38*100</f>
        <v>51.07852210436392</v>
      </c>
      <c r="M39" s="1177">
        <v>715.4</v>
      </c>
      <c r="N39" s="1177">
        <f>+M39/M38*100</f>
        <v>51.074462768615689</v>
      </c>
      <c r="O39" s="1168"/>
      <c r="P39" s="1169"/>
    </row>
    <row r="40" spans="1:16" s="1170" customFormat="1" ht="14.25" customHeight="1" x14ac:dyDescent="0.2">
      <c r="A40" s="1165"/>
      <c r="B40" s="1166"/>
      <c r="C40" s="680"/>
      <c r="D40" s="678" t="s">
        <v>70</v>
      </c>
      <c r="E40" s="1176">
        <v>691</v>
      </c>
      <c r="F40" s="1177">
        <f>+E40/E38*100</f>
        <v>48.865002475072487</v>
      </c>
      <c r="G40" s="1176">
        <v>688.8</v>
      </c>
      <c r="H40" s="1177">
        <f>+G40/G38*100</f>
        <v>48.871860366113232</v>
      </c>
      <c r="I40" s="1176">
        <v>687.3</v>
      </c>
      <c r="J40" s="1177">
        <f>+I40/I38*100</f>
        <v>48.879880520588863</v>
      </c>
      <c r="K40" s="1176">
        <v>687.2</v>
      </c>
      <c r="L40" s="1177">
        <f>+K40/K38*100</f>
        <v>48.92147789563608</v>
      </c>
      <c r="M40" s="1177">
        <v>685.3</v>
      </c>
      <c r="N40" s="1177">
        <f>+M40/M38*100</f>
        <v>48.925537231384304</v>
      </c>
      <c r="O40" s="1168"/>
      <c r="P40" s="1169"/>
    </row>
    <row r="41" spans="1:16" s="1170" customFormat="1" ht="17.25" customHeight="1" x14ac:dyDescent="0.2">
      <c r="A41" s="1165"/>
      <c r="B41" s="1166"/>
      <c r="C41" s="680" t="s">
        <v>154</v>
      </c>
      <c r="D41" s="677"/>
      <c r="E41" s="1178">
        <v>1088.7</v>
      </c>
      <c r="F41" s="1179">
        <f>+E41/$M$35*100</f>
        <v>10.608732935112013</v>
      </c>
      <c r="G41" s="1178">
        <v>1087.7</v>
      </c>
      <c r="H41" s="1179">
        <f>+G41/$M$35*100</f>
        <v>10.598988530836168</v>
      </c>
      <c r="I41" s="1178">
        <v>1086.8</v>
      </c>
      <c r="J41" s="1179">
        <f>+I41/$M$35*100</f>
        <v>10.590218566987907</v>
      </c>
      <c r="K41" s="1178">
        <v>1089.9000000000001</v>
      </c>
      <c r="L41" s="1179">
        <f>+K41/$M$35*100</f>
        <v>10.620426220243028</v>
      </c>
      <c r="M41" s="1179">
        <v>1089.9000000000001</v>
      </c>
      <c r="N41" s="1179">
        <f>+M41/$M$35*100</f>
        <v>10.620426220243028</v>
      </c>
      <c r="O41" s="1168"/>
      <c r="P41" s="1169"/>
    </row>
    <row r="42" spans="1:16" s="1170" customFormat="1" ht="14.25" customHeight="1" x14ac:dyDescent="0.2">
      <c r="A42" s="1165"/>
      <c r="B42" s="1166"/>
      <c r="C42" s="680"/>
      <c r="D42" s="678" t="s">
        <v>71</v>
      </c>
      <c r="E42" s="1176">
        <v>555</v>
      </c>
      <c r="F42" s="1177">
        <f>+E42/E41*100</f>
        <v>50.978230917608158</v>
      </c>
      <c r="G42" s="1176">
        <v>554.70000000000005</v>
      </c>
      <c r="H42" s="1177">
        <f>+G42/G41*100</f>
        <v>50.997517697894644</v>
      </c>
      <c r="I42" s="1176">
        <v>554.6</v>
      </c>
      <c r="J42" s="1177">
        <f>+I42/I41*100</f>
        <v>51.030548398969458</v>
      </c>
      <c r="K42" s="1176">
        <v>554.4</v>
      </c>
      <c r="L42" s="1177">
        <f>+K42/K41*100</f>
        <v>50.867052023121381</v>
      </c>
      <c r="M42" s="1177">
        <v>554.29999999999995</v>
      </c>
      <c r="N42" s="1177">
        <f>+M42/M41*100</f>
        <v>50.857876869437554</v>
      </c>
      <c r="O42" s="1168"/>
      <c r="P42" s="1169"/>
    </row>
    <row r="43" spans="1:16" s="1170" customFormat="1" ht="14.25" customHeight="1" x14ac:dyDescent="0.2">
      <c r="A43" s="1165"/>
      <c r="B43" s="1166"/>
      <c r="C43" s="680"/>
      <c r="D43" s="678" t="s">
        <v>70</v>
      </c>
      <c r="E43" s="1176">
        <v>533.70000000000005</v>
      </c>
      <c r="F43" s="1177">
        <f>+E43/E41*100</f>
        <v>49.021769082391849</v>
      </c>
      <c r="G43" s="1176">
        <v>533</v>
      </c>
      <c r="H43" s="1177">
        <f>+G43/G41*100</f>
        <v>49.002482302105363</v>
      </c>
      <c r="I43" s="1176">
        <v>532.1</v>
      </c>
      <c r="J43" s="1177">
        <f>+I43/I41*100</f>
        <v>48.960250276039751</v>
      </c>
      <c r="K43" s="1176">
        <v>535.4</v>
      </c>
      <c r="L43" s="1177">
        <f>+K43/K41*100</f>
        <v>49.123772823194784</v>
      </c>
      <c r="M43" s="1177">
        <v>535.6</v>
      </c>
      <c r="N43" s="1177">
        <f>+M43/M41*100</f>
        <v>49.142123130562439</v>
      </c>
      <c r="O43" s="1168"/>
      <c r="P43" s="1169"/>
    </row>
    <row r="44" spans="1:16" s="1170" customFormat="1" ht="17.25" customHeight="1" x14ac:dyDescent="0.2">
      <c r="A44" s="1165"/>
      <c r="B44" s="1166"/>
      <c r="C44" s="680" t="s">
        <v>509</v>
      </c>
      <c r="D44" s="677"/>
      <c r="E44" s="1178">
        <v>1127.0999999999999</v>
      </c>
      <c r="F44" s="1179">
        <f>+E44/$M$35*100</f>
        <v>10.982918059304444</v>
      </c>
      <c r="G44" s="1178">
        <v>1121.5999999999999</v>
      </c>
      <c r="H44" s="1179">
        <f>+G44/$M$35*100</f>
        <v>10.929323835787299</v>
      </c>
      <c r="I44" s="1178">
        <v>1116.5</v>
      </c>
      <c r="J44" s="1179">
        <f>+I44/$M$35*100</f>
        <v>10.879627373980492</v>
      </c>
      <c r="K44" s="1178">
        <v>1118.7</v>
      </c>
      <c r="L44" s="1179">
        <f>+K44/$M$35*100</f>
        <v>10.901065063387351</v>
      </c>
      <c r="M44" s="1179">
        <v>1114.3</v>
      </c>
      <c r="N44" s="1179">
        <f>+M44/$M$35*100</f>
        <v>10.858189684573635</v>
      </c>
      <c r="O44" s="1168"/>
      <c r="P44" s="1169"/>
    </row>
    <row r="45" spans="1:16" s="1170" customFormat="1" ht="14.25" customHeight="1" x14ac:dyDescent="0.2">
      <c r="A45" s="1165"/>
      <c r="B45" s="1166"/>
      <c r="C45" s="680"/>
      <c r="D45" s="678" t="s">
        <v>71</v>
      </c>
      <c r="E45" s="1176">
        <v>557.9</v>
      </c>
      <c r="F45" s="1177">
        <f>+E45/E44*100</f>
        <v>49.498713512554346</v>
      </c>
      <c r="G45" s="1176">
        <v>555.29999999999995</v>
      </c>
      <c r="H45" s="1177">
        <f>+G45/G44*100</f>
        <v>49.509629101283878</v>
      </c>
      <c r="I45" s="1176">
        <v>553.29999999999995</v>
      </c>
      <c r="J45" s="1177">
        <f>+I45/I44*100</f>
        <v>49.556650246305416</v>
      </c>
      <c r="K45" s="1176">
        <v>552.70000000000005</v>
      </c>
      <c r="L45" s="1177">
        <f>+K45/K44*100</f>
        <v>49.405560025029054</v>
      </c>
      <c r="M45" s="1177">
        <v>550.5</v>
      </c>
      <c r="N45" s="1177">
        <f>+M45/M44*100</f>
        <v>49.403212779323347</v>
      </c>
      <c r="O45" s="1168"/>
      <c r="P45" s="1169"/>
    </row>
    <row r="46" spans="1:16" s="1170" customFormat="1" ht="14.25" customHeight="1" x14ac:dyDescent="0.2">
      <c r="A46" s="1165"/>
      <c r="B46" s="1166"/>
      <c r="C46" s="680"/>
      <c r="D46" s="678" t="s">
        <v>70</v>
      </c>
      <c r="E46" s="1176">
        <v>569.29999999999995</v>
      </c>
      <c r="F46" s="1177">
        <f>+E46/E44*100</f>
        <v>50.510158814657082</v>
      </c>
      <c r="G46" s="1176">
        <v>566.29999999999995</v>
      </c>
      <c r="H46" s="1177">
        <f>+G46/G44*100</f>
        <v>50.490370898716122</v>
      </c>
      <c r="I46" s="1176">
        <v>563.20000000000005</v>
      </c>
      <c r="J46" s="1177">
        <f>+I46/I44*100</f>
        <v>50.443349753694591</v>
      </c>
      <c r="K46" s="1176">
        <v>566</v>
      </c>
      <c r="L46" s="1177">
        <f>+K46/K44*100</f>
        <v>50.594439974970953</v>
      </c>
      <c r="M46" s="1177">
        <v>563.79999999999995</v>
      </c>
      <c r="N46" s="1177">
        <f>+M46/M44*100</f>
        <v>50.596787220676653</v>
      </c>
      <c r="O46" s="1168"/>
      <c r="P46" s="1169"/>
    </row>
    <row r="47" spans="1:16" s="1170" customFormat="1" ht="17.25" customHeight="1" x14ac:dyDescent="0.2">
      <c r="A47" s="1165"/>
      <c r="B47" s="1166"/>
      <c r="C47" s="680" t="s">
        <v>510</v>
      </c>
      <c r="D47" s="677"/>
      <c r="E47" s="1178">
        <v>1501.2</v>
      </c>
      <c r="F47" s="1179">
        <f>+E47/$M$35*100</f>
        <v>14.628299698897909</v>
      </c>
      <c r="G47" s="1178">
        <v>1493</v>
      </c>
      <c r="H47" s="1179">
        <f>+G47/$M$35*100</f>
        <v>14.548395583835983</v>
      </c>
      <c r="I47" s="1178">
        <v>1485.3</v>
      </c>
      <c r="J47" s="1179">
        <f>+I47/$M$35*100</f>
        <v>14.473363670911979</v>
      </c>
      <c r="K47" s="1178">
        <v>1479.8</v>
      </c>
      <c r="L47" s="1179">
        <f>+K47/$M$35*100</f>
        <v>14.419769447394835</v>
      </c>
      <c r="M47" s="1179">
        <v>1470.5</v>
      </c>
      <c r="N47" s="1179">
        <f>+M47/$M$35*100</f>
        <v>14.32914648762948</v>
      </c>
      <c r="O47" s="1168"/>
      <c r="P47" s="1169"/>
    </row>
    <row r="48" spans="1:16" s="1170" customFormat="1" ht="14.25" customHeight="1" x14ac:dyDescent="0.2">
      <c r="A48" s="1165"/>
      <c r="B48" s="1166"/>
      <c r="C48" s="680"/>
      <c r="D48" s="678" t="s">
        <v>71</v>
      </c>
      <c r="E48" s="1176">
        <v>717.3</v>
      </c>
      <c r="F48" s="1177">
        <f>+E48/E47*100</f>
        <v>47.781774580335728</v>
      </c>
      <c r="G48" s="1176">
        <v>713.3</v>
      </c>
      <c r="H48" s="1177">
        <f>+G48/G47*100</f>
        <v>47.776289350301404</v>
      </c>
      <c r="I48" s="1176">
        <v>709.7</v>
      </c>
      <c r="J48" s="1177">
        <f>+I48/I47*100</f>
        <v>47.781592944186364</v>
      </c>
      <c r="K48" s="1176">
        <v>706.7</v>
      </c>
      <c r="L48" s="1177">
        <f>+K48/K47*100</f>
        <v>47.756453574807409</v>
      </c>
      <c r="M48" s="1177">
        <v>702.3</v>
      </c>
      <c r="N48" s="1177">
        <f>+M48/M47*100</f>
        <v>47.759265555933354</v>
      </c>
      <c r="O48" s="1168"/>
      <c r="P48" s="1169"/>
    </row>
    <row r="49" spans="1:16" s="1170" customFormat="1" ht="14.25" customHeight="1" x14ac:dyDescent="0.2">
      <c r="A49" s="1165"/>
      <c r="B49" s="1166"/>
      <c r="C49" s="680"/>
      <c r="D49" s="678" t="s">
        <v>70</v>
      </c>
      <c r="E49" s="1176">
        <v>783.9</v>
      </c>
      <c r="F49" s="1177">
        <f>+E49/E47*100</f>
        <v>52.218225419664265</v>
      </c>
      <c r="G49" s="1176">
        <v>779.7</v>
      </c>
      <c r="H49" s="1177">
        <f>+G49/G47*100</f>
        <v>52.223710649698596</v>
      </c>
      <c r="I49" s="1176">
        <v>775.5</v>
      </c>
      <c r="J49" s="1177">
        <f>+I49/I47*100</f>
        <v>52.211674409210261</v>
      </c>
      <c r="K49" s="1176">
        <v>773.1</v>
      </c>
      <c r="L49" s="1177">
        <f>+K49/K47*100</f>
        <v>52.243546425192598</v>
      </c>
      <c r="M49" s="1177">
        <v>768.2</v>
      </c>
      <c r="N49" s="1177">
        <f>+M49/M47*100</f>
        <v>52.240734444066646</v>
      </c>
      <c r="O49" s="1168"/>
      <c r="P49" s="1169"/>
    </row>
    <row r="50" spans="1:16" s="1170" customFormat="1" ht="17.25" customHeight="1" x14ac:dyDescent="0.2">
      <c r="A50" s="1165"/>
      <c r="B50" s="1166"/>
      <c r="C50" s="680" t="s">
        <v>511</v>
      </c>
      <c r="D50" s="677"/>
      <c r="E50" s="1178">
        <v>2910.1</v>
      </c>
      <c r="F50" s="1179">
        <f>+E50/$M$35*100</f>
        <v>28.35719088313536</v>
      </c>
      <c r="G50" s="1178">
        <v>2915.8</v>
      </c>
      <c r="H50" s="1179">
        <f>+G50/$M$35*100</f>
        <v>28.412733987507679</v>
      </c>
      <c r="I50" s="1178">
        <v>2922</v>
      </c>
      <c r="J50" s="1179">
        <f>+I50/$M$35*100</f>
        <v>28.473149294017912</v>
      </c>
      <c r="K50" s="1178">
        <v>2926.4</v>
      </c>
      <c r="L50" s="1179">
        <f>+K50/$M$35*100</f>
        <v>28.51602467283163</v>
      </c>
      <c r="M50" s="1179">
        <v>2932.5</v>
      </c>
      <c r="N50" s="1179">
        <f>+M50/$M$35*100</f>
        <v>28.57546553891428</v>
      </c>
      <c r="O50" s="1168"/>
      <c r="P50" s="1169"/>
    </row>
    <row r="51" spans="1:16" s="1170" customFormat="1" ht="14.25" customHeight="1" x14ac:dyDescent="0.2">
      <c r="A51" s="1165"/>
      <c r="B51" s="1166"/>
      <c r="C51" s="680"/>
      <c r="D51" s="678" t="s">
        <v>71</v>
      </c>
      <c r="E51" s="1176">
        <v>1372.1</v>
      </c>
      <c r="F51" s="1177">
        <f>+E51/E50*100</f>
        <v>47.149582488574275</v>
      </c>
      <c r="G51" s="1176">
        <v>1374.3</v>
      </c>
      <c r="H51" s="1177">
        <f>+G51/G50*100</f>
        <v>47.132862336237046</v>
      </c>
      <c r="I51" s="1176">
        <v>1376.8</v>
      </c>
      <c r="J51" s="1177">
        <f>+I51/I50*100</f>
        <v>47.118412046543462</v>
      </c>
      <c r="K51" s="1176">
        <v>1377</v>
      </c>
      <c r="L51" s="1177">
        <f>+K51/K50*100</f>
        <v>47.054401312192454</v>
      </c>
      <c r="M51" s="1177">
        <v>1379.1</v>
      </c>
      <c r="N51" s="1177">
        <f>+M51/M50*100</f>
        <v>47.028132992327365</v>
      </c>
      <c r="O51" s="1168"/>
      <c r="P51" s="1169"/>
    </row>
    <row r="52" spans="1:16" s="1170" customFormat="1" ht="14.25" customHeight="1" x14ac:dyDescent="0.2">
      <c r="A52" s="1165"/>
      <c r="B52" s="1166"/>
      <c r="C52" s="680"/>
      <c r="D52" s="678" t="s">
        <v>70</v>
      </c>
      <c r="E52" s="1176">
        <v>1538</v>
      </c>
      <c r="F52" s="1177">
        <f>+E52/E50*100</f>
        <v>52.850417511425732</v>
      </c>
      <c r="G52" s="1176">
        <v>1541.5</v>
      </c>
      <c r="H52" s="1177">
        <f>+G52/G50*100</f>
        <v>52.867137663762939</v>
      </c>
      <c r="I52" s="1176">
        <v>1545.2</v>
      </c>
      <c r="J52" s="1177">
        <f>+I52/I50*100</f>
        <v>52.881587953456545</v>
      </c>
      <c r="K52" s="1176">
        <v>1549.4</v>
      </c>
      <c r="L52" s="1177">
        <f>+K52/K50*100</f>
        <v>52.945598687807546</v>
      </c>
      <c r="M52" s="1177">
        <v>1553.5</v>
      </c>
      <c r="N52" s="1177">
        <f>+M52/M50*100</f>
        <v>52.975277067348678</v>
      </c>
      <c r="O52" s="1168"/>
      <c r="P52" s="1169"/>
    </row>
    <row r="53" spans="1:16" s="1170" customFormat="1" ht="17.25" customHeight="1" x14ac:dyDescent="0.2">
      <c r="A53" s="1165"/>
      <c r="B53" s="1166"/>
      <c r="C53" s="680" t="s">
        <v>505</v>
      </c>
      <c r="D53" s="677"/>
      <c r="E53" s="1178">
        <v>2223</v>
      </c>
      <c r="F53" s="1179">
        <f>+E53/$M$35*100</f>
        <v>21.661810705202537</v>
      </c>
      <c r="G53" s="1178">
        <v>2233.6</v>
      </c>
      <c r="H53" s="1179">
        <f>+G53/$M$35*100</f>
        <v>21.765101390526489</v>
      </c>
      <c r="I53" s="1178">
        <v>2243.8000000000002</v>
      </c>
      <c r="J53" s="1179">
        <f>+I53/$M$35*100</f>
        <v>21.86449431414011</v>
      </c>
      <c r="K53" s="1178">
        <v>2245.6999999999998</v>
      </c>
      <c r="L53" s="1179">
        <f>+K53/$M$35*100</f>
        <v>21.883008682264212</v>
      </c>
      <c r="M53" s="1179">
        <v>2254.4</v>
      </c>
      <c r="N53" s="1179">
        <f>+M53/$M$35*100</f>
        <v>21.967784999464062</v>
      </c>
      <c r="O53" s="1168"/>
      <c r="P53" s="1169"/>
    </row>
    <row r="54" spans="1:16" s="1170" customFormat="1" ht="14.25" customHeight="1" x14ac:dyDescent="0.2">
      <c r="A54" s="1165"/>
      <c r="B54" s="1166"/>
      <c r="C54" s="680"/>
      <c r="D54" s="678" t="s">
        <v>71</v>
      </c>
      <c r="E54" s="1176">
        <v>928</v>
      </c>
      <c r="F54" s="1177">
        <f>+E54/E53*100</f>
        <v>41.74538911381017</v>
      </c>
      <c r="G54" s="1176">
        <v>932.8</v>
      </c>
      <c r="H54" s="1177">
        <f>+G54/G53*100</f>
        <v>41.762177650429798</v>
      </c>
      <c r="I54" s="1176">
        <v>937.3</v>
      </c>
      <c r="J54" s="1177">
        <f>+I54/I53*100</f>
        <v>41.772885283893388</v>
      </c>
      <c r="K54" s="1176">
        <v>937.6</v>
      </c>
      <c r="L54" s="1177">
        <f>+K54/K53*100</f>
        <v>41.75090172329341</v>
      </c>
      <c r="M54" s="1177">
        <v>941.6</v>
      </c>
      <c r="N54" s="1177">
        <f>+M54/M53*100</f>
        <v>41.767210787792756</v>
      </c>
      <c r="O54" s="1168"/>
      <c r="P54" s="1169"/>
    </row>
    <row r="55" spans="1:16" s="1170" customFormat="1" ht="14.25" customHeight="1" x14ac:dyDescent="0.2">
      <c r="A55" s="1165"/>
      <c r="B55" s="1166"/>
      <c r="C55" s="680"/>
      <c r="D55" s="678" t="s">
        <v>70</v>
      </c>
      <c r="E55" s="1176">
        <v>1295</v>
      </c>
      <c r="F55" s="1177">
        <f>+E55/E53*100</f>
        <v>58.25461088618983</v>
      </c>
      <c r="G55" s="1176">
        <v>1300.8</v>
      </c>
      <c r="H55" s="1177">
        <f>+G55/G53*100</f>
        <v>58.237822349570202</v>
      </c>
      <c r="I55" s="1176">
        <v>1306.5</v>
      </c>
      <c r="J55" s="1177">
        <f>+I55/I53*100</f>
        <v>58.227114716106598</v>
      </c>
      <c r="K55" s="1176">
        <v>1308.0999999999999</v>
      </c>
      <c r="L55" s="1177">
        <f>+K55/K53*100</f>
        <v>58.24909827670659</v>
      </c>
      <c r="M55" s="1177">
        <v>1312.8</v>
      </c>
      <c r="N55" s="1177">
        <f>+M55/M53*100</f>
        <v>58.232789212207237</v>
      </c>
      <c r="O55" s="1168"/>
      <c r="P55" s="1169"/>
    </row>
    <row r="56" spans="1:16" s="743" customFormat="1" ht="13.5" customHeight="1" x14ac:dyDescent="0.2">
      <c r="A56" s="758"/>
      <c r="B56" s="759"/>
      <c r="C56" s="760" t="s">
        <v>477</v>
      </c>
      <c r="D56" s="761"/>
      <c r="E56" s="762"/>
      <c r="F56" s="1180"/>
      <c r="G56" s="762"/>
      <c r="H56" s="1180"/>
      <c r="I56" s="762"/>
      <c r="J56" s="1180"/>
      <c r="K56" s="762"/>
      <c r="L56" s="1180"/>
      <c r="M56" s="762"/>
      <c r="N56" s="1180"/>
      <c r="O56" s="763"/>
      <c r="P56" s="754"/>
    </row>
    <row r="57" spans="1:16" ht="13.5" customHeight="1" x14ac:dyDescent="0.2">
      <c r="A57" s="1137"/>
      <c r="B57" s="1181"/>
      <c r="C57" s="1182" t="s">
        <v>389</v>
      </c>
      <c r="D57" s="1152"/>
      <c r="E57" s="1138"/>
      <c r="F57" s="1183" t="s">
        <v>87</v>
      </c>
      <c r="G57" s="1184"/>
      <c r="H57" s="1184"/>
      <c r="I57" s="1167"/>
      <c r="J57" s="1184"/>
      <c r="K57" s="1184"/>
      <c r="L57" s="1184"/>
      <c r="M57" s="1184"/>
      <c r="N57" s="1184"/>
      <c r="O57" s="1157"/>
      <c r="P57" s="1135"/>
    </row>
    <row r="58" spans="1:16" ht="13.5" customHeight="1" x14ac:dyDescent="0.2">
      <c r="A58" s="1135"/>
      <c r="B58" s="876">
        <v>6</v>
      </c>
      <c r="C58" s="1478">
        <v>43678</v>
      </c>
      <c r="D58" s="1478"/>
      <c r="E58" s="1144"/>
      <c r="F58" s="1144"/>
      <c r="G58" s="1144"/>
      <c r="H58" s="1144"/>
      <c r="I58" s="1144"/>
      <c r="J58" s="1144"/>
      <c r="K58" s="1144"/>
      <c r="L58" s="1144"/>
      <c r="M58" s="1144"/>
      <c r="N58" s="1144"/>
      <c r="O58" s="1144"/>
      <c r="P58" s="1144"/>
    </row>
  </sheetData>
  <mergeCells count="122">
    <mergeCell ref="C35:D35"/>
    <mergeCell ref="C58:D58"/>
    <mergeCell ref="C30:N30"/>
    <mergeCell ref="C31:D32"/>
    <mergeCell ref="E33:F33"/>
    <mergeCell ref="G33:H33"/>
    <mergeCell ref="I33:J33"/>
    <mergeCell ref="K33:L33"/>
    <mergeCell ref="M33:N33"/>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M21:N21"/>
    <mergeCell ref="E22:F22"/>
    <mergeCell ref="G22:H22"/>
    <mergeCell ref="I22:J22"/>
    <mergeCell ref="K22:L22"/>
    <mergeCell ref="M22:N22"/>
    <mergeCell ref="E20:F20"/>
    <mergeCell ref="G20:H20"/>
    <mergeCell ref="I20:J20"/>
    <mergeCell ref="K20:L20"/>
    <mergeCell ref="M20:N20"/>
    <mergeCell ref="C21:D21"/>
    <mergeCell ref="E21:F21"/>
    <mergeCell ref="G21:H21"/>
    <mergeCell ref="I21:J21"/>
    <mergeCell ref="K21:L21"/>
    <mergeCell ref="E18:F18"/>
    <mergeCell ref="G18:H18"/>
    <mergeCell ref="I18:J18"/>
    <mergeCell ref="K18:L18"/>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s>
  <conditionalFormatting sqref="E7:N7 E33:N33">
    <cfRule type="cellIs" dxfId="1096" priority="1" operator="equal">
      <formula>"1.º trimestre"</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4">
    <tabColor theme="5"/>
  </sheetPr>
  <dimension ref="A1:T65"/>
  <sheetViews>
    <sheetView zoomScaleNormal="100" workbookViewId="0"/>
  </sheetViews>
  <sheetFormatPr defaultRowHeight="12.75" x14ac:dyDescent="0.2"/>
  <cols>
    <col min="1" max="1" width="1" style="1136" customWidth="1"/>
    <col min="2" max="2" width="2.5703125" style="1136" customWidth="1"/>
    <col min="3" max="3" width="1" style="1136" customWidth="1"/>
    <col min="4" max="4" width="34" style="1136" customWidth="1"/>
    <col min="5" max="5" width="7.42578125" style="1136" customWidth="1"/>
    <col min="6" max="6" width="4.85546875" style="1136" customWidth="1"/>
    <col min="7" max="7" width="7.42578125" style="1136" customWidth="1"/>
    <col min="8" max="8" width="4.85546875" style="1136" customWidth="1"/>
    <col min="9" max="9" width="7.42578125" style="1136" customWidth="1"/>
    <col min="10" max="10" width="4.85546875" style="1136" customWidth="1"/>
    <col min="11" max="11" width="7.42578125" style="1136" customWidth="1"/>
    <col min="12" max="12" width="4.85546875" style="1136" customWidth="1"/>
    <col min="13" max="13" width="7.42578125" style="1136" customWidth="1"/>
    <col min="14" max="14" width="4.85546875" style="1136" customWidth="1"/>
    <col min="15" max="15" width="2.5703125" style="1136" customWidth="1"/>
    <col min="16" max="16" width="1" style="1136" customWidth="1"/>
    <col min="17" max="16384" width="9.140625" style="1136"/>
  </cols>
  <sheetData>
    <row r="1" spans="1:20" ht="13.5" customHeight="1" x14ac:dyDescent="0.2">
      <c r="A1" s="1135"/>
      <c r="B1" s="1185"/>
      <c r="C1" s="1483" t="s">
        <v>311</v>
      </c>
      <c r="D1" s="1483"/>
      <c r="E1" s="1132"/>
      <c r="F1" s="1132"/>
      <c r="G1" s="1132"/>
      <c r="H1" s="1132"/>
      <c r="I1" s="1132"/>
      <c r="J1" s="1132"/>
      <c r="K1" s="1132"/>
      <c r="L1" s="1132"/>
      <c r="M1" s="1186"/>
      <c r="N1" s="1132"/>
      <c r="O1" s="1132"/>
      <c r="P1" s="1135"/>
    </row>
    <row r="2" spans="1:20" ht="9.75" customHeight="1" x14ac:dyDescent="0.2">
      <c r="A2" s="1135"/>
      <c r="B2" s="1187"/>
      <c r="C2" s="1188"/>
      <c r="D2" s="1187"/>
      <c r="E2" s="1189"/>
      <c r="F2" s="1189"/>
      <c r="G2" s="1189"/>
      <c r="H2" s="1189"/>
      <c r="I2" s="1190"/>
      <c r="J2" s="1190"/>
      <c r="K2" s="1190"/>
      <c r="L2" s="1190"/>
      <c r="M2" s="1190"/>
      <c r="N2" s="1190"/>
      <c r="O2" s="1191"/>
      <c r="P2" s="1135"/>
    </row>
    <row r="3" spans="1:20" ht="9" customHeight="1" thickBot="1" x14ac:dyDescent="0.25">
      <c r="A3" s="1135"/>
      <c r="B3" s="1131"/>
      <c r="C3" s="1192"/>
      <c r="D3" s="1131"/>
      <c r="E3" s="1131"/>
      <c r="F3" s="1131"/>
      <c r="G3" s="1131"/>
      <c r="H3" s="1131"/>
      <c r="I3" s="1131"/>
      <c r="J3" s="1131"/>
      <c r="K3" s="1131"/>
      <c r="L3" s="1131"/>
      <c r="M3" s="1467" t="s">
        <v>72</v>
      </c>
      <c r="N3" s="1467"/>
      <c r="O3" s="1137"/>
      <c r="P3" s="1135"/>
    </row>
    <row r="4" spans="1:20" s="1143" customFormat="1" ht="13.5" customHeight="1" thickBot="1" x14ac:dyDescent="0.25">
      <c r="A4" s="1142"/>
      <c r="B4" s="1141"/>
      <c r="C4" s="1468" t="s">
        <v>159</v>
      </c>
      <c r="D4" s="1469"/>
      <c r="E4" s="1469"/>
      <c r="F4" s="1469"/>
      <c r="G4" s="1469"/>
      <c r="H4" s="1469"/>
      <c r="I4" s="1469"/>
      <c r="J4" s="1469"/>
      <c r="K4" s="1469"/>
      <c r="L4" s="1469"/>
      <c r="M4" s="1469"/>
      <c r="N4" s="1470"/>
      <c r="O4" s="1137"/>
      <c r="P4" s="1142"/>
    </row>
    <row r="5" spans="1:20" ht="3.75" customHeight="1" x14ac:dyDescent="0.2">
      <c r="A5" s="1135"/>
      <c r="B5" s="1131"/>
      <c r="C5" s="1484" t="s">
        <v>153</v>
      </c>
      <c r="D5" s="1485"/>
      <c r="E5" s="1131"/>
      <c r="F5" s="1193"/>
      <c r="G5" s="1193"/>
      <c r="H5" s="1193"/>
      <c r="I5" s="1193"/>
      <c r="J5" s="1193"/>
      <c r="K5" s="1131"/>
      <c r="L5" s="1193"/>
      <c r="M5" s="1193"/>
      <c r="N5" s="1193"/>
      <c r="O5" s="1137"/>
      <c r="P5" s="1135"/>
    </row>
    <row r="6" spans="1:20" ht="12.75" customHeight="1" x14ac:dyDescent="0.2">
      <c r="A6" s="1135"/>
      <c r="B6" s="1131"/>
      <c r="C6" s="1485"/>
      <c r="D6" s="1485"/>
      <c r="E6" s="1146" t="s">
        <v>34</v>
      </c>
      <c r="F6" s="1147" t="s">
        <v>34</v>
      </c>
      <c r="G6" s="1146">
        <v>2018</v>
      </c>
      <c r="H6" s="1147" t="s">
        <v>34</v>
      </c>
      <c r="I6" s="1148"/>
      <c r="J6" s="1147" t="s">
        <v>34</v>
      </c>
      <c r="K6" s="1149" t="s">
        <v>34</v>
      </c>
      <c r="L6" s="1150">
        <v>2019</v>
      </c>
      <c r="M6" s="1150" t="s">
        <v>34</v>
      </c>
      <c r="N6" s="1151"/>
      <c r="O6" s="1137"/>
      <c r="P6" s="1135"/>
    </row>
    <row r="7" spans="1:20" x14ac:dyDescent="0.2">
      <c r="A7" s="1135"/>
      <c r="B7" s="1131"/>
      <c r="C7" s="1194"/>
      <c r="D7" s="1194"/>
      <c r="E7" s="1474" t="s">
        <v>946</v>
      </c>
      <c r="F7" s="1474"/>
      <c r="G7" s="1474" t="s">
        <v>947</v>
      </c>
      <c r="H7" s="1474"/>
      <c r="I7" s="1474" t="s">
        <v>948</v>
      </c>
      <c r="J7" s="1474"/>
      <c r="K7" s="1474" t="s">
        <v>949</v>
      </c>
      <c r="L7" s="1474"/>
      <c r="M7" s="1474" t="s">
        <v>946</v>
      </c>
      <c r="N7" s="1474"/>
      <c r="O7" s="1195"/>
      <c r="P7" s="1135"/>
    </row>
    <row r="8" spans="1:20" s="1156" customFormat="1" ht="16.5" customHeight="1" x14ac:dyDescent="0.2">
      <c r="A8" s="1155"/>
      <c r="B8" s="1196"/>
      <c r="C8" s="1464" t="s">
        <v>13</v>
      </c>
      <c r="D8" s="1464"/>
      <c r="E8" s="1482">
        <v>4874.1000000000004</v>
      </c>
      <c r="F8" s="1482"/>
      <c r="G8" s="1482">
        <v>4902.8</v>
      </c>
      <c r="H8" s="1482"/>
      <c r="I8" s="1482">
        <v>4883</v>
      </c>
      <c r="J8" s="1482"/>
      <c r="K8" s="1482">
        <v>4880.2</v>
      </c>
      <c r="L8" s="1482"/>
      <c r="M8" s="1465">
        <v>4916.7</v>
      </c>
      <c r="N8" s="1465"/>
      <c r="O8" s="1197"/>
      <c r="P8" s="1155"/>
      <c r="S8" s="1359"/>
      <c r="T8" s="1359"/>
    </row>
    <row r="9" spans="1:20" ht="12" customHeight="1" x14ac:dyDescent="0.2">
      <c r="A9" s="1135"/>
      <c r="B9" s="1198"/>
      <c r="C9" s="674" t="s">
        <v>71</v>
      </c>
      <c r="D9" s="1144"/>
      <c r="E9" s="1486">
        <v>2484.1999999999998</v>
      </c>
      <c r="F9" s="1486"/>
      <c r="G9" s="1486">
        <v>2497.1999999999998</v>
      </c>
      <c r="H9" s="1486"/>
      <c r="I9" s="1486">
        <v>2504.6999999999998</v>
      </c>
      <c r="J9" s="1486"/>
      <c r="K9" s="1486">
        <v>2496</v>
      </c>
      <c r="L9" s="1486"/>
      <c r="M9" s="1487">
        <v>2489.4</v>
      </c>
      <c r="N9" s="1487"/>
      <c r="O9" s="1195"/>
      <c r="P9" s="1135"/>
    </row>
    <row r="10" spans="1:20" ht="12" customHeight="1" x14ac:dyDescent="0.2">
      <c r="A10" s="1135"/>
      <c r="B10" s="1198"/>
      <c r="C10" s="674" t="s">
        <v>70</v>
      </c>
      <c r="D10" s="1144"/>
      <c r="E10" s="1486">
        <v>2389.9</v>
      </c>
      <c r="F10" s="1486"/>
      <c r="G10" s="1486">
        <v>2405.6</v>
      </c>
      <c r="H10" s="1486"/>
      <c r="I10" s="1486">
        <v>2378.4</v>
      </c>
      <c r="J10" s="1486"/>
      <c r="K10" s="1486">
        <v>2384.1999999999998</v>
      </c>
      <c r="L10" s="1486"/>
      <c r="M10" s="1487">
        <v>2427.3000000000002</v>
      </c>
      <c r="N10" s="1487"/>
      <c r="O10" s="1195"/>
      <c r="P10" s="1135"/>
    </row>
    <row r="11" spans="1:20" ht="17.25" customHeight="1" x14ac:dyDescent="0.2">
      <c r="A11" s="1135"/>
      <c r="B11" s="1198"/>
      <c r="C11" s="674" t="s">
        <v>154</v>
      </c>
      <c r="D11" s="1144"/>
      <c r="E11" s="1486">
        <v>287</v>
      </c>
      <c r="F11" s="1486"/>
      <c r="G11" s="1486">
        <v>315.8</v>
      </c>
      <c r="H11" s="1486"/>
      <c r="I11" s="1486">
        <v>299.60000000000002</v>
      </c>
      <c r="J11" s="1486"/>
      <c r="K11" s="1486">
        <v>301.89999999999998</v>
      </c>
      <c r="L11" s="1486"/>
      <c r="M11" s="1487">
        <v>295.7</v>
      </c>
      <c r="N11" s="1487"/>
      <c r="O11" s="1195"/>
      <c r="P11" s="1135"/>
    </row>
    <row r="12" spans="1:20" ht="12" customHeight="1" x14ac:dyDescent="0.2">
      <c r="A12" s="1135"/>
      <c r="B12" s="1198"/>
      <c r="C12" s="674" t="s">
        <v>155</v>
      </c>
      <c r="D12" s="1144"/>
      <c r="E12" s="1488">
        <v>2256</v>
      </c>
      <c r="F12" s="1488"/>
      <c r="G12" s="1488">
        <v>2235.8000000000002</v>
      </c>
      <c r="H12" s="1488"/>
      <c r="I12" s="1488">
        <v>2241.1</v>
      </c>
      <c r="J12" s="1488"/>
      <c r="K12" s="1488">
        <v>2238</v>
      </c>
      <c r="L12" s="1488"/>
      <c r="M12" s="1475">
        <v>2248.1</v>
      </c>
      <c r="N12" s="1475"/>
      <c r="O12" s="1195"/>
      <c r="P12" s="1135"/>
    </row>
    <row r="13" spans="1:20" ht="12" customHeight="1" x14ac:dyDescent="0.2">
      <c r="A13" s="1135"/>
      <c r="B13" s="1198"/>
      <c r="C13" s="674" t="s">
        <v>156</v>
      </c>
      <c r="D13" s="1144"/>
      <c r="E13" s="1488">
        <v>2331.1</v>
      </c>
      <c r="F13" s="1488"/>
      <c r="G13" s="1488">
        <v>2351.1999999999998</v>
      </c>
      <c r="H13" s="1488"/>
      <c r="I13" s="1488">
        <v>2342.4</v>
      </c>
      <c r="J13" s="1488"/>
      <c r="K13" s="1488">
        <v>2340.4</v>
      </c>
      <c r="L13" s="1488"/>
      <c r="M13" s="1475">
        <v>2372.9</v>
      </c>
      <c r="N13" s="1475"/>
      <c r="O13" s="1195"/>
      <c r="P13" s="1135"/>
    </row>
    <row r="14" spans="1:20" ht="17.25" customHeight="1" x14ac:dyDescent="0.2">
      <c r="A14" s="1135"/>
      <c r="B14" s="1198"/>
      <c r="C14" s="674" t="s">
        <v>369</v>
      </c>
      <c r="D14" s="1144"/>
      <c r="E14" s="1486">
        <v>315.10000000000002</v>
      </c>
      <c r="F14" s="1486"/>
      <c r="G14" s="1486">
        <v>301.60000000000002</v>
      </c>
      <c r="H14" s="1486"/>
      <c r="I14" s="1486">
        <v>274.89999999999998</v>
      </c>
      <c r="J14" s="1486"/>
      <c r="K14" s="1486">
        <v>282.10000000000002</v>
      </c>
      <c r="L14" s="1486"/>
      <c r="M14" s="1487">
        <v>275.5</v>
      </c>
      <c r="N14" s="1487"/>
      <c r="O14" s="1195"/>
      <c r="P14" s="1135"/>
    </row>
    <row r="15" spans="1:20" ht="12" customHeight="1" x14ac:dyDescent="0.2">
      <c r="A15" s="1135"/>
      <c r="B15" s="1198"/>
      <c r="C15" s="674" t="s">
        <v>160</v>
      </c>
      <c r="D15" s="1144"/>
      <c r="E15" s="1488">
        <v>1208.0999999999999</v>
      </c>
      <c r="F15" s="1488"/>
      <c r="G15" s="1488">
        <v>1215</v>
      </c>
      <c r="H15" s="1488"/>
      <c r="I15" s="1488">
        <v>1222.2</v>
      </c>
      <c r="J15" s="1488"/>
      <c r="K15" s="1488">
        <v>1214.8</v>
      </c>
      <c r="L15" s="1488"/>
      <c r="M15" s="1475">
        <v>1208.8</v>
      </c>
      <c r="N15" s="1475"/>
      <c r="O15" s="1195"/>
      <c r="P15" s="1135"/>
    </row>
    <row r="16" spans="1:20" ht="12" customHeight="1" x14ac:dyDescent="0.2">
      <c r="A16" s="1135"/>
      <c r="B16" s="1198"/>
      <c r="C16" s="674" t="s">
        <v>161</v>
      </c>
      <c r="D16" s="1144"/>
      <c r="E16" s="1488">
        <v>3350.9</v>
      </c>
      <c r="F16" s="1488"/>
      <c r="G16" s="1488">
        <v>3386.1</v>
      </c>
      <c r="H16" s="1488"/>
      <c r="I16" s="1488">
        <v>3385.9</v>
      </c>
      <c r="J16" s="1488"/>
      <c r="K16" s="1488">
        <v>3383.3</v>
      </c>
      <c r="L16" s="1488"/>
      <c r="M16" s="1475">
        <v>3432.4</v>
      </c>
      <c r="N16" s="1475"/>
      <c r="O16" s="1195"/>
      <c r="P16" s="1135"/>
    </row>
    <row r="17" spans="1:18" s="1202" customFormat="1" ht="17.25" customHeight="1" x14ac:dyDescent="0.2">
      <c r="A17" s="1199"/>
      <c r="B17" s="1200"/>
      <c r="C17" s="674" t="s">
        <v>162</v>
      </c>
      <c r="D17" s="1144"/>
      <c r="E17" s="1488">
        <v>4366.8</v>
      </c>
      <c r="F17" s="1488"/>
      <c r="G17" s="1488">
        <v>4397.7</v>
      </c>
      <c r="H17" s="1488"/>
      <c r="I17" s="1488">
        <v>4367</v>
      </c>
      <c r="J17" s="1488"/>
      <c r="K17" s="1488">
        <v>4356.6000000000004</v>
      </c>
      <c r="L17" s="1488"/>
      <c r="M17" s="1475">
        <v>4398</v>
      </c>
      <c r="N17" s="1475"/>
      <c r="O17" s="1201"/>
      <c r="P17" s="1199"/>
    </row>
    <row r="18" spans="1:18" s="1202" customFormat="1" ht="12" customHeight="1" x14ac:dyDescent="0.2">
      <c r="A18" s="1199"/>
      <c r="B18" s="1200"/>
      <c r="C18" s="674" t="s">
        <v>163</v>
      </c>
      <c r="D18" s="1144"/>
      <c r="E18" s="1488">
        <v>507.3</v>
      </c>
      <c r="F18" s="1488"/>
      <c r="G18" s="1488">
        <v>505</v>
      </c>
      <c r="H18" s="1488"/>
      <c r="I18" s="1488">
        <v>516.1</v>
      </c>
      <c r="J18" s="1488"/>
      <c r="K18" s="1488">
        <v>523.6</v>
      </c>
      <c r="L18" s="1488"/>
      <c r="M18" s="1475">
        <v>518.70000000000005</v>
      </c>
      <c r="N18" s="1475"/>
      <c r="O18" s="1201"/>
      <c r="P18" s="1199"/>
    </row>
    <row r="19" spans="1:18" ht="17.25" customHeight="1" x14ac:dyDescent="0.2">
      <c r="A19" s="1135"/>
      <c r="B19" s="1198"/>
      <c r="C19" s="674" t="s">
        <v>164</v>
      </c>
      <c r="D19" s="1144"/>
      <c r="E19" s="1488">
        <v>4065</v>
      </c>
      <c r="F19" s="1488"/>
      <c r="G19" s="1488">
        <v>4091.4</v>
      </c>
      <c r="H19" s="1488"/>
      <c r="I19" s="1488">
        <v>4058.2</v>
      </c>
      <c r="J19" s="1488"/>
      <c r="K19" s="1488">
        <v>4042.6</v>
      </c>
      <c r="L19" s="1488"/>
      <c r="M19" s="1475">
        <v>4085.3</v>
      </c>
      <c r="N19" s="1475"/>
      <c r="O19" s="1195"/>
      <c r="P19" s="1135"/>
    </row>
    <row r="20" spans="1:18" ht="12" customHeight="1" x14ac:dyDescent="0.2">
      <c r="A20" s="1135"/>
      <c r="B20" s="1198"/>
      <c r="C20" s="1203"/>
      <c r="D20" s="1130" t="s">
        <v>165</v>
      </c>
      <c r="E20" s="1488">
        <v>3167.5</v>
      </c>
      <c r="F20" s="1488"/>
      <c r="G20" s="1488">
        <v>3182.5</v>
      </c>
      <c r="H20" s="1488"/>
      <c r="I20" s="1488">
        <v>3169.2</v>
      </c>
      <c r="J20" s="1488"/>
      <c r="K20" s="1488">
        <v>3181.1</v>
      </c>
      <c r="L20" s="1488"/>
      <c r="M20" s="1475">
        <v>3228.6</v>
      </c>
      <c r="N20" s="1475"/>
      <c r="O20" s="1195"/>
      <c r="P20" s="1135"/>
    </row>
    <row r="21" spans="1:18" ht="12" customHeight="1" x14ac:dyDescent="0.2">
      <c r="A21" s="1135"/>
      <c r="B21" s="1198"/>
      <c r="C21" s="1203"/>
      <c r="D21" s="1130" t="s">
        <v>166</v>
      </c>
      <c r="E21" s="1488">
        <v>755.5</v>
      </c>
      <c r="F21" s="1488"/>
      <c r="G21" s="1488">
        <v>760.7</v>
      </c>
      <c r="H21" s="1488"/>
      <c r="I21" s="1488">
        <v>733.9</v>
      </c>
      <c r="J21" s="1488"/>
      <c r="K21" s="1488">
        <v>724.1</v>
      </c>
      <c r="L21" s="1488"/>
      <c r="M21" s="1475">
        <v>732.2</v>
      </c>
      <c r="N21" s="1475"/>
      <c r="O21" s="1195"/>
      <c r="P21" s="1135"/>
    </row>
    <row r="22" spans="1:18" ht="12" customHeight="1" x14ac:dyDescent="0.2">
      <c r="A22" s="1135"/>
      <c r="B22" s="1198"/>
      <c r="C22" s="1203"/>
      <c r="D22" s="1130" t="s">
        <v>128</v>
      </c>
      <c r="E22" s="1488">
        <v>142</v>
      </c>
      <c r="F22" s="1488"/>
      <c r="G22" s="1488">
        <v>148.19999999999999</v>
      </c>
      <c r="H22" s="1488"/>
      <c r="I22" s="1488">
        <v>155.1</v>
      </c>
      <c r="J22" s="1488"/>
      <c r="K22" s="1488">
        <v>137.4</v>
      </c>
      <c r="L22" s="1488"/>
      <c r="M22" s="1475">
        <v>124.5</v>
      </c>
      <c r="N22" s="1475"/>
      <c r="O22" s="1195"/>
      <c r="P22" s="1135"/>
    </row>
    <row r="23" spans="1:18" ht="12" customHeight="1" x14ac:dyDescent="0.2">
      <c r="A23" s="1135"/>
      <c r="B23" s="1198"/>
      <c r="C23" s="674" t="s">
        <v>167</v>
      </c>
      <c r="D23" s="1144"/>
      <c r="E23" s="1488">
        <v>790.6</v>
      </c>
      <c r="F23" s="1488"/>
      <c r="G23" s="1488">
        <v>789.5</v>
      </c>
      <c r="H23" s="1488"/>
      <c r="I23" s="1488">
        <v>804.9</v>
      </c>
      <c r="J23" s="1488"/>
      <c r="K23" s="1488">
        <v>815.9</v>
      </c>
      <c r="L23" s="1488"/>
      <c r="M23" s="1475">
        <v>814.4</v>
      </c>
      <c r="N23" s="1475"/>
      <c r="O23" s="1195"/>
      <c r="P23" s="1135"/>
    </row>
    <row r="24" spans="1:18" ht="12" customHeight="1" x14ac:dyDescent="0.2">
      <c r="A24" s="1135"/>
      <c r="B24" s="1198"/>
      <c r="C24" s="674" t="s">
        <v>128</v>
      </c>
      <c r="D24" s="1144"/>
      <c r="E24" s="1488">
        <v>18.5</v>
      </c>
      <c r="F24" s="1488"/>
      <c r="G24" s="1488">
        <v>21.9</v>
      </c>
      <c r="H24" s="1488"/>
      <c r="I24" s="1488">
        <v>20</v>
      </c>
      <c r="J24" s="1488"/>
      <c r="K24" s="1488">
        <v>21.7</v>
      </c>
      <c r="L24" s="1488"/>
      <c r="M24" s="1475">
        <v>17</v>
      </c>
      <c r="N24" s="1475"/>
      <c r="O24" s="1195"/>
      <c r="P24" s="1135"/>
    </row>
    <row r="25" spans="1:18" ht="17.25" customHeight="1" x14ac:dyDescent="0.2">
      <c r="A25" s="1135"/>
      <c r="B25" s="1198"/>
      <c r="C25" s="679" t="s">
        <v>168</v>
      </c>
      <c r="D25" s="679"/>
      <c r="E25" s="1493"/>
      <c r="F25" s="1493"/>
      <c r="G25" s="1493"/>
      <c r="H25" s="1493"/>
      <c r="I25" s="1493"/>
      <c r="J25" s="1493"/>
      <c r="K25" s="1493"/>
      <c r="L25" s="1493"/>
      <c r="M25" s="1494"/>
      <c r="N25" s="1494"/>
      <c r="O25" s="1195"/>
      <c r="P25" s="1135"/>
    </row>
    <row r="26" spans="1:18" s="1170" customFormat="1" ht="14.25" customHeight="1" x14ac:dyDescent="0.2">
      <c r="A26" s="1169"/>
      <c r="B26" s="1489" t="s">
        <v>169</v>
      </c>
      <c r="C26" s="1489"/>
      <c r="D26" s="1489"/>
      <c r="E26" s="1490">
        <v>69.8</v>
      </c>
      <c r="F26" s="1490"/>
      <c r="G26" s="1490">
        <v>70.2</v>
      </c>
      <c r="H26" s="1490"/>
      <c r="I26" s="1490">
        <v>69.900000000000006</v>
      </c>
      <c r="J26" s="1490"/>
      <c r="K26" s="1490">
        <v>69.900000000000006</v>
      </c>
      <c r="L26" s="1490"/>
      <c r="M26" s="1491">
        <v>70.400000000000006</v>
      </c>
      <c r="N26" s="1491"/>
      <c r="O26" s="1204"/>
      <c r="P26" s="1169"/>
      <c r="R26" s="1361"/>
    </row>
    <row r="27" spans="1:18" ht="12" customHeight="1" x14ac:dyDescent="0.2">
      <c r="A27" s="1135"/>
      <c r="B27" s="1198"/>
      <c r="C27" s="677"/>
      <c r="D27" s="1130" t="s">
        <v>71</v>
      </c>
      <c r="E27" s="1492">
        <v>72.599999999999994</v>
      </c>
      <c r="F27" s="1492"/>
      <c r="G27" s="1492">
        <v>73.2</v>
      </c>
      <c r="H27" s="1492"/>
      <c r="I27" s="1492">
        <v>73.099999999999994</v>
      </c>
      <c r="J27" s="1492"/>
      <c r="K27" s="1492">
        <v>73.099999999999994</v>
      </c>
      <c r="L27" s="1492"/>
      <c r="M27" s="1477">
        <v>73.099999999999994</v>
      </c>
      <c r="N27" s="1477"/>
      <c r="O27" s="1195"/>
      <c r="P27" s="1135"/>
    </row>
    <row r="28" spans="1:18" ht="12" customHeight="1" x14ac:dyDescent="0.2">
      <c r="A28" s="1135"/>
      <c r="B28" s="1198"/>
      <c r="C28" s="677"/>
      <c r="D28" s="1130" t="s">
        <v>70</v>
      </c>
      <c r="E28" s="1492">
        <v>67.099999999999994</v>
      </c>
      <c r="F28" s="1492"/>
      <c r="G28" s="1492">
        <v>67.3</v>
      </c>
      <c r="H28" s="1492"/>
      <c r="I28" s="1492">
        <v>66.900000000000006</v>
      </c>
      <c r="J28" s="1492"/>
      <c r="K28" s="1492">
        <v>66.8</v>
      </c>
      <c r="L28" s="1492"/>
      <c r="M28" s="1477">
        <v>67.900000000000006</v>
      </c>
      <c r="N28" s="1477"/>
      <c r="O28" s="1195"/>
      <c r="P28" s="1135"/>
    </row>
    <row r="29" spans="1:18" s="1170" customFormat="1" ht="14.25" customHeight="1" x14ac:dyDescent="0.2">
      <c r="A29" s="1169"/>
      <c r="B29" s="1489" t="s">
        <v>154</v>
      </c>
      <c r="C29" s="1489"/>
      <c r="D29" s="1489"/>
      <c r="E29" s="1490">
        <v>26.4</v>
      </c>
      <c r="F29" s="1490"/>
      <c r="G29" s="1490">
        <v>29</v>
      </c>
      <c r="H29" s="1490"/>
      <c r="I29" s="1490">
        <v>27.6</v>
      </c>
      <c r="J29" s="1490"/>
      <c r="K29" s="1490">
        <v>27.7</v>
      </c>
      <c r="L29" s="1490"/>
      <c r="M29" s="1491">
        <v>27.1</v>
      </c>
      <c r="N29" s="1491"/>
      <c r="O29" s="1204"/>
      <c r="P29" s="1169"/>
    </row>
    <row r="30" spans="1:18" ht="12" customHeight="1" x14ac:dyDescent="0.2">
      <c r="A30" s="1135"/>
      <c r="B30" s="1198"/>
      <c r="C30" s="677"/>
      <c r="D30" s="1130" t="s">
        <v>71</v>
      </c>
      <c r="E30" s="1492">
        <v>28.8</v>
      </c>
      <c r="F30" s="1492"/>
      <c r="G30" s="1492">
        <v>31.2</v>
      </c>
      <c r="H30" s="1492"/>
      <c r="I30" s="1492">
        <v>29.9</v>
      </c>
      <c r="J30" s="1492"/>
      <c r="K30" s="1492">
        <v>30.9</v>
      </c>
      <c r="L30" s="1492"/>
      <c r="M30" s="1477">
        <v>28.6</v>
      </c>
      <c r="N30" s="1477"/>
      <c r="O30" s="1195"/>
      <c r="P30" s="1135"/>
    </row>
    <row r="31" spans="1:18" ht="12" customHeight="1" x14ac:dyDescent="0.2">
      <c r="A31" s="1135"/>
      <c r="B31" s="1198"/>
      <c r="C31" s="677"/>
      <c r="D31" s="1130" t="s">
        <v>70</v>
      </c>
      <c r="E31" s="1492">
        <v>23.8</v>
      </c>
      <c r="F31" s="1492"/>
      <c r="G31" s="1492">
        <v>26.8</v>
      </c>
      <c r="H31" s="1492"/>
      <c r="I31" s="1492">
        <v>25.1</v>
      </c>
      <c r="J31" s="1492"/>
      <c r="K31" s="1492">
        <v>24.4</v>
      </c>
      <c r="L31" s="1492"/>
      <c r="M31" s="1477">
        <v>25.6</v>
      </c>
      <c r="N31" s="1477"/>
      <c r="O31" s="1195"/>
      <c r="P31" s="1135"/>
    </row>
    <row r="32" spans="1:18" s="1170" customFormat="1" ht="14.25" customHeight="1" x14ac:dyDescent="0.2">
      <c r="A32" s="1169"/>
      <c r="B32" s="1489" t="s">
        <v>170</v>
      </c>
      <c r="C32" s="1489"/>
      <c r="D32" s="1489"/>
      <c r="E32" s="1490">
        <v>59.4</v>
      </c>
      <c r="F32" s="1490"/>
      <c r="G32" s="1490">
        <v>59.6</v>
      </c>
      <c r="H32" s="1490"/>
      <c r="I32" s="1490">
        <v>59.6</v>
      </c>
      <c r="J32" s="1490"/>
      <c r="K32" s="1490">
        <v>59.4</v>
      </c>
      <c r="L32" s="1490"/>
      <c r="M32" s="1491">
        <v>60.3</v>
      </c>
      <c r="N32" s="1491"/>
      <c r="O32" s="1204"/>
      <c r="P32" s="1169"/>
    </row>
    <row r="33" spans="1:16" ht="12" customHeight="1" x14ac:dyDescent="0.2">
      <c r="A33" s="1135"/>
      <c r="B33" s="1198"/>
      <c r="C33" s="677"/>
      <c r="D33" s="1130" t="s">
        <v>71</v>
      </c>
      <c r="E33" s="1492">
        <v>64.5</v>
      </c>
      <c r="F33" s="1492"/>
      <c r="G33" s="1492">
        <v>64.599999999999994</v>
      </c>
      <c r="H33" s="1492"/>
      <c r="I33" s="1492">
        <v>65</v>
      </c>
      <c r="J33" s="1492"/>
      <c r="K33" s="1492">
        <v>64.8</v>
      </c>
      <c r="L33" s="1492"/>
      <c r="M33" s="1477">
        <v>65.8</v>
      </c>
      <c r="N33" s="1477"/>
      <c r="O33" s="1195"/>
      <c r="P33" s="1135"/>
    </row>
    <row r="34" spans="1:16" ht="12" customHeight="1" x14ac:dyDescent="0.2">
      <c r="A34" s="1135"/>
      <c r="B34" s="1198"/>
      <c r="C34" s="677"/>
      <c r="D34" s="1130" t="s">
        <v>70</v>
      </c>
      <c r="E34" s="1492">
        <v>54.8</v>
      </c>
      <c r="F34" s="1492"/>
      <c r="G34" s="1492">
        <v>55.2</v>
      </c>
      <c r="H34" s="1492"/>
      <c r="I34" s="1492">
        <v>54.9</v>
      </c>
      <c r="J34" s="1492"/>
      <c r="K34" s="1492">
        <v>54.7</v>
      </c>
      <c r="L34" s="1492"/>
      <c r="M34" s="1477">
        <v>55.4</v>
      </c>
      <c r="N34" s="1477"/>
      <c r="O34" s="1195"/>
      <c r="P34" s="1135"/>
    </row>
    <row r="35" spans="1:16" ht="17.25" customHeight="1" x14ac:dyDescent="0.2">
      <c r="A35" s="1135"/>
      <c r="B35" s="1198"/>
      <c r="C35" s="1499" t="s">
        <v>171</v>
      </c>
      <c r="D35" s="1499"/>
      <c r="E35" s="1500"/>
      <c r="F35" s="1500"/>
      <c r="G35" s="1500"/>
      <c r="H35" s="1500"/>
      <c r="I35" s="1500"/>
      <c r="J35" s="1500"/>
      <c r="K35" s="1500"/>
      <c r="L35" s="1500"/>
      <c r="M35" s="1495"/>
      <c r="N35" s="1495"/>
      <c r="O35" s="1195"/>
      <c r="P35" s="1135"/>
    </row>
    <row r="36" spans="1:16" ht="12" customHeight="1" x14ac:dyDescent="0.2">
      <c r="A36" s="1135"/>
      <c r="B36" s="1198"/>
      <c r="C36" s="1496" t="s">
        <v>169</v>
      </c>
      <c r="D36" s="1496"/>
      <c r="E36" s="1497">
        <f>+E28-E27</f>
        <v>-5.5</v>
      </c>
      <c r="F36" s="1497"/>
      <c r="G36" s="1497">
        <f>+G28-G27</f>
        <v>-5.9000000000000057</v>
      </c>
      <c r="H36" s="1497"/>
      <c r="I36" s="1497">
        <f>+I28-I27</f>
        <v>-6.1999999999999886</v>
      </c>
      <c r="J36" s="1497"/>
      <c r="K36" s="1497">
        <f>+K28-K27</f>
        <v>-6.2999999999999972</v>
      </c>
      <c r="L36" s="1497"/>
      <c r="M36" s="1498">
        <f>+M28-M27</f>
        <v>-5.1999999999999886</v>
      </c>
      <c r="N36" s="1498"/>
      <c r="O36" s="1195"/>
      <c r="P36" s="1135"/>
    </row>
    <row r="37" spans="1:16" ht="12" customHeight="1" x14ac:dyDescent="0.2">
      <c r="A37" s="1135"/>
      <c r="B37" s="1198"/>
      <c r="C37" s="1496" t="s">
        <v>154</v>
      </c>
      <c r="D37" s="1496"/>
      <c r="E37" s="1497">
        <f>+E31-E30</f>
        <v>-5</v>
      </c>
      <c r="F37" s="1497"/>
      <c r="G37" s="1497">
        <f>+G31-G30</f>
        <v>-4.3999999999999986</v>
      </c>
      <c r="H37" s="1497"/>
      <c r="I37" s="1497">
        <f>+I31-I30</f>
        <v>-4.7999999999999972</v>
      </c>
      <c r="J37" s="1497"/>
      <c r="K37" s="1497">
        <f>+K31-K30</f>
        <v>-6.5</v>
      </c>
      <c r="L37" s="1497"/>
      <c r="M37" s="1498">
        <f>+M31-M30</f>
        <v>-3</v>
      </c>
      <c r="N37" s="1498"/>
      <c r="O37" s="1195"/>
      <c r="P37" s="1135"/>
    </row>
    <row r="38" spans="1:16" ht="12" customHeight="1" x14ac:dyDescent="0.2">
      <c r="A38" s="1135"/>
      <c r="B38" s="1198"/>
      <c r="C38" s="1496" t="s">
        <v>170</v>
      </c>
      <c r="D38" s="1496"/>
      <c r="E38" s="1497">
        <f>+E34-E33</f>
        <v>-9.7000000000000028</v>
      </c>
      <c r="F38" s="1497"/>
      <c r="G38" s="1497">
        <f>+G34-G33</f>
        <v>-9.3999999999999915</v>
      </c>
      <c r="H38" s="1497"/>
      <c r="I38" s="1497">
        <f>+I34-I33</f>
        <v>-10.100000000000001</v>
      </c>
      <c r="J38" s="1497"/>
      <c r="K38" s="1497">
        <f>+K34-K33</f>
        <v>-10.099999999999994</v>
      </c>
      <c r="L38" s="1497"/>
      <c r="M38" s="1498">
        <f>+M34-M33</f>
        <v>-10.399999999999999</v>
      </c>
      <c r="N38" s="1498"/>
      <c r="O38" s="1195"/>
      <c r="P38" s="1135"/>
    </row>
    <row r="39" spans="1:16" ht="12.75" customHeight="1" thickBot="1" x14ac:dyDescent="0.25">
      <c r="A39" s="1135"/>
      <c r="B39" s="1198"/>
      <c r="C39" s="1130"/>
      <c r="D39" s="1130"/>
      <c r="E39" s="1205"/>
      <c r="F39" s="1205"/>
      <c r="G39" s="1205"/>
      <c r="H39" s="1205"/>
      <c r="I39" s="1205"/>
      <c r="J39" s="1205"/>
      <c r="K39" s="1205"/>
      <c r="L39" s="1205"/>
      <c r="M39" s="1206"/>
      <c r="N39" s="1206"/>
      <c r="O39" s="1195"/>
      <c r="P39" s="1135"/>
    </row>
    <row r="40" spans="1:16" s="1202" customFormat="1" ht="13.5" customHeight="1" thickBot="1" x14ac:dyDescent="0.25">
      <c r="A40" s="1199"/>
      <c r="B40" s="1144"/>
      <c r="C40" s="1468" t="s">
        <v>512</v>
      </c>
      <c r="D40" s="1469"/>
      <c r="E40" s="1469"/>
      <c r="F40" s="1469"/>
      <c r="G40" s="1469"/>
      <c r="H40" s="1469"/>
      <c r="I40" s="1469"/>
      <c r="J40" s="1469"/>
      <c r="K40" s="1469"/>
      <c r="L40" s="1469"/>
      <c r="M40" s="1469"/>
      <c r="N40" s="1470"/>
      <c r="O40" s="1201"/>
      <c r="P40" s="1199"/>
    </row>
    <row r="41" spans="1:16" s="1202" customFormat="1" ht="3.75" customHeight="1" x14ac:dyDescent="0.2">
      <c r="A41" s="1199"/>
      <c r="B41" s="1144"/>
      <c r="C41" s="1471" t="s">
        <v>157</v>
      </c>
      <c r="D41" s="1472"/>
      <c r="E41" s="1141"/>
      <c r="F41" s="1141"/>
      <c r="G41" s="1141"/>
      <c r="H41" s="1141"/>
      <c r="I41" s="1141"/>
      <c r="J41" s="1141"/>
      <c r="K41" s="1141"/>
      <c r="L41" s="1141"/>
      <c r="M41" s="1141"/>
      <c r="N41" s="1141"/>
      <c r="O41" s="1201"/>
      <c r="P41" s="1199"/>
    </row>
    <row r="42" spans="1:16" s="1202" customFormat="1" ht="12.75" customHeight="1" x14ac:dyDescent="0.2">
      <c r="A42" s="1199"/>
      <c r="B42" s="1144"/>
      <c r="C42" s="1472"/>
      <c r="D42" s="1472"/>
      <c r="E42" s="1146" t="s">
        <v>34</v>
      </c>
      <c r="F42" s="1147" t="s">
        <v>34</v>
      </c>
      <c r="G42" s="1146">
        <v>2018</v>
      </c>
      <c r="H42" s="1147" t="s">
        <v>34</v>
      </c>
      <c r="I42" s="1148"/>
      <c r="J42" s="1147" t="s">
        <v>34</v>
      </c>
      <c r="K42" s="1149" t="s">
        <v>34</v>
      </c>
      <c r="L42" s="1150">
        <v>2019</v>
      </c>
      <c r="M42" s="1150" t="s">
        <v>34</v>
      </c>
      <c r="N42" s="1151"/>
      <c r="O42" s="1201"/>
      <c r="P42" s="1199"/>
    </row>
    <row r="43" spans="1:16" s="1202" customFormat="1" ht="12.75" customHeight="1" x14ac:dyDescent="0.2">
      <c r="A43" s="1199"/>
      <c r="B43" s="1144"/>
      <c r="C43" s="1152"/>
      <c r="D43" s="1152"/>
      <c r="E43" s="1474" t="str">
        <f>+E7</f>
        <v>2.º trimestre</v>
      </c>
      <c r="F43" s="1474"/>
      <c r="G43" s="1474" t="str">
        <f>+G7</f>
        <v>3.º trimestre</v>
      </c>
      <c r="H43" s="1474"/>
      <c r="I43" s="1474" t="str">
        <f>+I7</f>
        <v>4.º trimestre</v>
      </c>
      <c r="J43" s="1474"/>
      <c r="K43" s="1474" t="str">
        <f>+K7</f>
        <v>1.º trimestre</v>
      </c>
      <c r="L43" s="1474"/>
      <c r="M43" s="1474" t="str">
        <f>+M7</f>
        <v>2.º trimestre</v>
      </c>
      <c r="N43" s="1474"/>
      <c r="O43" s="1201"/>
      <c r="P43" s="1199"/>
    </row>
    <row r="44" spans="1:16" s="1202" customFormat="1" ht="12.75" customHeight="1" x14ac:dyDescent="0.2">
      <c r="A44" s="1199"/>
      <c r="B44" s="1144"/>
      <c r="C44" s="1152"/>
      <c r="D44" s="1152"/>
      <c r="E44" s="686" t="s">
        <v>158</v>
      </c>
      <c r="F44" s="686" t="s">
        <v>105</v>
      </c>
      <c r="G44" s="686" t="s">
        <v>158</v>
      </c>
      <c r="H44" s="686" t="s">
        <v>105</v>
      </c>
      <c r="I44" s="1104" t="s">
        <v>158</v>
      </c>
      <c r="J44" s="1104" t="s">
        <v>105</v>
      </c>
      <c r="K44" s="1104" t="s">
        <v>158</v>
      </c>
      <c r="L44" s="1104" t="s">
        <v>105</v>
      </c>
      <c r="M44" s="1104" t="s">
        <v>158</v>
      </c>
      <c r="N44" s="1104" t="s">
        <v>105</v>
      </c>
      <c r="O44" s="1201"/>
      <c r="P44" s="1199"/>
    </row>
    <row r="45" spans="1:16" s="1202" customFormat="1" ht="15" customHeight="1" x14ac:dyDescent="0.2">
      <c r="A45" s="1199"/>
      <c r="B45" s="1207"/>
      <c r="C45" s="1464" t="s">
        <v>13</v>
      </c>
      <c r="D45" s="1464"/>
      <c r="E45" s="1173">
        <v>4874.1000000000004</v>
      </c>
      <c r="F45" s="1208">
        <f>+E45/E45*100</f>
        <v>100</v>
      </c>
      <c r="G45" s="1173">
        <v>4902.8</v>
      </c>
      <c r="H45" s="1208">
        <f>+G45/G45*100</f>
        <v>100</v>
      </c>
      <c r="I45" s="1173">
        <v>4883</v>
      </c>
      <c r="J45" s="1208">
        <f>+I45/I45*100</f>
        <v>100</v>
      </c>
      <c r="K45" s="1173">
        <v>4880.2</v>
      </c>
      <c r="L45" s="1208">
        <f>+K45/K45*100</f>
        <v>100</v>
      </c>
      <c r="M45" s="1174">
        <v>4916.7</v>
      </c>
      <c r="N45" s="1209">
        <f>+M45/M45*100</f>
        <v>100</v>
      </c>
      <c r="O45" s="1201"/>
      <c r="P45" s="1199"/>
    </row>
    <row r="46" spans="1:16" s="1202" customFormat="1" ht="12.75" customHeight="1" x14ac:dyDescent="0.2">
      <c r="A46" s="1199"/>
      <c r="B46" s="1144"/>
      <c r="C46" s="678"/>
      <c r="D46" s="1130" t="s">
        <v>71</v>
      </c>
      <c r="E46" s="1176">
        <v>2484.1999999999998</v>
      </c>
      <c r="F46" s="1210">
        <f>+E46/E45*100</f>
        <v>50.967358076362814</v>
      </c>
      <c r="G46" s="1176">
        <v>2497.1999999999998</v>
      </c>
      <c r="H46" s="1210">
        <f>+G46/G45*100</f>
        <v>50.934160071795695</v>
      </c>
      <c r="I46" s="1176">
        <v>2504.6999999999998</v>
      </c>
      <c r="J46" s="1210">
        <f>+I46/I45*100</f>
        <v>51.294286299406103</v>
      </c>
      <c r="K46" s="1176">
        <v>2496</v>
      </c>
      <c r="L46" s="1210">
        <f>+K46/K45*100</f>
        <v>51.145444858817271</v>
      </c>
      <c r="M46" s="1177">
        <v>2489.4</v>
      </c>
      <c r="N46" s="1211">
        <f>+M46/M45*100</f>
        <v>50.631521142229552</v>
      </c>
      <c r="O46" s="1201"/>
      <c r="P46" s="1199"/>
    </row>
    <row r="47" spans="1:16" s="1202" customFormat="1" ht="12.75" customHeight="1" x14ac:dyDescent="0.2">
      <c r="A47" s="1199"/>
      <c r="B47" s="1144"/>
      <c r="C47" s="678"/>
      <c r="D47" s="1130" t="s">
        <v>70</v>
      </c>
      <c r="E47" s="1176">
        <v>2389.9</v>
      </c>
      <c r="F47" s="1210">
        <f>+E47/E45*100</f>
        <v>49.032641923637179</v>
      </c>
      <c r="G47" s="1176">
        <v>2405.6</v>
      </c>
      <c r="H47" s="1210">
        <f>+G47/G45*100</f>
        <v>49.065839928204284</v>
      </c>
      <c r="I47" s="1176">
        <v>2378.4</v>
      </c>
      <c r="J47" s="1210">
        <f>+I47/I45*100</f>
        <v>48.707761621953722</v>
      </c>
      <c r="K47" s="1176">
        <v>2384.1999999999998</v>
      </c>
      <c r="L47" s="1210">
        <f>+K47/K45*100</f>
        <v>48.854555141182736</v>
      </c>
      <c r="M47" s="1177">
        <v>2427.3000000000002</v>
      </c>
      <c r="N47" s="1211">
        <f>+M47/M45*100</f>
        <v>49.368478857770462</v>
      </c>
      <c r="O47" s="1201"/>
      <c r="P47" s="1199"/>
    </row>
    <row r="48" spans="1:16" s="1202" customFormat="1" ht="14.25" customHeight="1" x14ac:dyDescent="0.2">
      <c r="A48" s="1199"/>
      <c r="B48" s="1144"/>
      <c r="C48" s="674" t="s">
        <v>154</v>
      </c>
      <c r="D48" s="680"/>
      <c r="E48" s="1178">
        <v>287</v>
      </c>
      <c r="F48" s="1212">
        <f>+E48/E$45*100</f>
        <v>5.8882665517736603</v>
      </c>
      <c r="G48" s="1178">
        <v>315.8</v>
      </c>
      <c r="H48" s="1212">
        <f>+G48/G$45*100</f>
        <v>6.4412172636044707</v>
      </c>
      <c r="I48" s="1178">
        <v>299.60000000000002</v>
      </c>
      <c r="J48" s="1212">
        <f>+I48/I$45*100</f>
        <v>6.1355723940200706</v>
      </c>
      <c r="K48" s="1178">
        <v>301.89999999999998</v>
      </c>
      <c r="L48" s="1212">
        <f>+K48/K$45*100</f>
        <v>6.1862218761526169</v>
      </c>
      <c r="M48" s="1179">
        <v>295.7</v>
      </c>
      <c r="N48" s="1213">
        <f>+M48/M$45*100</f>
        <v>6.0141965139219389</v>
      </c>
      <c r="O48" s="1201"/>
      <c r="P48" s="1199"/>
    </row>
    <row r="49" spans="1:16" s="1202" customFormat="1" ht="12.75" customHeight="1" x14ac:dyDescent="0.2">
      <c r="A49" s="1199"/>
      <c r="B49" s="1144"/>
      <c r="C49" s="677"/>
      <c r="D49" s="1214" t="s">
        <v>71</v>
      </c>
      <c r="E49" s="1176">
        <v>160</v>
      </c>
      <c r="F49" s="1210">
        <f>+E49/E48*100</f>
        <v>55.749128919860624</v>
      </c>
      <c r="G49" s="1176">
        <v>172.8</v>
      </c>
      <c r="H49" s="1210">
        <f>+G49/G48*100</f>
        <v>54.718176060797973</v>
      </c>
      <c r="I49" s="1176">
        <v>166.1</v>
      </c>
      <c r="J49" s="1210">
        <f>+I49/I48*100</f>
        <v>55.44058744993324</v>
      </c>
      <c r="K49" s="1176">
        <v>171.1</v>
      </c>
      <c r="L49" s="1210">
        <f>+K49/K48*100</f>
        <v>56.674395495197082</v>
      </c>
      <c r="M49" s="1177">
        <v>158.30000000000001</v>
      </c>
      <c r="N49" s="1211">
        <f>+M49/M48*100</f>
        <v>53.533987149137644</v>
      </c>
      <c r="O49" s="1201"/>
      <c r="P49" s="1199"/>
    </row>
    <row r="50" spans="1:16" s="1202" customFormat="1" ht="12.75" customHeight="1" x14ac:dyDescent="0.2">
      <c r="A50" s="1199"/>
      <c r="B50" s="1144"/>
      <c r="C50" s="677"/>
      <c r="D50" s="1214" t="s">
        <v>70</v>
      </c>
      <c r="E50" s="1176">
        <v>127</v>
      </c>
      <c r="F50" s="1210">
        <f>+E50/E48*100</f>
        <v>44.250871080139369</v>
      </c>
      <c r="G50" s="1176">
        <v>143</v>
      </c>
      <c r="H50" s="1210">
        <f>+G50/G48*100</f>
        <v>45.281823939202027</v>
      </c>
      <c r="I50" s="1176">
        <v>133.5</v>
      </c>
      <c r="J50" s="1210">
        <f>+I50/I48*100</f>
        <v>44.559412550066753</v>
      </c>
      <c r="K50" s="1176">
        <v>130.80000000000001</v>
      </c>
      <c r="L50" s="1210">
        <f>+K50/K48*100</f>
        <v>43.325604504802925</v>
      </c>
      <c r="M50" s="1177">
        <v>137.4</v>
      </c>
      <c r="N50" s="1211">
        <f>+M50/M48*100</f>
        <v>46.466012850862363</v>
      </c>
      <c r="O50" s="1201"/>
      <c r="P50" s="1199"/>
    </row>
    <row r="51" spans="1:16" s="1202" customFormat="1" ht="14.25" customHeight="1" x14ac:dyDescent="0.2">
      <c r="A51" s="1199"/>
      <c r="B51" s="1144"/>
      <c r="C51" s="674" t="s">
        <v>509</v>
      </c>
      <c r="D51" s="680"/>
      <c r="E51" s="1178">
        <v>950.3</v>
      </c>
      <c r="F51" s="1212">
        <f>+E51/E$45*100</f>
        <v>19.496932767074945</v>
      </c>
      <c r="G51" s="1178">
        <v>940.9</v>
      </c>
      <c r="H51" s="1212">
        <f>+G51/G$45*100</f>
        <v>19.191074488047647</v>
      </c>
      <c r="I51" s="1178">
        <v>936.2</v>
      </c>
      <c r="J51" s="1212">
        <f>+I51/I$45*100</f>
        <v>19.172639770632809</v>
      </c>
      <c r="K51" s="1178">
        <v>933.9</v>
      </c>
      <c r="L51" s="1212">
        <f>+K51/K$45*100</f>
        <v>19.136510798737756</v>
      </c>
      <c r="M51" s="1179">
        <v>948.7</v>
      </c>
      <c r="N51" s="1213">
        <f>+M51/M$45*100</f>
        <v>19.295462403644724</v>
      </c>
      <c r="O51" s="1215"/>
      <c r="P51" s="1199"/>
    </row>
    <row r="52" spans="1:16" s="1202" customFormat="1" ht="12.75" customHeight="1" x14ac:dyDescent="0.2">
      <c r="A52" s="1199"/>
      <c r="B52" s="1144"/>
      <c r="C52" s="677"/>
      <c r="D52" s="1214" t="s">
        <v>71</v>
      </c>
      <c r="E52" s="1176">
        <v>474.4</v>
      </c>
      <c r="F52" s="1210">
        <f>+E52/E51*100</f>
        <v>49.921077554456488</v>
      </c>
      <c r="G52" s="1176">
        <v>474</v>
      </c>
      <c r="H52" s="1210">
        <f>+G52/G51*100</f>
        <v>50.377298331384843</v>
      </c>
      <c r="I52" s="1176">
        <v>474.1</v>
      </c>
      <c r="J52" s="1210">
        <f>+I52/I51*100</f>
        <v>50.640888698995944</v>
      </c>
      <c r="K52" s="1176">
        <v>473</v>
      </c>
      <c r="L52" s="1210">
        <f>+K52/K51*100</f>
        <v>50.647820965842172</v>
      </c>
      <c r="M52" s="1177">
        <v>470</v>
      </c>
      <c r="N52" s="1211">
        <f>+M52/M51*100</f>
        <v>49.541477811742382</v>
      </c>
      <c r="O52" s="1201"/>
      <c r="P52" s="1199"/>
    </row>
    <row r="53" spans="1:16" s="1202" customFormat="1" ht="12.75" customHeight="1" x14ac:dyDescent="0.2">
      <c r="A53" s="1199"/>
      <c r="B53" s="1144"/>
      <c r="C53" s="677"/>
      <c r="D53" s="1214" t="s">
        <v>70</v>
      </c>
      <c r="E53" s="1176">
        <v>475.8</v>
      </c>
      <c r="F53" s="1210">
        <f>+E53/E51*100</f>
        <v>50.068399452804378</v>
      </c>
      <c r="G53" s="1176">
        <v>466.9</v>
      </c>
      <c r="H53" s="1210">
        <f>+G53/G51*100</f>
        <v>49.622701668615157</v>
      </c>
      <c r="I53" s="1176">
        <v>462</v>
      </c>
      <c r="J53" s="1210">
        <f>+I53/I51*100</f>
        <v>49.348429822687457</v>
      </c>
      <c r="K53" s="1176">
        <v>460.9</v>
      </c>
      <c r="L53" s="1210">
        <f>+K53/K51*100</f>
        <v>49.352179034157835</v>
      </c>
      <c r="M53" s="1177">
        <v>478.7</v>
      </c>
      <c r="N53" s="1211">
        <f>+M53/M51*100</f>
        <v>50.458522188257618</v>
      </c>
      <c r="O53" s="1201"/>
      <c r="P53" s="1199"/>
    </row>
    <row r="54" spans="1:16" s="1202" customFormat="1" ht="14.25" customHeight="1" x14ac:dyDescent="0.2">
      <c r="A54" s="1199"/>
      <c r="B54" s="1144"/>
      <c r="C54" s="674" t="s">
        <v>510</v>
      </c>
      <c r="D54" s="680"/>
      <c r="E54" s="1178">
        <v>1305.7</v>
      </c>
      <c r="F54" s="1212">
        <f>+E54/E$45*100</f>
        <v>26.788535319341005</v>
      </c>
      <c r="G54" s="1178">
        <v>1294.8</v>
      </c>
      <c r="H54" s="1212">
        <f>+G54/G$45*100</f>
        <v>26.409398710940685</v>
      </c>
      <c r="I54" s="1178">
        <v>1305</v>
      </c>
      <c r="J54" s="1212">
        <f>+I54/I$45*100</f>
        <v>26.725373745648167</v>
      </c>
      <c r="K54" s="1178">
        <v>1304.0999999999999</v>
      </c>
      <c r="L54" s="1212">
        <f>+K54/K$45*100</f>
        <v>26.722265480922914</v>
      </c>
      <c r="M54" s="1179">
        <v>1299.4000000000001</v>
      </c>
      <c r="N54" s="1213">
        <f>+M54/M$45*100</f>
        <v>26.428295401387114</v>
      </c>
      <c r="O54" s="1201"/>
      <c r="P54" s="1199"/>
    </row>
    <row r="55" spans="1:16" s="1202" customFormat="1" ht="12.75" customHeight="1" x14ac:dyDescent="0.2">
      <c r="A55" s="1199"/>
      <c r="B55" s="1144"/>
      <c r="C55" s="677"/>
      <c r="D55" s="1214" t="s">
        <v>71</v>
      </c>
      <c r="E55" s="1176">
        <v>646.9</v>
      </c>
      <c r="F55" s="1210">
        <f>+E55/E54*100</f>
        <v>49.544305736386605</v>
      </c>
      <c r="G55" s="1176">
        <v>642.29999999999995</v>
      </c>
      <c r="H55" s="1210">
        <f>+G55/G54*100</f>
        <v>49.606116774791467</v>
      </c>
      <c r="I55" s="1176">
        <v>650.5</v>
      </c>
      <c r="J55" s="1210">
        <f>+I55/I54*100</f>
        <v>49.846743295019159</v>
      </c>
      <c r="K55" s="1176">
        <v>645.20000000000005</v>
      </c>
      <c r="L55" s="1210">
        <f>+K55/K54*100</f>
        <v>49.474733532704555</v>
      </c>
      <c r="M55" s="1177">
        <v>638.20000000000005</v>
      </c>
      <c r="N55" s="1211">
        <f>+M55/M54*100</f>
        <v>49.114976142835154</v>
      </c>
      <c r="O55" s="1201"/>
      <c r="P55" s="1199"/>
    </row>
    <row r="56" spans="1:16" s="1202" customFormat="1" ht="12.75" customHeight="1" x14ac:dyDescent="0.2">
      <c r="A56" s="1199"/>
      <c r="B56" s="1144"/>
      <c r="C56" s="677"/>
      <c r="D56" s="1214" t="s">
        <v>70</v>
      </c>
      <c r="E56" s="1176">
        <v>658.8</v>
      </c>
      <c r="F56" s="1210">
        <f>+E56/E54*100</f>
        <v>50.455694263613381</v>
      </c>
      <c r="G56" s="1176">
        <v>652.6</v>
      </c>
      <c r="H56" s="1210">
        <f>+G56/G54*100</f>
        <v>50.401606425702816</v>
      </c>
      <c r="I56" s="1176">
        <v>654.5</v>
      </c>
      <c r="J56" s="1210">
        <f>+I56/I54*100</f>
        <v>50.153256704980841</v>
      </c>
      <c r="K56" s="1176">
        <v>658.8</v>
      </c>
      <c r="L56" s="1210">
        <f>+K56/K54*100</f>
        <v>50.5175983436853</v>
      </c>
      <c r="M56" s="1177">
        <v>661.2</v>
      </c>
      <c r="N56" s="1211">
        <f>+M56/M54*100</f>
        <v>50.885023857164846</v>
      </c>
      <c r="O56" s="1201"/>
      <c r="P56" s="1199"/>
    </row>
    <row r="57" spans="1:16" s="1202" customFormat="1" ht="14.25" customHeight="1" x14ac:dyDescent="0.2">
      <c r="A57" s="1199"/>
      <c r="B57" s="1144"/>
      <c r="C57" s="674" t="s">
        <v>511</v>
      </c>
      <c r="D57" s="680"/>
      <c r="E57" s="1178">
        <v>2081.9</v>
      </c>
      <c r="F57" s="1212">
        <f>+E57/E$45*100</f>
        <v>42.713526599782526</v>
      </c>
      <c r="G57" s="1178">
        <v>2092.6</v>
      </c>
      <c r="H57" s="1212">
        <f>+G57/G$45*100</f>
        <v>42.681732887329687</v>
      </c>
      <c r="I57" s="1178">
        <v>2079.3000000000002</v>
      </c>
      <c r="J57" s="1212">
        <f>+I57/I$45*100</f>
        <v>42.582428834732752</v>
      </c>
      <c r="K57" s="1178">
        <v>2082.1999999999998</v>
      </c>
      <c r="L57" s="1212">
        <f>+K57/K$45*100</f>
        <v>42.666284168681614</v>
      </c>
      <c r="M57" s="1179">
        <v>2108.3000000000002</v>
      </c>
      <c r="N57" s="1213">
        <f>+M57/M$45*100</f>
        <v>42.880387251611857</v>
      </c>
      <c r="O57" s="1201"/>
      <c r="P57" s="1199"/>
    </row>
    <row r="58" spans="1:16" s="1202" customFormat="1" ht="12.75" customHeight="1" x14ac:dyDescent="0.2">
      <c r="A58" s="1199"/>
      <c r="B58" s="1144"/>
      <c r="C58" s="677"/>
      <c r="D58" s="1214" t="s">
        <v>71</v>
      </c>
      <c r="E58" s="1176">
        <v>1044.5999999999999</v>
      </c>
      <c r="F58" s="1210">
        <f>+E58/E57*100</f>
        <v>50.175320620586959</v>
      </c>
      <c r="G58" s="1176">
        <v>1051.4000000000001</v>
      </c>
      <c r="H58" s="1210">
        <f>+G58/G57*100</f>
        <v>50.243715951447967</v>
      </c>
      <c r="I58" s="1176">
        <v>1045.5</v>
      </c>
      <c r="J58" s="1210">
        <f>+I58/I57*100</f>
        <v>50.28134468330687</v>
      </c>
      <c r="K58" s="1176">
        <v>1044.3</v>
      </c>
      <c r="L58" s="1210">
        <f>+K58/K57*100</f>
        <v>50.153683603880516</v>
      </c>
      <c r="M58" s="1177">
        <v>1061.3</v>
      </c>
      <c r="N58" s="1211">
        <f>+M58/M57*100</f>
        <v>50.339135796613377</v>
      </c>
      <c r="O58" s="1201"/>
      <c r="P58" s="1199"/>
    </row>
    <row r="59" spans="1:16" s="1202" customFormat="1" ht="12.75" customHeight="1" x14ac:dyDescent="0.2">
      <c r="A59" s="1199"/>
      <c r="B59" s="1144"/>
      <c r="C59" s="677"/>
      <c r="D59" s="1214" t="s">
        <v>70</v>
      </c>
      <c r="E59" s="1176">
        <v>1037.4000000000001</v>
      </c>
      <c r="F59" s="1210">
        <f>+E59/E57*100</f>
        <v>49.829482684086649</v>
      </c>
      <c r="G59" s="1176">
        <v>1041.2</v>
      </c>
      <c r="H59" s="1210">
        <f>+G59/G57*100</f>
        <v>49.756284048552047</v>
      </c>
      <c r="I59" s="1176">
        <v>1033.8</v>
      </c>
      <c r="J59" s="1210">
        <f>+I59/I57*100</f>
        <v>49.718655316693109</v>
      </c>
      <c r="K59" s="1176">
        <v>1037.8</v>
      </c>
      <c r="L59" s="1210">
        <f>+K59/K57*100</f>
        <v>49.841513783498229</v>
      </c>
      <c r="M59" s="1177">
        <v>1047</v>
      </c>
      <c r="N59" s="1211">
        <f>+M59/M57*100</f>
        <v>49.660864203386609</v>
      </c>
      <c r="O59" s="1201"/>
      <c r="P59" s="1199"/>
    </row>
    <row r="60" spans="1:16" s="1202" customFormat="1" ht="14.25" customHeight="1" x14ac:dyDescent="0.2">
      <c r="A60" s="1199"/>
      <c r="B60" s="1144"/>
      <c r="C60" s="674" t="s">
        <v>513</v>
      </c>
      <c r="D60" s="680"/>
      <c r="E60" s="1178">
        <v>249.2</v>
      </c>
      <c r="F60" s="1212">
        <f>+E60/E$45*100</f>
        <v>5.1127387620278606</v>
      </c>
      <c r="G60" s="1178">
        <v>258.60000000000002</v>
      </c>
      <c r="H60" s="1212">
        <f>+G60/G$45*100</f>
        <v>5.2745369992657265</v>
      </c>
      <c r="I60" s="1178">
        <v>263</v>
      </c>
      <c r="J60" s="1212">
        <f>+I60/I$45*100</f>
        <v>5.3860331763260296</v>
      </c>
      <c r="K60" s="1178">
        <v>258.2</v>
      </c>
      <c r="L60" s="1212">
        <f>+K60/K$45*100</f>
        <v>5.2907667718536127</v>
      </c>
      <c r="M60" s="1179">
        <v>264.60000000000002</v>
      </c>
      <c r="N60" s="1213">
        <f>+M60/M$45*100</f>
        <v>5.3816584294343777</v>
      </c>
      <c r="O60" s="1201"/>
      <c r="P60" s="1199"/>
    </row>
    <row r="61" spans="1:16" s="1202" customFormat="1" ht="12.75" customHeight="1" x14ac:dyDescent="0.2">
      <c r="A61" s="1199"/>
      <c r="B61" s="1144"/>
      <c r="C61" s="677"/>
      <c r="D61" s="1214" t="s">
        <v>71</v>
      </c>
      <c r="E61" s="1176">
        <v>158.30000000000001</v>
      </c>
      <c r="F61" s="1210">
        <f>+E61/E60*100</f>
        <v>63.523274478330663</v>
      </c>
      <c r="G61" s="1176">
        <v>156.6</v>
      </c>
      <c r="H61" s="1210">
        <f>+G61/G60*100</f>
        <v>60.556844547563792</v>
      </c>
      <c r="I61" s="1176">
        <v>168.4</v>
      </c>
      <c r="J61" s="1210">
        <f>+I61/I60*100</f>
        <v>64.030418250950575</v>
      </c>
      <c r="K61" s="1176">
        <v>162.4</v>
      </c>
      <c r="L61" s="1210">
        <f>+K61/K60*100</f>
        <v>62.896979085979865</v>
      </c>
      <c r="M61" s="1177">
        <v>161.6</v>
      </c>
      <c r="N61" s="1211">
        <f>+M61/M60*100</f>
        <v>61.073318216175352</v>
      </c>
      <c r="O61" s="1201"/>
      <c r="P61" s="1199"/>
    </row>
    <row r="62" spans="1:16" s="1202" customFormat="1" ht="12.75" customHeight="1" x14ac:dyDescent="0.2">
      <c r="A62" s="1199"/>
      <c r="B62" s="1144"/>
      <c r="C62" s="677"/>
      <c r="D62" s="1214" t="s">
        <v>70</v>
      </c>
      <c r="E62" s="1176">
        <v>91</v>
      </c>
      <c r="F62" s="1210">
        <f>+E62/E60*100</f>
        <v>36.516853932584269</v>
      </c>
      <c r="G62" s="1176">
        <v>102</v>
      </c>
      <c r="H62" s="1210">
        <f>+G62/G60*100</f>
        <v>39.443155452436187</v>
      </c>
      <c r="I62" s="1176">
        <v>94.6</v>
      </c>
      <c r="J62" s="1210">
        <f>+I62/I60*100</f>
        <v>35.969581749049425</v>
      </c>
      <c r="K62" s="1176">
        <v>95.9</v>
      </c>
      <c r="L62" s="1210">
        <f>+K62/K60*100</f>
        <v>37.141750580945008</v>
      </c>
      <c r="M62" s="1177">
        <v>103</v>
      </c>
      <c r="N62" s="1211">
        <f>+M62/M60*100</f>
        <v>38.926681783824641</v>
      </c>
      <c r="O62" s="1201"/>
      <c r="P62" s="1199"/>
    </row>
    <row r="63" spans="1:16" s="743" customFormat="1" ht="13.5" customHeight="1" x14ac:dyDescent="0.2">
      <c r="A63" s="759"/>
      <c r="B63" s="759"/>
      <c r="C63" s="760" t="s">
        <v>477</v>
      </c>
      <c r="D63" s="761"/>
      <c r="E63" s="762"/>
      <c r="F63" s="1180"/>
      <c r="G63" s="762"/>
      <c r="H63" s="1180"/>
      <c r="I63" s="762"/>
      <c r="J63" s="1180"/>
      <c r="K63" s="762"/>
      <c r="L63" s="1180"/>
      <c r="M63" s="762"/>
      <c r="N63" s="1180"/>
      <c r="O63" s="1201"/>
      <c r="P63" s="754"/>
    </row>
    <row r="64" spans="1:16" ht="13.5" customHeight="1" x14ac:dyDescent="0.2">
      <c r="A64" s="1135"/>
      <c r="B64" s="1131"/>
      <c r="C64" s="1182" t="s">
        <v>389</v>
      </c>
      <c r="D64" s="1216"/>
      <c r="E64" s="1217" t="s">
        <v>87</v>
      </c>
      <c r="F64" s="845"/>
      <c r="G64" s="1184"/>
      <c r="H64" s="1184"/>
      <c r="I64" s="1205"/>
      <c r="J64" s="1218"/>
      <c r="K64" s="1219"/>
      <c r="L64" s="1205"/>
      <c r="M64" s="1220"/>
      <c r="N64" s="1220"/>
      <c r="O64" s="1201"/>
      <c r="P64" s="1135"/>
    </row>
    <row r="65" spans="1:16" s="1170" customFormat="1" ht="13.5" customHeight="1" x14ac:dyDescent="0.2">
      <c r="A65" s="1169"/>
      <c r="B65" s="1166"/>
      <c r="C65" s="1166"/>
      <c r="D65" s="1166"/>
      <c r="E65" s="1131"/>
      <c r="F65" s="1131"/>
      <c r="G65" s="1131"/>
      <c r="H65" s="1131"/>
      <c r="I65" s="1131"/>
      <c r="J65" s="1131"/>
      <c r="K65" s="1501">
        <v>43678</v>
      </c>
      <c r="L65" s="1501"/>
      <c r="M65" s="1501"/>
      <c r="N65" s="1501"/>
      <c r="O65" s="1221">
        <v>7</v>
      </c>
      <c r="P65" s="1135"/>
    </row>
  </sheetData>
  <mergeCells count="181">
    <mergeCell ref="C45:D45"/>
    <mergeCell ref="K65:N65"/>
    <mergeCell ref="C40:N40"/>
    <mergeCell ref="C41:D42"/>
    <mergeCell ref="E43:F43"/>
    <mergeCell ref="G43:H43"/>
    <mergeCell ref="I43:J43"/>
    <mergeCell ref="K43:L43"/>
    <mergeCell ref="M43:N43"/>
    <mergeCell ref="C38:D38"/>
    <mergeCell ref="E38:F38"/>
    <mergeCell ref="G38:H38"/>
    <mergeCell ref="I38:J38"/>
    <mergeCell ref="K38:L38"/>
    <mergeCell ref="M38:N38"/>
    <mergeCell ref="C37:D37"/>
    <mergeCell ref="E37:F37"/>
    <mergeCell ref="G37:H37"/>
    <mergeCell ref="I37:J37"/>
    <mergeCell ref="K37:L37"/>
    <mergeCell ref="M37:N37"/>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E33:F33"/>
    <mergeCell ref="G33:H33"/>
    <mergeCell ref="I33:J33"/>
    <mergeCell ref="K33:L33"/>
    <mergeCell ref="M33:N33"/>
    <mergeCell ref="E31:F31"/>
    <mergeCell ref="G31:H31"/>
    <mergeCell ref="I31:J31"/>
    <mergeCell ref="K31:L31"/>
    <mergeCell ref="M31:N31"/>
    <mergeCell ref="B32:D32"/>
    <mergeCell ref="E32:F32"/>
    <mergeCell ref="G32:H32"/>
    <mergeCell ref="I32:J32"/>
    <mergeCell ref="K32:L32"/>
    <mergeCell ref="M29:N29"/>
    <mergeCell ref="E30:F30"/>
    <mergeCell ref="G30:H30"/>
    <mergeCell ref="I30:J30"/>
    <mergeCell ref="K30:L30"/>
    <mergeCell ref="M30:N30"/>
    <mergeCell ref="M32:N32"/>
    <mergeCell ref="E28:F28"/>
    <mergeCell ref="G28:H28"/>
    <mergeCell ref="I28:J28"/>
    <mergeCell ref="K28:L28"/>
    <mergeCell ref="M28:N28"/>
    <mergeCell ref="B29:D29"/>
    <mergeCell ref="E29:F29"/>
    <mergeCell ref="G29:H29"/>
    <mergeCell ref="I29:J29"/>
    <mergeCell ref="K29:L29"/>
    <mergeCell ref="M26:N26"/>
    <mergeCell ref="E27:F27"/>
    <mergeCell ref="G27:H27"/>
    <mergeCell ref="I27:J27"/>
    <mergeCell ref="K27:L27"/>
    <mergeCell ref="M27:N27"/>
    <mergeCell ref="E25:F25"/>
    <mergeCell ref="G25:H25"/>
    <mergeCell ref="I25:J25"/>
    <mergeCell ref="K25:L25"/>
    <mergeCell ref="M25:N25"/>
    <mergeCell ref="B26:D26"/>
    <mergeCell ref="E26:F26"/>
    <mergeCell ref="G26:H26"/>
    <mergeCell ref="I26:J26"/>
    <mergeCell ref="K26:L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E19:F19"/>
    <mergeCell ref="G19:H19"/>
    <mergeCell ref="I19:J19"/>
    <mergeCell ref="K19:L19"/>
    <mergeCell ref="M19:N19"/>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s>
  <conditionalFormatting sqref="E7:N7 E43:N43">
    <cfRule type="cellIs" dxfId="1095" priority="1" operator="equal">
      <formula>"1.º trimestre"</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9">
    <tabColor theme="5"/>
  </sheetPr>
  <dimension ref="A1:S59"/>
  <sheetViews>
    <sheetView showRuler="0" zoomScaleNormal="100" workbookViewId="0"/>
  </sheetViews>
  <sheetFormatPr defaultRowHeight="12.75" x14ac:dyDescent="0.2"/>
  <cols>
    <col min="1" max="1" width="1" style="1136" customWidth="1"/>
    <col min="2" max="2" width="2.5703125" style="1136" customWidth="1"/>
    <col min="3" max="3" width="1" style="1136" customWidth="1"/>
    <col min="4" max="4" width="32.42578125" style="1136" customWidth="1"/>
    <col min="5" max="5" width="7.42578125" style="1136" customWidth="1"/>
    <col min="6" max="6" width="5.140625" style="1136" customWidth="1"/>
    <col min="7" max="7" width="7.42578125" style="1136" customWidth="1"/>
    <col min="8" max="8" width="5.140625" style="1136" customWidth="1"/>
    <col min="9" max="9" width="7.42578125" style="1136" customWidth="1"/>
    <col min="10" max="10" width="5.140625" style="1136" customWidth="1"/>
    <col min="11" max="11" width="7.42578125" style="1136" customWidth="1"/>
    <col min="12" max="12" width="5.140625" style="1136" customWidth="1"/>
    <col min="13" max="13" width="7.42578125" style="1136" customWidth="1"/>
    <col min="14" max="14" width="5.140625" style="1136" customWidth="1"/>
    <col min="15" max="15" width="2.5703125" style="1136" customWidth="1"/>
    <col min="16" max="16" width="1" style="1136" customWidth="1"/>
    <col min="17" max="16384" width="9.140625" style="1136"/>
  </cols>
  <sheetData>
    <row r="1" spans="1:19" ht="13.5" customHeight="1" x14ac:dyDescent="0.2">
      <c r="A1" s="1135"/>
      <c r="B1" s="1222"/>
      <c r="C1" s="1222"/>
      <c r="D1" s="1222"/>
      <c r="E1" s="1132"/>
      <c r="F1" s="1132"/>
      <c r="G1" s="1132"/>
      <c r="H1" s="1132"/>
      <c r="I1" s="1504" t="s">
        <v>306</v>
      </c>
      <c r="J1" s="1504"/>
      <c r="K1" s="1504"/>
      <c r="L1" s="1504"/>
      <c r="M1" s="1504"/>
      <c r="N1" s="1504"/>
      <c r="O1" s="1134"/>
      <c r="P1" s="1135"/>
    </row>
    <row r="2" spans="1:19" ht="6" customHeight="1" x14ac:dyDescent="0.2">
      <c r="A2" s="1135"/>
      <c r="B2" s="1223"/>
      <c r="C2" s="1224"/>
      <c r="D2" s="1224"/>
      <c r="E2" s="1225"/>
      <c r="F2" s="1225"/>
      <c r="G2" s="1225"/>
      <c r="H2" s="1225"/>
      <c r="I2" s="1131"/>
      <c r="J2" s="1131"/>
      <c r="K2" s="1131"/>
      <c r="L2" s="1131"/>
      <c r="M2" s="1131"/>
      <c r="N2" s="1226"/>
      <c r="O2" s="1131"/>
      <c r="P2" s="1135"/>
    </row>
    <row r="3" spans="1:19" ht="10.5" customHeight="1" thickBot="1" x14ac:dyDescent="0.25">
      <c r="A3" s="1135"/>
      <c r="B3" s="1227"/>
      <c r="C3" s="1228"/>
      <c r="D3" s="1224"/>
      <c r="E3" s="1225"/>
      <c r="F3" s="1225"/>
      <c r="G3" s="1225"/>
      <c r="H3" s="1225"/>
      <c r="I3" s="1131"/>
      <c r="J3" s="1131"/>
      <c r="K3" s="1131"/>
      <c r="L3" s="1131"/>
      <c r="M3" s="1467" t="s">
        <v>72</v>
      </c>
      <c r="N3" s="1467"/>
      <c r="O3" s="1131"/>
      <c r="P3" s="1135"/>
    </row>
    <row r="4" spans="1:19" s="1143" customFormat="1" ht="13.5" customHeight="1" thickBot="1" x14ac:dyDescent="0.25">
      <c r="A4" s="1142"/>
      <c r="B4" s="1229"/>
      <c r="C4" s="1505" t="s">
        <v>177</v>
      </c>
      <c r="D4" s="1506"/>
      <c r="E4" s="1506"/>
      <c r="F4" s="1506"/>
      <c r="G4" s="1506"/>
      <c r="H4" s="1506"/>
      <c r="I4" s="1506"/>
      <c r="J4" s="1506"/>
      <c r="K4" s="1506"/>
      <c r="L4" s="1506"/>
      <c r="M4" s="1506"/>
      <c r="N4" s="1507"/>
      <c r="O4" s="1131"/>
      <c r="P4" s="1142"/>
    </row>
    <row r="5" spans="1:19" ht="3" customHeight="1" x14ac:dyDescent="0.2">
      <c r="A5" s="1135"/>
      <c r="B5" s="1230"/>
      <c r="C5" s="1471" t="s">
        <v>153</v>
      </c>
      <c r="D5" s="1472"/>
      <c r="E5" s="1231"/>
      <c r="F5" s="1231"/>
      <c r="G5" s="1231"/>
      <c r="H5" s="1231"/>
      <c r="I5" s="1231"/>
      <c r="J5" s="1231"/>
      <c r="K5" s="1138"/>
      <c r="L5" s="1232"/>
      <c r="M5" s="1232"/>
      <c r="N5" s="1232"/>
      <c r="O5" s="1131"/>
      <c r="P5" s="1142"/>
    </row>
    <row r="6" spans="1:19" ht="12.75" customHeight="1" x14ac:dyDescent="0.2">
      <c r="A6" s="1135"/>
      <c r="B6" s="1230"/>
      <c r="C6" s="1473"/>
      <c r="D6" s="1473"/>
      <c r="E6" s="1146" t="s">
        <v>34</v>
      </c>
      <c r="F6" s="1147" t="s">
        <v>34</v>
      </c>
      <c r="G6" s="1146">
        <v>2018</v>
      </c>
      <c r="H6" s="1147" t="s">
        <v>34</v>
      </c>
      <c r="I6" s="1148"/>
      <c r="J6" s="1147" t="s">
        <v>34</v>
      </c>
      <c r="K6" s="1149" t="s">
        <v>34</v>
      </c>
      <c r="L6" s="1150">
        <v>2019</v>
      </c>
      <c r="M6" s="1150" t="s">
        <v>34</v>
      </c>
      <c r="N6" s="1151"/>
      <c r="O6" s="1131"/>
      <c r="P6" s="1142"/>
    </row>
    <row r="7" spans="1:19" x14ac:dyDescent="0.2">
      <c r="A7" s="1135"/>
      <c r="B7" s="1230"/>
      <c r="C7" s="1194"/>
      <c r="D7" s="1194"/>
      <c r="E7" s="1474" t="s">
        <v>946</v>
      </c>
      <c r="F7" s="1474"/>
      <c r="G7" s="1474" t="s">
        <v>947</v>
      </c>
      <c r="H7" s="1474"/>
      <c r="I7" s="1474" t="s">
        <v>948</v>
      </c>
      <c r="J7" s="1474"/>
      <c r="K7" s="1474" t="s">
        <v>949</v>
      </c>
      <c r="L7" s="1474"/>
      <c r="M7" s="1474" t="s">
        <v>946</v>
      </c>
      <c r="N7" s="1474"/>
      <c r="O7" s="1131"/>
      <c r="P7" s="1142"/>
    </row>
    <row r="8" spans="1:19" s="1156" customFormat="1" ht="18.75" customHeight="1" x14ac:dyDescent="0.2">
      <c r="A8" s="1155"/>
      <c r="B8" s="1230"/>
      <c r="C8" s="1464" t="s">
        <v>178</v>
      </c>
      <c r="D8" s="1464"/>
      <c r="E8" s="1502">
        <v>351.8</v>
      </c>
      <c r="F8" s="1502"/>
      <c r="G8" s="1502">
        <v>352.7</v>
      </c>
      <c r="H8" s="1502"/>
      <c r="I8" s="1502">
        <v>349.1</v>
      </c>
      <c r="J8" s="1502"/>
      <c r="K8" s="1502">
        <v>353.6</v>
      </c>
      <c r="L8" s="1502"/>
      <c r="M8" s="1503">
        <v>328.5</v>
      </c>
      <c r="N8" s="1503"/>
      <c r="O8" s="1131"/>
      <c r="P8" s="1142"/>
    </row>
    <row r="9" spans="1:19" ht="13.5" customHeight="1" x14ac:dyDescent="0.2">
      <c r="A9" s="1135"/>
      <c r="B9" s="1230"/>
      <c r="C9" s="674" t="s">
        <v>71</v>
      </c>
      <c r="D9" s="1199"/>
      <c r="E9" s="1508">
        <v>169.6</v>
      </c>
      <c r="F9" s="1508"/>
      <c r="G9" s="1508">
        <v>164.9</v>
      </c>
      <c r="H9" s="1508"/>
      <c r="I9" s="1508">
        <v>160.69999999999999</v>
      </c>
      <c r="J9" s="1508"/>
      <c r="K9" s="1508">
        <v>158.19999999999999</v>
      </c>
      <c r="L9" s="1508"/>
      <c r="M9" s="1509">
        <v>155.19999999999999</v>
      </c>
      <c r="N9" s="1509"/>
      <c r="O9" s="1131"/>
      <c r="P9" s="1142"/>
      <c r="S9" s="1362"/>
    </row>
    <row r="10" spans="1:19" ht="13.5" customHeight="1" x14ac:dyDescent="0.2">
      <c r="A10" s="1135"/>
      <c r="B10" s="1230"/>
      <c r="C10" s="674" t="s">
        <v>70</v>
      </c>
      <c r="D10" s="1199"/>
      <c r="E10" s="1508">
        <v>182.2</v>
      </c>
      <c r="F10" s="1508"/>
      <c r="G10" s="1508">
        <v>187.8</v>
      </c>
      <c r="H10" s="1508"/>
      <c r="I10" s="1508">
        <v>188.4</v>
      </c>
      <c r="J10" s="1508"/>
      <c r="K10" s="1508">
        <v>195.4</v>
      </c>
      <c r="L10" s="1508"/>
      <c r="M10" s="1509">
        <v>173.3</v>
      </c>
      <c r="N10" s="1509"/>
      <c r="O10" s="1131"/>
      <c r="P10" s="1142"/>
    </row>
    <row r="11" spans="1:19" ht="19.5" customHeight="1" x14ac:dyDescent="0.2">
      <c r="A11" s="1135"/>
      <c r="B11" s="1230"/>
      <c r="C11" s="674" t="s">
        <v>154</v>
      </c>
      <c r="D11" s="1199"/>
      <c r="E11" s="1508">
        <v>69.2</v>
      </c>
      <c r="F11" s="1508"/>
      <c r="G11" s="1508">
        <v>79.099999999999994</v>
      </c>
      <c r="H11" s="1508"/>
      <c r="I11" s="1508">
        <v>74.599999999999994</v>
      </c>
      <c r="J11" s="1508"/>
      <c r="K11" s="1508">
        <v>64.599999999999994</v>
      </c>
      <c r="L11" s="1508"/>
      <c r="M11" s="1509">
        <v>65.2</v>
      </c>
      <c r="N11" s="1509"/>
      <c r="O11" s="1131"/>
      <c r="P11" s="1142"/>
    </row>
    <row r="12" spans="1:19" ht="13.5" customHeight="1" x14ac:dyDescent="0.2">
      <c r="A12" s="1135"/>
      <c r="B12" s="1230"/>
      <c r="C12" s="674" t="s">
        <v>155</v>
      </c>
      <c r="D12" s="1199"/>
      <c r="E12" s="1508">
        <v>156.4</v>
      </c>
      <c r="F12" s="1508"/>
      <c r="G12" s="1508">
        <v>147.69999999999999</v>
      </c>
      <c r="H12" s="1508"/>
      <c r="I12" s="1508">
        <v>145.80000000000001</v>
      </c>
      <c r="J12" s="1508"/>
      <c r="K12" s="1508">
        <v>151.69999999999999</v>
      </c>
      <c r="L12" s="1508"/>
      <c r="M12" s="1509">
        <v>128.30000000000001</v>
      </c>
      <c r="N12" s="1509"/>
      <c r="O12" s="1131"/>
      <c r="P12" s="1135"/>
    </row>
    <row r="13" spans="1:19" ht="13.5" customHeight="1" x14ac:dyDescent="0.2">
      <c r="A13" s="1135"/>
      <c r="B13" s="1230"/>
      <c r="C13" s="674" t="s">
        <v>156</v>
      </c>
      <c r="D13" s="1199"/>
      <c r="E13" s="1508">
        <v>126.2</v>
      </c>
      <c r="F13" s="1508"/>
      <c r="G13" s="1508">
        <v>125.9</v>
      </c>
      <c r="H13" s="1508"/>
      <c r="I13" s="1508">
        <v>128.69999999999999</v>
      </c>
      <c r="J13" s="1508"/>
      <c r="K13" s="1508">
        <v>137.4</v>
      </c>
      <c r="L13" s="1508"/>
      <c r="M13" s="1509">
        <v>134.9</v>
      </c>
      <c r="N13" s="1509"/>
      <c r="O13" s="1131"/>
      <c r="P13" s="1135"/>
    </row>
    <row r="14" spans="1:19" ht="19.5" customHeight="1" x14ac:dyDescent="0.2">
      <c r="A14" s="1135"/>
      <c r="B14" s="1230"/>
      <c r="C14" s="674" t="s">
        <v>179</v>
      </c>
      <c r="D14" s="1199"/>
      <c r="E14" s="1508">
        <v>42.2</v>
      </c>
      <c r="F14" s="1508"/>
      <c r="G14" s="1508">
        <v>50.9</v>
      </c>
      <c r="H14" s="1508"/>
      <c r="I14" s="1508">
        <v>43.1</v>
      </c>
      <c r="J14" s="1508"/>
      <c r="K14" s="1508">
        <v>33.9</v>
      </c>
      <c r="L14" s="1508"/>
      <c r="M14" s="1509">
        <v>31.7</v>
      </c>
      <c r="N14" s="1509"/>
      <c r="O14" s="1157"/>
      <c r="P14" s="1135"/>
    </row>
    <row r="15" spans="1:19" ht="13.5" customHeight="1" x14ac:dyDescent="0.2">
      <c r="A15" s="1135"/>
      <c r="B15" s="1230"/>
      <c r="C15" s="674" t="s">
        <v>180</v>
      </c>
      <c r="D15" s="1199"/>
      <c r="E15" s="1508">
        <v>309.60000000000002</v>
      </c>
      <c r="F15" s="1508"/>
      <c r="G15" s="1508">
        <v>301.8</v>
      </c>
      <c r="H15" s="1508"/>
      <c r="I15" s="1508">
        <v>306</v>
      </c>
      <c r="J15" s="1508"/>
      <c r="K15" s="1508">
        <v>319.8</v>
      </c>
      <c r="L15" s="1508"/>
      <c r="M15" s="1509">
        <v>296.8</v>
      </c>
      <c r="N15" s="1509"/>
      <c r="O15" s="1157"/>
      <c r="P15" s="1135"/>
    </row>
    <row r="16" spans="1:19" ht="19.5" customHeight="1" x14ac:dyDescent="0.2">
      <c r="A16" s="1135"/>
      <c r="B16" s="1230"/>
      <c r="C16" s="674" t="s">
        <v>181</v>
      </c>
      <c r="D16" s="1199"/>
      <c r="E16" s="1508">
        <v>168</v>
      </c>
      <c r="F16" s="1508"/>
      <c r="G16" s="1508">
        <v>176.4</v>
      </c>
      <c r="H16" s="1508"/>
      <c r="I16" s="1508">
        <v>182.4</v>
      </c>
      <c r="J16" s="1508"/>
      <c r="K16" s="1508">
        <v>188.2</v>
      </c>
      <c r="L16" s="1508"/>
      <c r="M16" s="1509">
        <v>154</v>
      </c>
      <c r="N16" s="1509"/>
      <c r="O16" s="1157"/>
      <c r="P16" s="1135"/>
    </row>
    <row r="17" spans="1:16" ht="13.5" customHeight="1" x14ac:dyDescent="0.2">
      <c r="A17" s="1135"/>
      <c r="B17" s="1230"/>
      <c r="C17" s="674" t="s">
        <v>182</v>
      </c>
      <c r="D17" s="1199"/>
      <c r="E17" s="1508">
        <v>183.8</v>
      </c>
      <c r="F17" s="1508"/>
      <c r="G17" s="1508">
        <v>176.3</v>
      </c>
      <c r="H17" s="1508"/>
      <c r="I17" s="1508">
        <v>166.7</v>
      </c>
      <c r="J17" s="1508"/>
      <c r="K17" s="1508">
        <v>165.4</v>
      </c>
      <c r="L17" s="1508"/>
      <c r="M17" s="1509">
        <v>174.4</v>
      </c>
      <c r="N17" s="1509"/>
      <c r="O17" s="1157"/>
      <c r="P17" s="1135"/>
    </row>
    <row r="18" spans="1:16" s="1156" customFormat="1" ht="18.75" customHeight="1" x14ac:dyDescent="0.2">
      <c r="A18" s="1155"/>
      <c r="B18" s="1233"/>
      <c r="C18" s="1464" t="s">
        <v>183</v>
      </c>
      <c r="D18" s="1464"/>
      <c r="E18" s="1502">
        <v>6.7</v>
      </c>
      <c r="F18" s="1502"/>
      <c r="G18" s="1502">
        <v>6.7</v>
      </c>
      <c r="H18" s="1502"/>
      <c r="I18" s="1502">
        <v>6.7</v>
      </c>
      <c r="J18" s="1502"/>
      <c r="K18" s="1502">
        <v>6.8</v>
      </c>
      <c r="L18" s="1502"/>
      <c r="M18" s="1503">
        <v>6.3</v>
      </c>
      <c r="N18" s="1503"/>
      <c r="O18" s="1159"/>
      <c r="P18" s="1155"/>
    </row>
    <row r="19" spans="1:16" ht="13.5" customHeight="1" x14ac:dyDescent="0.2">
      <c r="A19" s="1135"/>
      <c r="B19" s="1230"/>
      <c r="C19" s="674" t="s">
        <v>71</v>
      </c>
      <c r="D19" s="1199"/>
      <c r="E19" s="1508">
        <v>6.4</v>
      </c>
      <c r="F19" s="1508"/>
      <c r="G19" s="1508">
        <v>6.2</v>
      </c>
      <c r="H19" s="1508"/>
      <c r="I19" s="1508">
        <v>6</v>
      </c>
      <c r="J19" s="1508"/>
      <c r="K19" s="1508">
        <v>6</v>
      </c>
      <c r="L19" s="1508"/>
      <c r="M19" s="1509">
        <v>5.9</v>
      </c>
      <c r="N19" s="1509"/>
      <c r="O19" s="1157"/>
      <c r="P19" s="1135"/>
    </row>
    <row r="20" spans="1:16" ht="13.5" customHeight="1" x14ac:dyDescent="0.2">
      <c r="A20" s="1135"/>
      <c r="B20" s="1230"/>
      <c r="C20" s="674" t="s">
        <v>70</v>
      </c>
      <c r="D20" s="1199"/>
      <c r="E20" s="1508">
        <v>7.1</v>
      </c>
      <c r="F20" s="1508"/>
      <c r="G20" s="1508">
        <v>7.2</v>
      </c>
      <c r="H20" s="1508"/>
      <c r="I20" s="1508">
        <v>7.3</v>
      </c>
      <c r="J20" s="1508"/>
      <c r="K20" s="1508">
        <v>7.6</v>
      </c>
      <c r="L20" s="1508"/>
      <c r="M20" s="1509">
        <v>6.7</v>
      </c>
      <c r="N20" s="1509"/>
      <c r="O20" s="1157"/>
      <c r="P20" s="1135"/>
    </row>
    <row r="21" spans="1:16" s="1237" customFormat="1" ht="13.5" customHeight="1" x14ac:dyDescent="0.2">
      <c r="A21" s="1234"/>
      <c r="B21" s="1235"/>
      <c r="C21" s="1130" t="s">
        <v>184</v>
      </c>
      <c r="D21" s="1234"/>
      <c r="E21" s="1510">
        <f>+E20-E19</f>
        <v>0.69999999999999929</v>
      </c>
      <c r="F21" s="1510"/>
      <c r="G21" s="1510">
        <f t="shared" ref="G21" si="0">+G20-G19</f>
        <v>1</v>
      </c>
      <c r="H21" s="1510"/>
      <c r="I21" s="1510">
        <f t="shared" ref="I21" si="1">+I20-I19</f>
        <v>1.2999999999999998</v>
      </c>
      <c r="J21" s="1510"/>
      <c r="K21" s="1510">
        <f t="shared" ref="K21" si="2">+K20-K19</f>
        <v>1.5999999999999996</v>
      </c>
      <c r="L21" s="1510"/>
      <c r="M21" s="1511">
        <f t="shared" ref="M21" si="3">+M20-M19</f>
        <v>0.79999999999999982</v>
      </c>
      <c r="N21" s="1511"/>
      <c r="O21" s="1236"/>
      <c r="P21" s="1234"/>
    </row>
    <row r="22" spans="1:16" ht="19.5" customHeight="1" x14ac:dyDescent="0.2">
      <c r="A22" s="1135"/>
      <c r="B22" s="1230"/>
      <c r="C22" s="674" t="s">
        <v>154</v>
      </c>
      <c r="D22" s="1199"/>
      <c r="E22" s="1508">
        <v>19.399999999999999</v>
      </c>
      <c r="F22" s="1508"/>
      <c r="G22" s="1508">
        <v>20</v>
      </c>
      <c r="H22" s="1508"/>
      <c r="I22" s="1508">
        <v>19.899999999999999</v>
      </c>
      <c r="J22" s="1508"/>
      <c r="K22" s="1508">
        <v>17.600000000000001</v>
      </c>
      <c r="L22" s="1508"/>
      <c r="M22" s="1509">
        <v>18.100000000000001</v>
      </c>
      <c r="N22" s="1509"/>
      <c r="O22" s="1157"/>
      <c r="P22" s="1135"/>
    </row>
    <row r="23" spans="1:16" ht="13.5" customHeight="1" x14ac:dyDescent="0.2">
      <c r="A23" s="1135"/>
      <c r="B23" s="1230"/>
      <c r="C23" s="674" t="s">
        <v>155</v>
      </c>
      <c r="D23" s="1135"/>
      <c r="E23" s="1508">
        <v>6.5</v>
      </c>
      <c r="F23" s="1508"/>
      <c r="G23" s="1508">
        <v>6.2</v>
      </c>
      <c r="H23" s="1508"/>
      <c r="I23" s="1508">
        <v>6.1</v>
      </c>
      <c r="J23" s="1508"/>
      <c r="K23" s="1508">
        <v>6.3</v>
      </c>
      <c r="L23" s="1508"/>
      <c r="M23" s="1509">
        <v>5.4</v>
      </c>
      <c r="N23" s="1509"/>
      <c r="O23" s="1157"/>
      <c r="P23" s="1135"/>
    </row>
    <row r="24" spans="1:16" ht="13.5" customHeight="1" x14ac:dyDescent="0.2">
      <c r="A24" s="1135"/>
      <c r="B24" s="1230"/>
      <c r="C24" s="674" t="s">
        <v>156</v>
      </c>
      <c r="D24" s="1135"/>
      <c r="E24" s="1508">
        <v>5.0999999999999996</v>
      </c>
      <c r="F24" s="1508"/>
      <c r="G24" s="1508">
        <v>5.0999999999999996</v>
      </c>
      <c r="H24" s="1508"/>
      <c r="I24" s="1508">
        <v>5.2</v>
      </c>
      <c r="J24" s="1508"/>
      <c r="K24" s="1508">
        <v>5.5</v>
      </c>
      <c r="L24" s="1508"/>
      <c r="M24" s="1509">
        <v>5.4</v>
      </c>
      <c r="N24" s="1509"/>
      <c r="O24" s="1157"/>
      <c r="P24" s="1135"/>
    </row>
    <row r="25" spans="1:16" s="1240" customFormat="1" ht="19.5" customHeight="1" x14ac:dyDescent="0.2">
      <c r="A25" s="1238"/>
      <c r="B25" s="1239"/>
      <c r="C25" s="674" t="s">
        <v>185</v>
      </c>
      <c r="D25" s="1199"/>
      <c r="E25" s="1508">
        <v>7.2</v>
      </c>
      <c r="F25" s="1508"/>
      <c r="G25" s="1508">
        <v>7.2</v>
      </c>
      <c r="H25" s="1508"/>
      <c r="I25" s="1508">
        <v>6.7</v>
      </c>
      <c r="J25" s="1508"/>
      <c r="K25" s="1508">
        <v>6.8</v>
      </c>
      <c r="L25" s="1508"/>
      <c r="M25" s="1509">
        <v>6.2</v>
      </c>
      <c r="N25" s="1509"/>
      <c r="O25" s="1139"/>
      <c r="P25" s="1238"/>
    </row>
    <row r="26" spans="1:16" s="1240" customFormat="1" ht="13.5" customHeight="1" x14ac:dyDescent="0.2">
      <c r="A26" s="1238"/>
      <c r="B26" s="1239"/>
      <c r="C26" s="674" t="s">
        <v>186</v>
      </c>
      <c r="D26" s="1199"/>
      <c r="E26" s="1508">
        <v>5.3</v>
      </c>
      <c r="F26" s="1508"/>
      <c r="G26" s="1508">
        <v>5.4</v>
      </c>
      <c r="H26" s="1508"/>
      <c r="I26" s="1508">
        <v>5.7</v>
      </c>
      <c r="J26" s="1508"/>
      <c r="K26" s="1508">
        <v>4.9000000000000004</v>
      </c>
      <c r="L26" s="1508"/>
      <c r="M26" s="1509">
        <v>4.7</v>
      </c>
      <c r="N26" s="1509"/>
      <c r="O26" s="1139"/>
      <c r="P26" s="1238"/>
    </row>
    <row r="27" spans="1:16" s="1240" customFormat="1" ht="13.5" customHeight="1" x14ac:dyDescent="0.2">
      <c r="A27" s="1238"/>
      <c r="B27" s="1239"/>
      <c r="C27" s="674" t="s">
        <v>187</v>
      </c>
      <c r="D27" s="1199"/>
      <c r="E27" s="1508">
        <v>7.2</v>
      </c>
      <c r="F27" s="1508"/>
      <c r="G27" s="1508">
        <v>7.1</v>
      </c>
      <c r="H27" s="1508"/>
      <c r="I27" s="1508">
        <v>6.7</v>
      </c>
      <c r="J27" s="1508"/>
      <c r="K27" s="1508">
        <v>7.8</v>
      </c>
      <c r="L27" s="1508"/>
      <c r="M27" s="1509">
        <v>7.1</v>
      </c>
      <c r="N27" s="1509"/>
      <c r="O27" s="1139"/>
      <c r="P27" s="1238"/>
    </row>
    <row r="28" spans="1:16" s="1240" customFormat="1" ht="13.5" customHeight="1" x14ac:dyDescent="0.2">
      <c r="A28" s="1238"/>
      <c r="B28" s="1239"/>
      <c r="C28" s="674" t="s">
        <v>188</v>
      </c>
      <c r="D28" s="1199"/>
      <c r="E28" s="1508">
        <v>6.9</v>
      </c>
      <c r="F28" s="1508"/>
      <c r="G28" s="1508">
        <v>6.6</v>
      </c>
      <c r="H28" s="1508"/>
      <c r="I28" s="1508">
        <v>7.7</v>
      </c>
      <c r="J28" s="1508"/>
      <c r="K28" s="1508">
        <v>6.3</v>
      </c>
      <c r="L28" s="1508"/>
      <c r="M28" s="1509">
        <v>6.9</v>
      </c>
      <c r="N28" s="1509"/>
      <c r="O28" s="1139"/>
      <c r="P28" s="1238"/>
    </row>
    <row r="29" spans="1:16" s="1240" customFormat="1" ht="13.5" customHeight="1" x14ac:dyDescent="0.2">
      <c r="A29" s="1238"/>
      <c r="B29" s="1239"/>
      <c r="C29" s="674" t="s">
        <v>189</v>
      </c>
      <c r="D29" s="1199"/>
      <c r="E29" s="1508">
        <v>5.3</v>
      </c>
      <c r="F29" s="1508"/>
      <c r="G29" s="1508">
        <v>5</v>
      </c>
      <c r="H29" s="1508"/>
      <c r="I29" s="1508">
        <v>7.8</v>
      </c>
      <c r="J29" s="1508"/>
      <c r="K29" s="1508">
        <v>9.4</v>
      </c>
      <c r="L29" s="1508"/>
      <c r="M29" s="1509">
        <v>6.7</v>
      </c>
      <c r="N29" s="1509"/>
      <c r="O29" s="1139"/>
      <c r="P29" s="1238"/>
    </row>
    <row r="30" spans="1:16" s="1240" customFormat="1" ht="13.5" customHeight="1" x14ac:dyDescent="0.2">
      <c r="A30" s="1238"/>
      <c r="B30" s="1239"/>
      <c r="C30" s="674" t="s">
        <v>129</v>
      </c>
      <c r="D30" s="1199"/>
      <c r="E30" s="1508">
        <v>8.1999999999999993</v>
      </c>
      <c r="F30" s="1508"/>
      <c r="G30" s="1508">
        <v>8.6999999999999993</v>
      </c>
      <c r="H30" s="1508"/>
      <c r="I30" s="1508">
        <v>8.5</v>
      </c>
      <c r="J30" s="1508"/>
      <c r="K30" s="1508">
        <v>8.4</v>
      </c>
      <c r="L30" s="1508"/>
      <c r="M30" s="1509">
        <v>8.1999999999999993</v>
      </c>
      <c r="N30" s="1509"/>
      <c r="O30" s="1139"/>
      <c r="P30" s="1238"/>
    </row>
    <row r="31" spans="1:16" s="1240" customFormat="1" ht="13.5" customHeight="1" x14ac:dyDescent="0.2">
      <c r="A31" s="1238"/>
      <c r="B31" s="1239"/>
      <c r="C31" s="674" t="s">
        <v>130</v>
      </c>
      <c r="D31" s="1199"/>
      <c r="E31" s="1508">
        <v>8.3000000000000007</v>
      </c>
      <c r="F31" s="1508"/>
      <c r="G31" s="1508">
        <v>8.9</v>
      </c>
      <c r="H31" s="1508"/>
      <c r="I31" s="1508">
        <v>8.9</v>
      </c>
      <c r="J31" s="1508"/>
      <c r="K31" s="1508">
        <v>7</v>
      </c>
      <c r="L31" s="1508"/>
      <c r="M31" s="1509">
        <v>6.9</v>
      </c>
      <c r="N31" s="1509"/>
      <c r="O31" s="1139"/>
      <c r="P31" s="1238"/>
    </row>
    <row r="32" spans="1:16" ht="19.5" customHeight="1" x14ac:dyDescent="0.2">
      <c r="A32" s="1135"/>
      <c r="B32" s="1230"/>
      <c r="C32" s="1464" t="s">
        <v>190</v>
      </c>
      <c r="D32" s="1464"/>
      <c r="E32" s="1502">
        <v>3.5</v>
      </c>
      <c r="F32" s="1502"/>
      <c r="G32" s="1502">
        <v>3.4</v>
      </c>
      <c r="H32" s="1502"/>
      <c r="I32" s="1502">
        <v>3.2</v>
      </c>
      <c r="J32" s="1502"/>
      <c r="K32" s="1502">
        <v>3.2</v>
      </c>
      <c r="L32" s="1502"/>
      <c r="M32" s="1503">
        <v>3.3</v>
      </c>
      <c r="N32" s="1503"/>
      <c r="O32" s="1157"/>
      <c r="P32" s="1135"/>
    </row>
    <row r="33" spans="1:16" s="1240" customFormat="1" ht="13.5" customHeight="1" x14ac:dyDescent="0.2">
      <c r="A33" s="1238"/>
      <c r="B33" s="1241"/>
      <c r="C33" s="674" t="s">
        <v>71</v>
      </c>
      <c r="D33" s="1199"/>
      <c r="E33" s="1497">
        <v>3.4</v>
      </c>
      <c r="F33" s="1497"/>
      <c r="G33" s="1497">
        <v>3.2</v>
      </c>
      <c r="H33" s="1497"/>
      <c r="I33" s="1497">
        <v>3.1</v>
      </c>
      <c r="J33" s="1497"/>
      <c r="K33" s="1497">
        <v>2.9</v>
      </c>
      <c r="L33" s="1497"/>
      <c r="M33" s="1498">
        <v>3.2</v>
      </c>
      <c r="N33" s="1498"/>
      <c r="O33" s="1139"/>
      <c r="P33" s="1238"/>
    </row>
    <row r="34" spans="1:16" s="1240" customFormat="1" ht="13.5" customHeight="1" x14ac:dyDescent="0.2">
      <c r="A34" s="1238"/>
      <c r="B34" s="1241"/>
      <c r="C34" s="674" t="s">
        <v>70</v>
      </c>
      <c r="D34" s="1199"/>
      <c r="E34" s="1497">
        <v>3.6</v>
      </c>
      <c r="F34" s="1497"/>
      <c r="G34" s="1497">
        <v>3.6</v>
      </c>
      <c r="H34" s="1497"/>
      <c r="I34" s="1497">
        <v>3.3</v>
      </c>
      <c r="J34" s="1497"/>
      <c r="K34" s="1497">
        <v>3.4</v>
      </c>
      <c r="L34" s="1497"/>
      <c r="M34" s="1498">
        <v>3.4</v>
      </c>
      <c r="N34" s="1498"/>
      <c r="O34" s="1139"/>
      <c r="P34" s="1238"/>
    </row>
    <row r="35" spans="1:16" s="1237" customFormat="1" ht="13.5" customHeight="1" x14ac:dyDescent="0.2">
      <c r="A35" s="1234"/>
      <c r="B35" s="1235"/>
      <c r="C35" s="1130" t="s">
        <v>191</v>
      </c>
      <c r="D35" s="1234"/>
      <c r="E35" s="1510">
        <f>+E34-E33</f>
        <v>0.20000000000000018</v>
      </c>
      <c r="F35" s="1510"/>
      <c r="G35" s="1510">
        <f t="shared" ref="G35" si="4">+G34-G33</f>
        <v>0.39999999999999991</v>
      </c>
      <c r="H35" s="1510"/>
      <c r="I35" s="1510">
        <f t="shared" ref="I35" si="5">+I34-I33</f>
        <v>0.19999999999999973</v>
      </c>
      <c r="J35" s="1510"/>
      <c r="K35" s="1510">
        <f t="shared" ref="K35" si="6">+K34-K33</f>
        <v>0.5</v>
      </c>
      <c r="L35" s="1510"/>
      <c r="M35" s="1511">
        <f t="shared" ref="M35" si="7">+M34-M33</f>
        <v>0.19999999999999973</v>
      </c>
      <c r="N35" s="1511"/>
      <c r="O35" s="1236"/>
      <c r="P35" s="1234"/>
    </row>
    <row r="36" spans="1:16" s="1202" customFormat="1" ht="12.75" customHeight="1" thickBot="1" x14ac:dyDescent="0.25">
      <c r="A36" s="1199"/>
      <c r="B36" s="1242"/>
      <c r="C36" s="677"/>
      <c r="D36" s="1243"/>
      <c r="E36" s="1205"/>
      <c r="F36" s="1244"/>
      <c r="G36" s="1205"/>
      <c r="H36" s="1244"/>
      <c r="I36" s="1205"/>
      <c r="J36" s="1205"/>
      <c r="K36" s="1205"/>
      <c r="L36" s="1205"/>
      <c r="M36" s="1467"/>
      <c r="N36" s="1467"/>
      <c r="O36" s="1152"/>
      <c r="P36" s="1199"/>
    </row>
    <row r="37" spans="1:16" s="1202" customFormat="1" ht="13.5" customHeight="1" thickBot="1" x14ac:dyDescent="0.25">
      <c r="A37" s="1199"/>
      <c r="B37" s="1242"/>
      <c r="C37" s="1505" t="s">
        <v>514</v>
      </c>
      <c r="D37" s="1506"/>
      <c r="E37" s="1506"/>
      <c r="F37" s="1506"/>
      <c r="G37" s="1506"/>
      <c r="H37" s="1506"/>
      <c r="I37" s="1506"/>
      <c r="J37" s="1506"/>
      <c r="K37" s="1506"/>
      <c r="L37" s="1506"/>
      <c r="M37" s="1506"/>
      <c r="N37" s="1507"/>
      <c r="O37" s="1152"/>
      <c r="P37" s="1199"/>
    </row>
    <row r="38" spans="1:16" s="1202" customFormat="1" ht="3" customHeight="1" x14ac:dyDescent="0.2">
      <c r="A38" s="1199"/>
      <c r="B38" s="1242"/>
      <c r="C38" s="1484" t="s">
        <v>157</v>
      </c>
      <c r="D38" s="1485"/>
      <c r="E38" s="1232"/>
      <c r="F38" s="1232"/>
      <c r="G38" s="1232"/>
      <c r="H38" s="1232"/>
      <c r="I38" s="1232"/>
      <c r="J38" s="1232"/>
      <c r="K38" s="1245"/>
      <c r="L38" s="1232"/>
      <c r="M38" s="1232"/>
      <c r="N38" s="1232"/>
      <c r="O38" s="1152"/>
      <c r="P38" s="1199"/>
    </row>
    <row r="39" spans="1:16" ht="12.75" customHeight="1" x14ac:dyDescent="0.2">
      <c r="A39" s="1135"/>
      <c r="B39" s="1230"/>
      <c r="C39" s="1513"/>
      <c r="D39" s="1513"/>
      <c r="E39" s="1146" t="s">
        <v>34</v>
      </c>
      <c r="F39" s="1147" t="s">
        <v>34</v>
      </c>
      <c r="G39" s="1146">
        <v>2018</v>
      </c>
      <c r="H39" s="1147" t="s">
        <v>34</v>
      </c>
      <c r="I39" s="1148"/>
      <c r="J39" s="1147" t="s">
        <v>34</v>
      </c>
      <c r="K39" s="1149" t="s">
        <v>34</v>
      </c>
      <c r="L39" s="1150">
        <v>2019</v>
      </c>
      <c r="M39" s="1150" t="s">
        <v>34</v>
      </c>
      <c r="N39" s="1151"/>
      <c r="O39" s="1131"/>
      <c r="P39" s="1142"/>
    </row>
    <row r="40" spans="1:16" s="1202" customFormat="1" ht="12.75" customHeight="1" x14ac:dyDescent="0.2">
      <c r="A40" s="1199"/>
      <c r="B40" s="1242"/>
      <c r="C40" s="1152"/>
      <c r="D40" s="1152"/>
      <c r="E40" s="1474" t="str">
        <f>+E7</f>
        <v>2.º trimestre</v>
      </c>
      <c r="F40" s="1474"/>
      <c r="G40" s="1474" t="str">
        <f>+G7</f>
        <v>3.º trimestre</v>
      </c>
      <c r="H40" s="1474"/>
      <c r="I40" s="1474" t="str">
        <f>+I7</f>
        <v>4.º trimestre</v>
      </c>
      <c r="J40" s="1474"/>
      <c r="K40" s="1474" t="str">
        <f>+K7</f>
        <v>1.º trimestre</v>
      </c>
      <c r="L40" s="1474"/>
      <c r="M40" s="1474" t="str">
        <f>+M7</f>
        <v>2.º trimestre</v>
      </c>
      <c r="N40" s="1474"/>
      <c r="O40" s="1152"/>
      <c r="P40" s="1199"/>
    </row>
    <row r="41" spans="1:16" s="1202" customFormat="1" ht="12.75" customHeight="1" x14ac:dyDescent="0.2">
      <c r="A41" s="1199"/>
      <c r="B41" s="1242"/>
      <c r="C41" s="1152"/>
      <c r="D41" s="1152"/>
      <c r="E41" s="686" t="s">
        <v>158</v>
      </c>
      <c r="F41" s="686" t="s">
        <v>105</v>
      </c>
      <c r="G41" s="686" t="s">
        <v>158</v>
      </c>
      <c r="H41" s="686" t="s">
        <v>105</v>
      </c>
      <c r="I41" s="1104" t="s">
        <v>158</v>
      </c>
      <c r="J41" s="1104" t="s">
        <v>105</v>
      </c>
      <c r="K41" s="1104" t="s">
        <v>158</v>
      </c>
      <c r="L41" s="1104" t="s">
        <v>105</v>
      </c>
      <c r="M41" s="1104" t="s">
        <v>158</v>
      </c>
      <c r="N41" s="1104" t="s">
        <v>105</v>
      </c>
      <c r="O41" s="1152"/>
      <c r="P41" s="1199"/>
    </row>
    <row r="42" spans="1:16" s="1202" customFormat="1" ht="18.75" customHeight="1" x14ac:dyDescent="0.2">
      <c r="A42" s="1199"/>
      <c r="B42" s="1242"/>
      <c r="C42" s="1464" t="s">
        <v>178</v>
      </c>
      <c r="D42" s="1464"/>
      <c r="E42" s="1246">
        <v>351.8</v>
      </c>
      <c r="F42" s="1208">
        <f>+E42/E42*100</f>
        <v>100</v>
      </c>
      <c r="G42" s="1246">
        <v>352.7</v>
      </c>
      <c r="H42" s="1208">
        <f>+G42/G42*100</f>
        <v>100</v>
      </c>
      <c r="I42" s="1246">
        <v>349.1</v>
      </c>
      <c r="J42" s="1208">
        <f>+I42/I42*100</f>
        <v>100</v>
      </c>
      <c r="K42" s="1246">
        <v>353.6</v>
      </c>
      <c r="L42" s="1208">
        <f>+K42/K42*100</f>
        <v>100</v>
      </c>
      <c r="M42" s="1247">
        <v>328.5</v>
      </c>
      <c r="N42" s="1209">
        <f>+M42/M42*100</f>
        <v>100</v>
      </c>
      <c r="O42" s="1152"/>
      <c r="P42" s="1199"/>
    </row>
    <row r="43" spans="1:16" s="1202" customFormat="1" ht="14.25" customHeight="1" x14ac:dyDescent="0.2">
      <c r="A43" s="1199"/>
      <c r="B43" s="1242"/>
      <c r="C43" s="1248"/>
      <c r="D43" s="1130" t="s">
        <v>71</v>
      </c>
      <c r="E43" s="1249">
        <v>169.6</v>
      </c>
      <c r="F43" s="1210">
        <f>+E43/E42*100</f>
        <v>48.20920977828311</v>
      </c>
      <c r="G43" s="1249">
        <v>164.9</v>
      </c>
      <c r="H43" s="1210">
        <f>+G43/G42*100</f>
        <v>46.753614970229663</v>
      </c>
      <c r="I43" s="1249">
        <v>160.69999999999999</v>
      </c>
      <c r="J43" s="1210">
        <f>+I43/I42*100</f>
        <v>46.032655399598966</v>
      </c>
      <c r="K43" s="1249">
        <v>158.19999999999999</v>
      </c>
      <c r="L43" s="1210">
        <f>+K43/K42*100</f>
        <v>44.739819004524882</v>
      </c>
      <c r="M43" s="1250">
        <v>155.19999999999999</v>
      </c>
      <c r="N43" s="1211">
        <f>+M43/M42*100</f>
        <v>47.245053272450527</v>
      </c>
      <c r="O43" s="1152"/>
      <c r="P43" s="1199"/>
    </row>
    <row r="44" spans="1:16" s="1202" customFormat="1" ht="14.25" customHeight="1" x14ac:dyDescent="0.2">
      <c r="A44" s="1199"/>
      <c r="B44" s="1242"/>
      <c r="C44" s="1248"/>
      <c r="D44" s="1130" t="s">
        <v>70</v>
      </c>
      <c r="E44" s="1249">
        <v>182.2</v>
      </c>
      <c r="F44" s="1210">
        <f>+E44/E42*100</f>
        <v>51.790790221716875</v>
      </c>
      <c r="G44" s="1249">
        <v>187.8</v>
      </c>
      <c r="H44" s="1210">
        <f>+G44/G42*100</f>
        <v>53.246385029770352</v>
      </c>
      <c r="I44" s="1249">
        <v>188.4</v>
      </c>
      <c r="J44" s="1210">
        <f>+I44/I42*100</f>
        <v>53.967344600401034</v>
      </c>
      <c r="K44" s="1249">
        <v>195.4</v>
      </c>
      <c r="L44" s="1210">
        <f>+K44/K42*100</f>
        <v>55.260180995475118</v>
      </c>
      <c r="M44" s="1250">
        <v>173.3</v>
      </c>
      <c r="N44" s="1211">
        <f>+M44/M42*100</f>
        <v>52.754946727549466</v>
      </c>
      <c r="O44" s="1152"/>
      <c r="P44" s="1199"/>
    </row>
    <row r="45" spans="1:16" s="1202" customFormat="1" ht="18.75" customHeight="1" x14ac:dyDescent="0.2">
      <c r="A45" s="1199"/>
      <c r="B45" s="1242"/>
      <c r="C45" s="674" t="s">
        <v>154</v>
      </c>
      <c r="D45" s="680"/>
      <c r="E45" s="1251">
        <v>69.2</v>
      </c>
      <c r="F45" s="1212">
        <f>+E45/E$42*100</f>
        <v>19.670267197271176</v>
      </c>
      <c r="G45" s="1252">
        <v>79.099999999999994</v>
      </c>
      <c r="H45" s="1212">
        <f>+G45/G$42*100</f>
        <v>22.426991777714772</v>
      </c>
      <c r="I45" s="1252">
        <v>74.599999999999994</v>
      </c>
      <c r="J45" s="1212">
        <f>+I45/I$42*100</f>
        <v>21.369235176167283</v>
      </c>
      <c r="K45" s="1252">
        <v>64.599999999999994</v>
      </c>
      <c r="L45" s="1212">
        <f>+K45/K$42*100</f>
        <v>18.269230769230766</v>
      </c>
      <c r="M45" s="1253">
        <v>65.2</v>
      </c>
      <c r="N45" s="1213">
        <f>+M45/M$42*100</f>
        <v>19.847792998477932</v>
      </c>
      <c r="O45" s="1152"/>
      <c r="P45" s="1199"/>
    </row>
    <row r="46" spans="1:16" s="1202" customFormat="1" ht="14.25" customHeight="1" x14ac:dyDescent="0.2">
      <c r="A46" s="1199"/>
      <c r="B46" s="1242"/>
      <c r="C46" s="677"/>
      <c r="D46" s="1214" t="s">
        <v>71</v>
      </c>
      <c r="E46" s="1254">
        <v>33.9</v>
      </c>
      <c r="F46" s="1210">
        <f>+E46/E45*100</f>
        <v>48.98843930635838</v>
      </c>
      <c r="G46" s="1255">
        <v>41.4</v>
      </c>
      <c r="H46" s="1210">
        <f>+G46/G45*100</f>
        <v>52.338811630847026</v>
      </c>
      <c r="I46" s="1255">
        <v>38.9</v>
      </c>
      <c r="J46" s="1210">
        <f>+I46/I45*100</f>
        <v>52.144772117962468</v>
      </c>
      <c r="K46" s="1255">
        <v>27.6</v>
      </c>
      <c r="L46" s="1210">
        <f>+K46/K45*100</f>
        <v>42.724458204334368</v>
      </c>
      <c r="M46" s="1256">
        <v>33.9</v>
      </c>
      <c r="N46" s="1211">
        <f>+M46/M45*100</f>
        <v>51.993865030674847</v>
      </c>
      <c r="O46" s="1152"/>
      <c r="P46" s="1199"/>
    </row>
    <row r="47" spans="1:16" s="1202" customFormat="1" ht="14.25" customHeight="1" x14ac:dyDescent="0.2">
      <c r="A47" s="1199"/>
      <c r="B47" s="1242"/>
      <c r="C47" s="677"/>
      <c r="D47" s="1214" t="s">
        <v>70</v>
      </c>
      <c r="E47" s="1254">
        <v>35.299999999999997</v>
      </c>
      <c r="F47" s="1210">
        <f>+E47/E45*100</f>
        <v>51.011560693641613</v>
      </c>
      <c r="G47" s="1255">
        <v>37.700000000000003</v>
      </c>
      <c r="H47" s="1210">
        <f>+G47/G45*100</f>
        <v>47.661188369152981</v>
      </c>
      <c r="I47" s="1255">
        <v>35.700000000000003</v>
      </c>
      <c r="J47" s="1210">
        <f>+I47/I45*100</f>
        <v>47.855227882037546</v>
      </c>
      <c r="K47" s="1255">
        <v>36.9</v>
      </c>
      <c r="L47" s="1210">
        <f>+K47/K45*100</f>
        <v>57.120743034055735</v>
      </c>
      <c r="M47" s="1256">
        <v>31.3</v>
      </c>
      <c r="N47" s="1211">
        <f>+M47/M45*100</f>
        <v>48.006134969325153</v>
      </c>
      <c r="O47" s="1152"/>
      <c r="P47" s="1199"/>
    </row>
    <row r="48" spans="1:16" s="1202" customFormat="1" ht="18.75" customHeight="1" x14ac:dyDescent="0.2">
      <c r="A48" s="1199"/>
      <c r="B48" s="1242"/>
      <c r="C48" s="674" t="s">
        <v>509</v>
      </c>
      <c r="D48" s="680"/>
      <c r="E48" s="1251">
        <v>71.400000000000006</v>
      </c>
      <c r="F48" s="1212">
        <f>+E48/E$42*100</f>
        <v>20.295622512791358</v>
      </c>
      <c r="G48" s="1252">
        <v>69.8</v>
      </c>
      <c r="H48" s="1212">
        <f>+G48/G$42*100</f>
        <v>19.790189963141479</v>
      </c>
      <c r="I48" s="1252">
        <v>73.5</v>
      </c>
      <c r="J48" s="1212">
        <f>+I48/I$42*100</f>
        <v>21.054139215124604</v>
      </c>
      <c r="K48" s="1252">
        <v>76</v>
      </c>
      <c r="L48" s="1212">
        <f>+K48/K$42*100</f>
        <v>21.493212669683256</v>
      </c>
      <c r="M48" s="1253">
        <v>58.4</v>
      </c>
      <c r="N48" s="1213">
        <f>+M48/M$42*100</f>
        <v>17.777777777777779</v>
      </c>
      <c r="O48" s="1152"/>
      <c r="P48" s="1199"/>
    </row>
    <row r="49" spans="1:16" s="1202" customFormat="1" ht="14.25" customHeight="1" x14ac:dyDescent="0.2">
      <c r="A49" s="1199"/>
      <c r="B49" s="1242"/>
      <c r="C49" s="677"/>
      <c r="D49" s="1214" t="s">
        <v>71</v>
      </c>
      <c r="E49" s="1255">
        <v>36.4</v>
      </c>
      <c r="F49" s="1210">
        <f>+E49/E48*100</f>
        <v>50.980392156862742</v>
      </c>
      <c r="G49" s="1255">
        <v>29.8</v>
      </c>
      <c r="H49" s="1210">
        <f>+G49/G48*100</f>
        <v>42.693409742120345</v>
      </c>
      <c r="I49" s="1255">
        <v>34</v>
      </c>
      <c r="J49" s="1210">
        <f>+I49/I48*100</f>
        <v>46.258503401360542</v>
      </c>
      <c r="K49" s="1255">
        <v>29.9</v>
      </c>
      <c r="L49" s="1210">
        <f>+K49/K48*100</f>
        <v>39.342105263157897</v>
      </c>
      <c r="M49" s="1256">
        <v>26.9</v>
      </c>
      <c r="N49" s="1211">
        <f>+M49/M48*100</f>
        <v>46.061643835616437</v>
      </c>
      <c r="O49" s="1152"/>
      <c r="P49" s="1199"/>
    </row>
    <row r="50" spans="1:16" s="1202" customFormat="1" ht="14.25" customHeight="1" x14ac:dyDescent="0.2">
      <c r="A50" s="1199"/>
      <c r="B50" s="1242"/>
      <c r="C50" s="677"/>
      <c r="D50" s="1214" t="s">
        <v>70</v>
      </c>
      <c r="E50" s="1254">
        <v>35</v>
      </c>
      <c r="F50" s="1210">
        <f>+E50/E48*100</f>
        <v>49.019607843137251</v>
      </c>
      <c r="G50" s="1255">
        <v>40</v>
      </c>
      <c r="H50" s="1210">
        <f>+G50/G48*100</f>
        <v>57.306590257879662</v>
      </c>
      <c r="I50" s="1255">
        <v>39.5</v>
      </c>
      <c r="J50" s="1210">
        <f>+I50/I48*100</f>
        <v>53.741496598639458</v>
      </c>
      <c r="K50" s="1255">
        <v>46.1</v>
      </c>
      <c r="L50" s="1210">
        <f>+K50/K48*100</f>
        <v>60.65789473684211</v>
      </c>
      <c r="M50" s="1256">
        <v>31.4</v>
      </c>
      <c r="N50" s="1211">
        <f>+M50/M48*100</f>
        <v>53.767123287671239</v>
      </c>
      <c r="O50" s="1152"/>
      <c r="P50" s="1199"/>
    </row>
    <row r="51" spans="1:16" s="1202" customFormat="1" ht="18.75" customHeight="1" x14ac:dyDescent="0.2">
      <c r="A51" s="1199"/>
      <c r="B51" s="1242"/>
      <c r="C51" s="674" t="s">
        <v>510</v>
      </c>
      <c r="D51" s="680"/>
      <c r="E51" s="1251">
        <v>85.1</v>
      </c>
      <c r="F51" s="1212">
        <f>+E51/E$42*100</f>
        <v>24.189880613985217</v>
      </c>
      <c r="G51" s="1252">
        <v>77.900000000000006</v>
      </c>
      <c r="H51" s="1212">
        <f>+G51/G$42*100</f>
        <v>22.086759285511771</v>
      </c>
      <c r="I51" s="1252">
        <v>72.3</v>
      </c>
      <c r="J51" s="1212">
        <f>+I51/I$42*100</f>
        <v>20.710398166714405</v>
      </c>
      <c r="K51" s="1252">
        <v>75.7</v>
      </c>
      <c r="L51" s="1212">
        <f>+K51/K$42*100</f>
        <v>21.408371040723981</v>
      </c>
      <c r="M51" s="1253">
        <v>69.900000000000006</v>
      </c>
      <c r="N51" s="1213">
        <f>+M51/M$42*100</f>
        <v>21.278538812785389</v>
      </c>
      <c r="O51" s="1152"/>
      <c r="P51" s="1199"/>
    </row>
    <row r="52" spans="1:16" s="1202" customFormat="1" ht="14.25" customHeight="1" x14ac:dyDescent="0.2">
      <c r="A52" s="1199"/>
      <c r="B52" s="1242"/>
      <c r="C52" s="677"/>
      <c r="D52" s="1214" t="s">
        <v>71</v>
      </c>
      <c r="E52" s="1255">
        <v>36.1</v>
      </c>
      <c r="F52" s="1210">
        <f>+E52/E51*100</f>
        <v>42.420681551116338</v>
      </c>
      <c r="G52" s="1255">
        <v>34.4</v>
      </c>
      <c r="H52" s="1210">
        <f>+G52/G51*100</f>
        <v>44.159178433889593</v>
      </c>
      <c r="I52" s="1255">
        <v>27.1</v>
      </c>
      <c r="J52" s="1210">
        <f>+I52/I51*100</f>
        <v>37.482710926694338</v>
      </c>
      <c r="K52" s="1255">
        <v>30</v>
      </c>
      <c r="L52" s="1210">
        <f>+K52/K51*100</f>
        <v>39.63011889035667</v>
      </c>
      <c r="M52" s="1256">
        <v>29.2</v>
      </c>
      <c r="N52" s="1211">
        <f>+M52/M51*100</f>
        <v>41.773962804005713</v>
      </c>
      <c r="O52" s="1152"/>
      <c r="P52" s="1199"/>
    </row>
    <row r="53" spans="1:16" s="1202" customFormat="1" ht="14.25" customHeight="1" x14ac:dyDescent="0.2">
      <c r="A53" s="1199"/>
      <c r="B53" s="1242"/>
      <c r="C53" s="677"/>
      <c r="D53" s="1214" t="s">
        <v>70</v>
      </c>
      <c r="E53" s="1255">
        <v>48.9</v>
      </c>
      <c r="F53" s="1210">
        <f>+E53/E51*100</f>
        <v>57.46180963572268</v>
      </c>
      <c r="G53" s="1255">
        <v>43.5</v>
      </c>
      <c r="H53" s="1210">
        <f>+G53/G51*100</f>
        <v>55.840821566110399</v>
      </c>
      <c r="I53" s="1255">
        <v>45.2</v>
      </c>
      <c r="J53" s="1210">
        <f>+I53/I51*100</f>
        <v>62.517289073305683</v>
      </c>
      <c r="K53" s="1255">
        <v>45.7</v>
      </c>
      <c r="L53" s="1210">
        <f>+K53/K51*100</f>
        <v>60.36988110964333</v>
      </c>
      <c r="M53" s="1256">
        <v>40.700000000000003</v>
      </c>
      <c r="N53" s="1211">
        <f>+M53/M51*100</f>
        <v>58.226037195994273</v>
      </c>
      <c r="O53" s="1152"/>
      <c r="P53" s="1199"/>
    </row>
    <row r="54" spans="1:16" s="1202" customFormat="1" ht="18.75" customHeight="1" x14ac:dyDescent="0.2">
      <c r="A54" s="1199"/>
      <c r="B54" s="1242"/>
      <c r="C54" s="674" t="s">
        <v>156</v>
      </c>
      <c r="D54" s="680"/>
      <c r="E54" s="1252">
        <v>126.2</v>
      </c>
      <c r="F54" s="1212">
        <f>+E54/E$42*100</f>
        <v>35.872654917566798</v>
      </c>
      <c r="G54" s="1252">
        <v>125.9</v>
      </c>
      <c r="H54" s="1212">
        <f>+G54/G$42*100</f>
        <v>35.696058973631985</v>
      </c>
      <c r="I54" s="1252">
        <v>128.69999999999999</v>
      </c>
      <c r="J54" s="1212">
        <f>+I54/I$42*100</f>
        <v>36.866227441993694</v>
      </c>
      <c r="K54" s="1252">
        <v>137.4</v>
      </c>
      <c r="L54" s="1212">
        <f>+K54/K$42*100</f>
        <v>38.857466063348419</v>
      </c>
      <c r="M54" s="1253">
        <v>134.9</v>
      </c>
      <c r="N54" s="1213">
        <f>+M54/M$42*100</f>
        <v>41.06544901065449</v>
      </c>
      <c r="O54" s="1152"/>
      <c r="P54" s="1199"/>
    </row>
    <row r="55" spans="1:16" s="1202" customFormat="1" ht="14.25" customHeight="1" x14ac:dyDescent="0.2">
      <c r="A55" s="1199"/>
      <c r="B55" s="1242"/>
      <c r="C55" s="677"/>
      <c r="D55" s="1214" t="s">
        <v>71</v>
      </c>
      <c r="E55" s="1255">
        <v>63.2</v>
      </c>
      <c r="F55" s="1210">
        <f>+E55/E54*100</f>
        <v>50.079239302694134</v>
      </c>
      <c r="G55" s="1255">
        <v>59.3</v>
      </c>
      <c r="H55" s="1210">
        <f>+G55/G54*100</f>
        <v>47.100873709293083</v>
      </c>
      <c r="I55" s="1255">
        <v>60.7</v>
      </c>
      <c r="J55" s="1210">
        <f>+I55/I54*100</f>
        <v>47.163947163947171</v>
      </c>
      <c r="K55" s="1255">
        <v>70.7</v>
      </c>
      <c r="L55" s="1210">
        <f>+K55/K54*100</f>
        <v>51.455604075691411</v>
      </c>
      <c r="M55" s="1256">
        <v>65.099999999999994</v>
      </c>
      <c r="N55" s="1211">
        <f>+M55/M54*100</f>
        <v>48.257968865826534</v>
      </c>
      <c r="O55" s="1152"/>
      <c r="P55" s="1199"/>
    </row>
    <row r="56" spans="1:16" s="1202" customFormat="1" ht="14.25" customHeight="1" x14ac:dyDescent="0.2">
      <c r="A56" s="1199"/>
      <c r="B56" s="1242"/>
      <c r="C56" s="677"/>
      <c r="D56" s="1214" t="s">
        <v>70</v>
      </c>
      <c r="E56" s="1255">
        <v>63</v>
      </c>
      <c r="F56" s="1210">
        <f>+E56/E54*100</f>
        <v>49.920760697305859</v>
      </c>
      <c r="G56" s="1255">
        <v>66.599999999999994</v>
      </c>
      <c r="H56" s="1210">
        <f>+G56/G54*100</f>
        <v>52.899126290706903</v>
      </c>
      <c r="I56" s="1255">
        <v>68.099999999999994</v>
      </c>
      <c r="J56" s="1210">
        <f>+I56/I54*100</f>
        <v>52.913752913752909</v>
      </c>
      <c r="K56" s="1255">
        <v>66.7</v>
      </c>
      <c r="L56" s="1210">
        <f>+K56/K54*100</f>
        <v>48.544395924308589</v>
      </c>
      <c r="M56" s="1256">
        <v>69.8</v>
      </c>
      <c r="N56" s="1211">
        <f>+M56/M54*100</f>
        <v>51.742031134173459</v>
      </c>
      <c r="O56" s="1152"/>
      <c r="P56" s="1199"/>
    </row>
    <row r="57" spans="1:16" s="743" customFormat="1" ht="12" customHeight="1" x14ac:dyDescent="0.2">
      <c r="A57" s="758"/>
      <c r="B57" s="759"/>
      <c r="C57" s="760" t="s">
        <v>477</v>
      </c>
      <c r="D57" s="761"/>
      <c r="E57" s="762"/>
      <c r="F57" s="1180"/>
      <c r="G57" s="762"/>
      <c r="H57" s="1180"/>
      <c r="I57" s="762"/>
      <c r="J57" s="1180"/>
      <c r="K57" s="762"/>
      <c r="L57" s="1180"/>
      <c r="M57" s="762"/>
      <c r="N57" s="1180"/>
      <c r="O57" s="763"/>
      <c r="P57" s="754"/>
    </row>
    <row r="58" spans="1:16" s="1260" customFormat="1" ht="13.5" customHeight="1" x14ac:dyDescent="0.2">
      <c r="A58" s="1257"/>
      <c r="B58" s="1258"/>
      <c r="C58" s="1182" t="s">
        <v>389</v>
      </c>
      <c r="D58" s="677"/>
      <c r="E58" s="1512" t="s">
        <v>87</v>
      </c>
      <c r="F58" s="1512"/>
      <c r="G58" s="1512"/>
      <c r="H58" s="1512"/>
      <c r="I58" s="1512"/>
      <c r="J58" s="1512"/>
      <c r="K58" s="1512"/>
      <c r="L58" s="1512"/>
      <c r="M58" s="1512"/>
      <c r="N58" s="1512"/>
      <c r="O58" s="1259"/>
      <c r="P58" s="1257"/>
    </row>
    <row r="59" spans="1:16" ht="13.5" customHeight="1" x14ac:dyDescent="0.2">
      <c r="A59" s="1135"/>
      <c r="B59" s="1261">
        <v>8</v>
      </c>
      <c r="C59" s="1478">
        <v>43678</v>
      </c>
      <c r="D59" s="1478"/>
      <c r="E59" s="1131"/>
      <c r="F59" s="1131"/>
      <c r="G59" s="1131"/>
      <c r="H59" s="1131"/>
      <c r="I59" s="1131"/>
      <c r="J59" s="1131"/>
      <c r="K59" s="1131"/>
      <c r="L59" s="1131"/>
      <c r="M59" s="1131"/>
      <c r="N59" s="1131"/>
      <c r="O59" s="1138"/>
      <c r="P59" s="1135"/>
    </row>
  </sheetData>
  <mergeCells count="163">
    <mergeCell ref="C42:D42"/>
    <mergeCell ref="E58:N58"/>
    <mergeCell ref="C59:D59"/>
    <mergeCell ref="C37:N37"/>
    <mergeCell ref="C38:D39"/>
    <mergeCell ref="E40:F40"/>
    <mergeCell ref="G40:H40"/>
    <mergeCell ref="I40:J40"/>
    <mergeCell ref="K40:L40"/>
    <mergeCell ref="M40:N40"/>
    <mergeCell ref="E35:F35"/>
    <mergeCell ref="G35:H35"/>
    <mergeCell ref="I35:J35"/>
    <mergeCell ref="K35:L35"/>
    <mergeCell ref="M35:N35"/>
    <mergeCell ref="M36:N36"/>
    <mergeCell ref="E33:F33"/>
    <mergeCell ref="G33:H33"/>
    <mergeCell ref="I33:J33"/>
    <mergeCell ref="K33:L33"/>
    <mergeCell ref="M33:N33"/>
    <mergeCell ref="E34:F34"/>
    <mergeCell ref="G34:H34"/>
    <mergeCell ref="I34:J34"/>
    <mergeCell ref="K34:L34"/>
    <mergeCell ref="M34:N34"/>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28:F28"/>
    <mergeCell ref="G28:H28"/>
    <mergeCell ref="I28:J28"/>
    <mergeCell ref="K28:L28"/>
    <mergeCell ref="M28:N28"/>
    <mergeCell ref="E29:F29"/>
    <mergeCell ref="G29:H29"/>
    <mergeCell ref="I29:J29"/>
    <mergeCell ref="K29:L29"/>
    <mergeCell ref="M29:N29"/>
    <mergeCell ref="E26:F26"/>
    <mergeCell ref="G26:H26"/>
    <mergeCell ref="I26:J26"/>
    <mergeCell ref="K26:L26"/>
    <mergeCell ref="M26:N26"/>
    <mergeCell ref="E27:F27"/>
    <mergeCell ref="G27:H27"/>
    <mergeCell ref="I27:J27"/>
    <mergeCell ref="K27:L27"/>
    <mergeCell ref="M27:N27"/>
    <mergeCell ref="E24:F24"/>
    <mergeCell ref="G24:H24"/>
    <mergeCell ref="I24:J24"/>
    <mergeCell ref="K24:L24"/>
    <mergeCell ref="M24:N24"/>
    <mergeCell ref="E25:F25"/>
    <mergeCell ref="G25:H25"/>
    <mergeCell ref="I25:J25"/>
    <mergeCell ref="K25:L25"/>
    <mergeCell ref="M25:N25"/>
    <mergeCell ref="E22:F22"/>
    <mergeCell ref="G22:H22"/>
    <mergeCell ref="I22:J22"/>
    <mergeCell ref="K22:L22"/>
    <mergeCell ref="M22:N22"/>
    <mergeCell ref="E23:F23"/>
    <mergeCell ref="G23:H23"/>
    <mergeCell ref="I23:J23"/>
    <mergeCell ref="K23:L23"/>
    <mergeCell ref="M23:N23"/>
    <mergeCell ref="E20:F20"/>
    <mergeCell ref="G20:H20"/>
    <mergeCell ref="I20:J20"/>
    <mergeCell ref="K20:L20"/>
    <mergeCell ref="M20:N20"/>
    <mergeCell ref="E21:F21"/>
    <mergeCell ref="G21:H21"/>
    <mergeCell ref="I21:J21"/>
    <mergeCell ref="K21:L21"/>
    <mergeCell ref="M21:N21"/>
    <mergeCell ref="M18:N18"/>
    <mergeCell ref="E19:F19"/>
    <mergeCell ref="G19:H19"/>
    <mergeCell ref="I19:J19"/>
    <mergeCell ref="K19:L19"/>
    <mergeCell ref="M19:N19"/>
    <mergeCell ref="E17:F17"/>
    <mergeCell ref="G17:H17"/>
    <mergeCell ref="I17:J17"/>
    <mergeCell ref="K17:L17"/>
    <mergeCell ref="M17:N17"/>
    <mergeCell ref="C18:D18"/>
    <mergeCell ref="E18:F18"/>
    <mergeCell ref="G18:H18"/>
    <mergeCell ref="I18:J18"/>
    <mergeCell ref="K18:L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s>
  <conditionalFormatting sqref="E7:N7 E40:N40">
    <cfRule type="cellIs" dxfId="1094" priority="1" operator="equal">
      <formula>"1.º trimestre"</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
    <tabColor theme="5"/>
    <pageSetUpPr fitToPage="1"/>
  </sheetPr>
  <dimension ref="A1:S62"/>
  <sheetViews>
    <sheetView zoomScaleNormal="100" workbookViewId="0"/>
  </sheetViews>
  <sheetFormatPr defaultRowHeight="12.75" x14ac:dyDescent="0.2"/>
  <cols>
    <col min="1" max="1" width="1" style="131" customWidth="1"/>
    <col min="2" max="2" width="2.5703125" style="131" customWidth="1"/>
    <col min="3" max="3" width="1" style="131" customWidth="1"/>
    <col min="4" max="4" width="24.7109375" style="131" customWidth="1"/>
    <col min="5" max="17" width="5.42578125" style="131" customWidth="1"/>
    <col min="18" max="18" width="2.5703125" style="131" customWidth="1"/>
    <col min="19" max="19" width="1" style="131" customWidth="1"/>
    <col min="20" max="16384" width="9.140625" style="131"/>
  </cols>
  <sheetData>
    <row r="1" spans="1:19" ht="13.5" customHeight="1" x14ac:dyDescent="0.2">
      <c r="A1" s="130"/>
      <c r="B1" s="1526" t="s">
        <v>390</v>
      </c>
      <c r="C1" s="1526"/>
      <c r="D1" s="1526"/>
      <c r="E1" s="132"/>
      <c r="F1" s="132"/>
      <c r="G1" s="132"/>
      <c r="H1" s="132"/>
      <c r="I1" s="132"/>
      <c r="J1" s="132"/>
      <c r="K1" s="132"/>
      <c r="L1" s="132"/>
      <c r="M1" s="132"/>
      <c r="N1" s="132"/>
      <c r="O1" s="132"/>
      <c r="P1" s="132"/>
      <c r="Q1" s="132"/>
      <c r="R1" s="132"/>
      <c r="S1" s="130"/>
    </row>
    <row r="2" spans="1:19" ht="6" customHeight="1" x14ac:dyDescent="0.2">
      <c r="A2" s="130"/>
      <c r="B2" s="538"/>
      <c r="C2" s="538"/>
      <c r="D2" s="538"/>
      <c r="E2" s="210"/>
      <c r="F2" s="210"/>
      <c r="G2" s="210"/>
      <c r="H2" s="210"/>
      <c r="I2" s="210"/>
      <c r="J2" s="210"/>
      <c r="K2" s="210"/>
      <c r="L2" s="210"/>
      <c r="M2" s="210"/>
      <c r="N2" s="210"/>
      <c r="O2" s="210"/>
      <c r="P2" s="210"/>
      <c r="Q2" s="210"/>
      <c r="R2" s="211"/>
      <c r="S2" s="132"/>
    </row>
    <row r="3" spans="1:19" ht="10.5" customHeight="1" thickBot="1" x14ac:dyDescent="0.25">
      <c r="A3" s="130"/>
      <c r="B3" s="132"/>
      <c r="C3" s="132"/>
      <c r="D3" s="132"/>
      <c r="E3" s="512"/>
      <c r="F3" s="512"/>
      <c r="G3" s="132"/>
      <c r="H3" s="132"/>
      <c r="I3" s="132"/>
      <c r="J3" s="132"/>
      <c r="K3" s="132"/>
      <c r="L3" s="132"/>
      <c r="M3" s="132"/>
      <c r="N3" s="132"/>
      <c r="O3" s="132"/>
      <c r="P3" s="512"/>
      <c r="Q3" s="512" t="s">
        <v>69</v>
      </c>
      <c r="R3" s="212"/>
      <c r="S3" s="132"/>
    </row>
    <row r="4" spans="1:19" ht="13.5" customHeight="1" thickBot="1" x14ac:dyDescent="0.25">
      <c r="A4" s="130"/>
      <c r="B4" s="132"/>
      <c r="C4" s="345" t="s">
        <v>391</v>
      </c>
      <c r="D4" s="349"/>
      <c r="E4" s="350"/>
      <c r="F4" s="350"/>
      <c r="G4" s="350"/>
      <c r="H4" s="350"/>
      <c r="I4" s="350"/>
      <c r="J4" s="350"/>
      <c r="K4" s="350"/>
      <c r="L4" s="350"/>
      <c r="M4" s="350"/>
      <c r="N4" s="350"/>
      <c r="O4" s="350"/>
      <c r="P4" s="350"/>
      <c r="Q4" s="351"/>
      <c r="R4" s="212"/>
      <c r="S4" s="132"/>
    </row>
    <row r="5" spans="1:19" ht="12" customHeight="1" x14ac:dyDescent="0.2">
      <c r="A5" s="130"/>
      <c r="B5" s="132"/>
      <c r="C5" s="810" t="s">
        <v>77</v>
      </c>
      <c r="D5" s="810"/>
      <c r="E5" s="172"/>
      <c r="F5" s="172"/>
      <c r="G5" s="172"/>
      <c r="H5" s="172"/>
      <c r="I5" s="172"/>
      <c r="J5" s="172"/>
      <c r="K5" s="172"/>
      <c r="L5" s="172"/>
      <c r="M5" s="172"/>
      <c r="N5" s="172"/>
      <c r="O5" s="172"/>
      <c r="P5" s="172"/>
      <c r="Q5" s="172"/>
      <c r="R5" s="212"/>
      <c r="S5" s="132"/>
    </row>
    <row r="6" spans="1:19" s="91" customFormat="1" ht="13.5" customHeight="1" x14ac:dyDescent="0.2">
      <c r="A6" s="156"/>
      <c r="B6" s="165"/>
      <c r="C6" s="1523" t="s">
        <v>126</v>
      </c>
      <c r="D6" s="1524"/>
      <c r="E6" s="1524"/>
      <c r="F6" s="1524"/>
      <c r="G6" s="1524"/>
      <c r="H6" s="1524"/>
      <c r="I6" s="1524"/>
      <c r="J6" s="1524"/>
      <c r="K6" s="1524"/>
      <c r="L6" s="1524"/>
      <c r="M6" s="1524"/>
      <c r="N6" s="1524"/>
      <c r="O6" s="1524"/>
      <c r="P6" s="1524"/>
      <c r="Q6" s="1525"/>
      <c r="R6" s="212"/>
      <c r="S6" s="2"/>
    </row>
    <row r="7" spans="1:19" s="91" customFormat="1" ht="3.75" customHeight="1" x14ac:dyDescent="0.2">
      <c r="A7" s="156"/>
      <c r="B7" s="165"/>
      <c r="C7" s="811"/>
      <c r="D7" s="811"/>
      <c r="E7" s="812"/>
      <c r="F7" s="812"/>
      <c r="G7" s="812"/>
      <c r="H7" s="812"/>
      <c r="I7" s="812"/>
      <c r="J7" s="812"/>
      <c r="K7" s="812"/>
      <c r="L7" s="812"/>
      <c r="M7" s="812"/>
      <c r="N7" s="812"/>
      <c r="O7" s="812"/>
      <c r="P7" s="812"/>
      <c r="Q7" s="812"/>
      <c r="R7" s="212"/>
      <c r="S7" s="2"/>
    </row>
    <row r="8" spans="1:19" s="91" customFormat="1" ht="13.5" customHeight="1" x14ac:dyDescent="0.2">
      <c r="A8" s="156"/>
      <c r="B8" s="165"/>
      <c r="C8" s="812"/>
      <c r="D8" s="812"/>
      <c r="E8" s="1329" t="s">
        <v>34</v>
      </c>
      <c r="F8" s="1329" t="s">
        <v>34</v>
      </c>
      <c r="G8" s="1329" t="s">
        <v>911</v>
      </c>
      <c r="H8" s="1329" t="s">
        <v>34</v>
      </c>
      <c r="I8" s="1329" t="s">
        <v>34</v>
      </c>
      <c r="J8" s="1329" t="s">
        <v>34</v>
      </c>
      <c r="K8" s="1329" t="s">
        <v>34</v>
      </c>
      <c r="L8" s="1330" t="s">
        <v>34</v>
      </c>
      <c r="M8" s="1330" t="s">
        <v>34</v>
      </c>
      <c r="N8" s="1330" t="s">
        <v>912</v>
      </c>
      <c r="O8" s="1330" t="s">
        <v>34</v>
      </c>
      <c r="P8" s="1330" t="s">
        <v>34</v>
      </c>
      <c r="Q8" s="1330" t="s">
        <v>34</v>
      </c>
      <c r="R8" s="212"/>
      <c r="S8" s="2"/>
    </row>
    <row r="9" spans="1:19" ht="12.75" customHeight="1" x14ac:dyDescent="0.2">
      <c r="A9" s="130"/>
      <c r="B9" s="132"/>
      <c r="C9" s="1515"/>
      <c r="D9" s="1515"/>
      <c r="E9" s="641" t="s">
        <v>98</v>
      </c>
      <c r="F9" s="641" t="s">
        <v>97</v>
      </c>
      <c r="G9" s="641" t="s">
        <v>96</v>
      </c>
      <c r="H9" s="641" t="s">
        <v>95</v>
      </c>
      <c r="I9" s="641" t="s">
        <v>94</v>
      </c>
      <c r="J9" s="641" t="s">
        <v>93</v>
      </c>
      <c r="K9" s="641" t="s">
        <v>92</v>
      </c>
      <c r="L9" s="641" t="s">
        <v>103</v>
      </c>
      <c r="M9" s="641" t="s">
        <v>102</v>
      </c>
      <c r="N9" s="1105" t="s">
        <v>101</v>
      </c>
      <c r="O9" s="1105" t="s">
        <v>100</v>
      </c>
      <c r="P9" s="641" t="s">
        <v>99</v>
      </c>
      <c r="Q9" s="1105" t="s">
        <v>98</v>
      </c>
      <c r="R9" s="212"/>
      <c r="S9" s="132"/>
    </row>
    <row r="10" spans="1:19" ht="3.75" customHeight="1" x14ac:dyDescent="0.2">
      <c r="A10" s="130"/>
      <c r="B10" s="132"/>
      <c r="C10" s="770"/>
      <c r="D10" s="770"/>
      <c r="E10" s="767"/>
      <c r="F10" s="767"/>
      <c r="G10" s="767"/>
      <c r="H10" s="767"/>
      <c r="I10" s="767"/>
      <c r="J10" s="767"/>
      <c r="K10" s="767"/>
      <c r="L10" s="767"/>
      <c r="M10" s="767"/>
      <c r="N10" s="767"/>
      <c r="O10" s="767"/>
      <c r="P10" s="767"/>
      <c r="Q10" s="767"/>
      <c r="R10" s="212"/>
      <c r="S10" s="132"/>
    </row>
    <row r="11" spans="1:19" ht="13.5" customHeight="1" x14ac:dyDescent="0.2">
      <c r="A11" s="130"/>
      <c r="B11" s="132"/>
      <c r="C11" s="1518" t="s">
        <v>376</v>
      </c>
      <c r="D11" s="1519"/>
      <c r="E11" s="768"/>
      <c r="F11" s="768"/>
      <c r="G11" s="768"/>
      <c r="H11" s="768"/>
      <c r="I11" s="768"/>
      <c r="J11" s="768"/>
      <c r="K11" s="768"/>
      <c r="L11" s="768"/>
      <c r="M11" s="768"/>
      <c r="N11" s="768"/>
      <c r="O11" s="768"/>
      <c r="P11" s="768"/>
      <c r="Q11" s="768"/>
      <c r="R11" s="212"/>
      <c r="S11" s="132"/>
    </row>
    <row r="12" spans="1:19" s="164" customFormat="1" ht="13.5" customHeight="1" x14ac:dyDescent="0.2">
      <c r="A12" s="156"/>
      <c r="B12" s="165"/>
      <c r="D12" s="815" t="s">
        <v>67</v>
      </c>
      <c r="E12" s="771">
        <v>35</v>
      </c>
      <c r="F12" s="771">
        <v>33</v>
      </c>
      <c r="G12" s="771">
        <v>36</v>
      </c>
      <c r="H12" s="771">
        <v>47</v>
      </c>
      <c r="I12" s="771">
        <v>60</v>
      </c>
      <c r="J12" s="771">
        <v>73</v>
      </c>
      <c r="K12" s="771">
        <v>69</v>
      </c>
      <c r="L12" s="771">
        <v>72</v>
      </c>
      <c r="M12" s="771">
        <v>66</v>
      </c>
      <c r="N12" s="771">
        <v>62</v>
      </c>
      <c r="O12" s="771">
        <v>56</v>
      </c>
      <c r="P12" s="771">
        <v>41</v>
      </c>
      <c r="Q12" s="771">
        <v>27</v>
      </c>
      <c r="R12" s="212"/>
      <c r="S12" s="132"/>
    </row>
    <row r="13" spans="1:19" s="153" customFormat="1" ht="18.75" customHeight="1" x14ac:dyDescent="0.2">
      <c r="A13" s="156"/>
      <c r="B13" s="165"/>
      <c r="C13" s="537"/>
      <c r="D13" s="213"/>
      <c r="E13" s="158"/>
      <c r="F13" s="158"/>
      <c r="G13" s="158"/>
      <c r="H13" s="158"/>
      <c r="I13" s="158"/>
      <c r="J13" s="158"/>
      <c r="K13" s="158"/>
      <c r="L13" s="158"/>
      <c r="M13" s="158"/>
      <c r="N13" s="158"/>
      <c r="O13" s="158"/>
      <c r="P13" s="158"/>
      <c r="Q13" s="158"/>
      <c r="R13" s="212"/>
      <c r="S13" s="132"/>
    </row>
    <row r="14" spans="1:19" s="153" customFormat="1" ht="13.5" customHeight="1" x14ac:dyDescent="0.2">
      <c r="A14" s="156"/>
      <c r="B14" s="165"/>
      <c r="C14" s="1518" t="s">
        <v>142</v>
      </c>
      <c r="D14" s="1519"/>
      <c r="E14" s="158"/>
      <c r="F14" s="158"/>
      <c r="G14" s="158"/>
      <c r="H14" s="158"/>
      <c r="I14" s="158"/>
      <c r="J14" s="158"/>
      <c r="K14" s="158"/>
      <c r="L14" s="158"/>
      <c r="M14" s="158"/>
      <c r="N14" s="158"/>
      <c r="O14" s="158"/>
      <c r="P14" s="158"/>
      <c r="Q14" s="158"/>
      <c r="R14" s="212"/>
      <c r="S14" s="132"/>
    </row>
    <row r="15" spans="1:19" s="160" customFormat="1" ht="13.5" customHeight="1" x14ac:dyDescent="0.2">
      <c r="A15" s="156"/>
      <c r="B15" s="165"/>
      <c r="D15" s="815" t="s">
        <v>67</v>
      </c>
      <c r="E15" s="804">
        <v>547</v>
      </c>
      <c r="F15" s="804">
        <v>456</v>
      </c>
      <c r="G15" s="804">
        <v>752</v>
      </c>
      <c r="H15" s="804">
        <v>1104</v>
      </c>
      <c r="I15" s="804">
        <v>1284</v>
      </c>
      <c r="J15" s="804">
        <v>1784</v>
      </c>
      <c r="K15" s="804">
        <v>1435</v>
      </c>
      <c r="L15" s="804">
        <v>1532</v>
      </c>
      <c r="M15" s="804">
        <v>1532</v>
      </c>
      <c r="N15" s="804">
        <v>1500</v>
      </c>
      <c r="O15" s="804">
        <v>1537</v>
      </c>
      <c r="P15" s="804">
        <v>1105</v>
      </c>
      <c r="Q15" s="804">
        <v>490</v>
      </c>
      <c r="R15" s="215"/>
      <c r="S15" s="154"/>
    </row>
    <row r="16" spans="1:19" s="136" customFormat="1" ht="26.25" customHeight="1" x14ac:dyDescent="0.2">
      <c r="A16" s="829"/>
      <c r="B16" s="135"/>
      <c r="C16" s="830"/>
      <c r="D16" s="831" t="s">
        <v>934</v>
      </c>
      <c r="E16" s="832">
        <v>342</v>
      </c>
      <c r="F16" s="832">
        <v>328</v>
      </c>
      <c r="G16" s="832">
        <v>557</v>
      </c>
      <c r="H16" s="832">
        <v>773</v>
      </c>
      <c r="I16" s="832">
        <v>1090</v>
      </c>
      <c r="J16" s="832">
        <v>1617</v>
      </c>
      <c r="K16" s="832">
        <v>1273</v>
      </c>
      <c r="L16" s="832">
        <v>1360</v>
      </c>
      <c r="M16" s="832">
        <v>1406</v>
      </c>
      <c r="N16" s="832">
        <v>1358</v>
      </c>
      <c r="O16" s="832">
        <v>1457</v>
      </c>
      <c r="P16" s="832">
        <v>1027</v>
      </c>
      <c r="Q16" s="832">
        <v>436</v>
      </c>
      <c r="R16" s="827"/>
      <c r="S16" s="135"/>
    </row>
    <row r="17" spans="1:19" s="153" customFormat="1" ht="18.75" customHeight="1" x14ac:dyDescent="0.2">
      <c r="A17" s="156"/>
      <c r="B17" s="152"/>
      <c r="C17" s="537" t="s">
        <v>232</v>
      </c>
      <c r="D17" s="833" t="s">
        <v>935</v>
      </c>
      <c r="E17" s="824">
        <v>205</v>
      </c>
      <c r="F17" s="824">
        <v>128</v>
      </c>
      <c r="G17" s="824">
        <v>195</v>
      </c>
      <c r="H17" s="824">
        <v>331</v>
      </c>
      <c r="I17" s="824">
        <v>194</v>
      </c>
      <c r="J17" s="824">
        <v>167</v>
      </c>
      <c r="K17" s="824">
        <v>162</v>
      </c>
      <c r="L17" s="824">
        <v>172</v>
      </c>
      <c r="M17" s="824">
        <v>126</v>
      </c>
      <c r="N17" s="824">
        <v>142</v>
      </c>
      <c r="O17" s="824">
        <v>80</v>
      </c>
      <c r="P17" s="824">
        <v>78</v>
      </c>
      <c r="Q17" s="824">
        <v>54</v>
      </c>
      <c r="R17" s="212"/>
      <c r="S17" s="132"/>
    </row>
    <row r="18" spans="1:19" s="153" customFormat="1" x14ac:dyDescent="0.2">
      <c r="A18" s="156"/>
      <c r="B18" s="152"/>
      <c r="C18" s="537"/>
      <c r="D18" s="1095"/>
      <c r="E18" s="1095"/>
      <c r="F18" s="1095"/>
      <c r="G18" s="1095"/>
      <c r="H18" s="1095"/>
      <c r="I18" s="1095"/>
      <c r="J18" s="1095"/>
      <c r="K18" s="1095"/>
      <c r="L18" s="1095"/>
      <c r="M18" s="1095"/>
      <c r="N18" s="1095"/>
      <c r="O18" s="1095"/>
      <c r="P18" s="1095"/>
      <c r="Q18" s="1095"/>
      <c r="R18" s="212"/>
      <c r="S18" s="132"/>
    </row>
    <row r="19" spans="1:19" s="153" customFormat="1" ht="13.5" customHeight="1" x14ac:dyDescent="0.2">
      <c r="A19" s="156"/>
      <c r="B19" s="152"/>
      <c r="C19" s="537"/>
      <c r="D19" s="216"/>
      <c r="E19" s="148"/>
      <c r="F19" s="148"/>
      <c r="G19" s="148"/>
      <c r="H19" s="148"/>
      <c r="I19" s="148"/>
      <c r="J19" s="148"/>
      <c r="K19" s="148"/>
      <c r="L19" s="148"/>
      <c r="M19" s="148"/>
      <c r="N19" s="148"/>
      <c r="O19" s="148"/>
      <c r="P19" s="148"/>
      <c r="Q19" s="148"/>
      <c r="R19" s="212"/>
      <c r="S19" s="132"/>
    </row>
    <row r="20" spans="1:19" s="153" customFormat="1" ht="13.5" customHeight="1" x14ac:dyDescent="0.2">
      <c r="A20" s="156"/>
      <c r="B20" s="152"/>
      <c r="C20" s="537"/>
      <c r="D20" s="427"/>
      <c r="E20" s="159"/>
      <c r="F20" s="159"/>
      <c r="G20" s="159"/>
      <c r="H20" s="159"/>
      <c r="I20" s="159"/>
      <c r="J20" s="159"/>
      <c r="K20" s="159"/>
      <c r="L20" s="159"/>
      <c r="M20" s="159"/>
      <c r="N20" s="159"/>
      <c r="O20" s="159"/>
      <c r="P20" s="159"/>
      <c r="Q20" s="159"/>
      <c r="R20" s="212"/>
      <c r="S20" s="132"/>
    </row>
    <row r="21" spans="1:19" s="153" customFormat="1" ht="13.5" customHeight="1" x14ac:dyDescent="0.2">
      <c r="A21" s="156"/>
      <c r="B21" s="152"/>
      <c r="C21" s="537"/>
      <c r="D21" s="427"/>
      <c r="E21" s="159"/>
      <c r="F21" s="159"/>
      <c r="G21" s="159"/>
      <c r="H21" s="159"/>
      <c r="I21" s="159"/>
      <c r="J21" s="159"/>
      <c r="K21" s="159"/>
      <c r="L21" s="159"/>
      <c r="M21" s="159"/>
      <c r="N21" s="159"/>
      <c r="O21" s="159"/>
      <c r="P21" s="159"/>
      <c r="Q21" s="159"/>
      <c r="R21" s="212"/>
      <c r="S21" s="132"/>
    </row>
    <row r="22" spans="1:19" s="153" customFormat="1" ht="13.5" customHeight="1" x14ac:dyDescent="0.2">
      <c r="A22" s="151"/>
      <c r="B22" s="152"/>
      <c r="C22" s="537"/>
      <c r="D22" s="427"/>
      <c r="E22" s="159"/>
      <c r="F22" s="159"/>
      <c r="G22" s="159"/>
      <c r="H22" s="159"/>
      <c r="I22" s="159"/>
      <c r="J22" s="159"/>
      <c r="K22" s="159"/>
      <c r="L22" s="159"/>
      <c r="M22" s="159"/>
      <c r="N22" s="159"/>
      <c r="O22" s="159"/>
      <c r="P22" s="159"/>
      <c r="Q22" s="159"/>
      <c r="R22" s="212"/>
      <c r="S22" s="132"/>
    </row>
    <row r="23" spans="1:19" s="153" customFormat="1" ht="13.5" customHeight="1" x14ac:dyDescent="0.2">
      <c r="A23" s="151"/>
      <c r="B23" s="152"/>
      <c r="C23" s="537"/>
      <c r="D23" s="427"/>
      <c r="E23" s="159"/>
      <c r="F23" s="159"/>
      <c r="G23" s="159"/>
      <c r="H23" s="159"/>
      <c r="I23" s="159"/>
      <c r="J23" s="159"/>
      <c r="K23" s="159"/>
      <c r="L23" s="159"/>
      <c r="M23" s="159"/>
      <c r="N23" s="159"/>
      <c r="O23" s="159"/>
      <c r="P23" s="159"/>
      <c r="Q23" s="159"/>
      <c r="R23" s="212"/>
      <c r="S23" s="132"/>
    </row>
    <row r="24" spans="1:19" s="153" customFormat="1" ht="13.5" customHeight="1" x14ac:dyDescent="0.2">
      <c r="A24" s="151"/>
      <c r="B24" s="152"/>
      <c r="C24" s="537"/>
      <c r="D24" s="427"/>
      <c r="E24" s="159"/>
      <c r="F24" s="159"/>
      <c r="G24" s="159"/>
      <c r="H24" s="159"/>
      <c r="I24" s="159"/>
      <c r="J24" s="159"/>
      <c r="K24" s="159"/>
      <c r="L24" s="159"/>
      <c r="M24" s="159"/>
      <c r="N24" s="159"/>
      <c r="O24" s="159"/>
      <c r="P24" s="159"/>
      <c r="Q24" s="159"/>
      <c r="R24" s="212"/>
      <c r="S24" s="132"/>
    </row>
    <row r="25" spans="1:19" s="153" customFormat="1" ht="13.5" customHeight="1" x14ac:dyDescent="0.2">
      <c r="A25" s="151"/>
      <c r="B25" s="152"/>
      <c r="C25" s="537"/>
      <c r="D25" s="427"/>
      <c r="E25" s="159"/>
      <c r="F25" s="159"/>
      <c r="G25" s="159"/>
      <c r="H25" s="159"/>
      <c r="I25" s="159"/>
      <c r="J25" s="159"/>
      <c r="K25" s="159"/>
      <c r="L25" s="159"/>
      <c r="M25" s="159"/>
      <c r="N25" s="159"/>
      <c r="O25" s="159"/>
      <c r="P25" s="159"/>
      <c r="Q25" s="159"/>
      <c r="R25" s="212"/>
      <c r="S25" s="132"/>
    </row>
    <row r="26" spans="1:19" s="160" customFormat="1" ht="13.5" customHeight="1" x14ac:dyDescent="0.2">
      <c r="A26" s="161"/>
      <c r="B26" s="162"/>
      <c r="C26" s="428"/>
      <c r="D26" s="214"/>
      <c r="E26" s="163"/>
      <c r="F26" s="163"/>
      <c r="G26" s="163"/>
      <c r="H26" s="163"/>
      <c r="I26" s="163"/>
      <c r="J26" s="163"/>
      <c r="K26" s="163"/>
      <c r="L26" s="163"/>
      <c r="M26" s="163"/>
      <c r="N26" s="163"/>
      <c r="O26" s="163"/>
      <c r="P26" s="163"/>
      <c r="Q26" s="163"/>
      <c r="R26" s="215"/>
      <c r="S26" s="154"/>
    </row>
    <row r="27" spans="1:19" ht="13.5" customHeight="1" x14ac:dyDescent="0.2">
      <c r="A27" s="130"/>
      <c r="B27" s="132"/>
      <c r="C27" s="537"/>
      <c r="D27" s="133"/>
      <c r="E27" s="159"/>
      <c r="F27" s="159"/>
      <c r="G27" s="159"/>
      <c r="H27" s="159"/>
      <c r="I27" s="159"/>
      <c r="J27" s="159"/>
      <c r="K27" s="159"/>
      <c r="L27" s="159"/>
      <c r="M27" s="159"/>
      <c r="N27" s="159"/>
      <c r="O27" s="159"/>
      <c r="P27" s="159"/>
      <c r="Q27" s="159"/>
      <c r="R27" s="212"/>
      <c r="S27" s="132"/>
    </row>
    <row r="28" spans="1:19" s="153" customFormat="1" ht="13.5" customHeight="1" x14ac:dyDescent="0.2">
      <c r="A28" s="151"/>
      <c r="B28" s="152"/>
      <c r="C28" s="537"/>
      <c r="D28" s="133"/>
      <c r="E28" s="159"/>
      <c r="F28" s="159"/>
      <c r="G28" s="159"/>
      <c r="H28" s="159"/>
      <c r="I28" s="159"/>
      <c r="J28" s="159"/>
      <c r="K28" s="159"/>
      <c r="L28" s="159"/>
      <c r="M28" s="159"/>
      <c r="N28" s="159"/>
      <c r="O28" s="159"/>
      <c r="P28" s="159"/>
      <c r="Q28" s="159"/>
      <c r="R28" s="212"/>
      <c r="S28" s="132"/>
    </row>
    <row r="29" spans="1:19" s="153" customFormat="1" ht="13.5" customHeight="1" x14ac:dyDescent="0.2">
      <c r="A29" s="151"/>
      <c r="B29" s="152"/>
      <c r="C29" s="537"/>
      <c r="D29" s="216"/>
      <c r="E29" s="159"/>
      <c r="F29" s="159"/>
      <c r="G29" s="159"/>
      <c r="H29" s="159"/>
      <c r="I29" s="159"/>
      <c r="J29" s="159"/>
      <c r="K29" s="159"/>
      <c r="L29" s="159"/>
      <c r="M29" s="159"/>
      <c r="N29" s="159"/>
      <c r="O29" s="159"/>
      <c r="P29" s="159"/>
      <c r="Q29" s="159"/>
      <c r="R29" s="212"/>
      <c r="S29" s="132"/>
    </row>
    <row r="30" spans="1:19" s="153" customFormat="1" ht="13.5" customHeight="1" x14ac:dyDescent="0.2">
      <c r="A30" s="151"/>
      <c r="B30" s="152"/>
      <c r="C30" s="537"/>
      <c r="D30" s="644"/>
      <c r="E30" s="645"/>
      <c r="F30" s="645"/>
      <c r="G30" s="645"/>
      <c r="H30" s="645"/>
      <c r="I30" s="645"/>
      <c r="J30" s="645"/>
      <c r="K30" s="645"/>
      <c r="L30" s="645"/>
      <c r="M30" s="645"/>
      <c r="N30" s="645"/>
      <c r="O30" s="645"/>
      <c r="P30" s="645"/>
      <c r="Q30" s="645"/>
      <c r="R30" s="212"/>
      <c r="S30" s="132"/>
    </row>
    <row r="31" spans="1:19" s="160" customFormat="1" ht="13.5" customHeight="1" x14ac:dyDescent="0.2">
      <c r="A31" s="161"/>
      <c r="B31" s="162"/>
      <c r="C31" s="428"/>
      <c r="D31" s="646"/>
      <c r="E31" s="646"/>
      <c r="F31" s="646"/>
      <c r="G31" s="646"/>
      <c r="H31" s="646"/>
      <c r="I31" s="646"/>
      <c r="J31" s="646"/>
      <c r="K31" s="646"/>
      <c r="L31" s="646"/>
      <c r="M31" s="646"/>
      <c r="N31" s="646"/>
      <c r="O31" s="646"/>
      <c r="P31" s="646"/>
      <c r="Q31" s="646"/>
      <c r="R31" s="215"/>
      <c r="S31" s="154"/>
    </row>
    <row r="32" spans="1:19" ht="35.25" customHeight="1" x14ac:dyDescent="0.2">
      <c r="A32" s="130"/>
      <c r="B32" s="132"/>
      <c r="C32" s="537"/>
      <c r="D32" s="1521" t="s">
        <v>936</v>
      </c>
      <c r="E32" s="1521"/>
      <c r="F32" s="1521"/>
      <c r="G32" s="1521"/>
      <c r="H32" s="1521"/>
      <c r="I32" s="1521"/>
      <c r="J32" s="1521"/>
      <c r="K32" s="1521"/>
      <c r="L32" s="1521"/>
      <c r="M32" s="1521"/>
      <c r="N32" s="1521"/>
      <c r="O32" s="1521"/>
      <c r="P32" s="1521"/>
      <c r="Q32" s="1521"/>
      <c r="R32" s="1522"/>
      <c r="S32" s="132"/>
    </row>
    <row r="33" spans="1:19" ht="13.5" customHeight="1" x14ac:dyDescent="0.2">
      <c r="A33" s="130"/>
      <c r="B33" s="132"/>
      <c r="C33" s="816" t="s">
        <v>176</v>
      </c>
      <c r="D33" s="817"/>
      <c r="E33" s="817"/>
      <c r="F33" s="817"/>
      <c r="G33" s="817"/>
      <c r="H33" s="817"/>
      <c r="I33" s="817"/>
      <c r="J33" s="817"/>
      <c r="K33" s="817"/>
      <c r="L33" s="817"/>
      <c r="M33" s="817"/>
      <c r="N33" s="817"/>
      <c r="O33" s="817"/>
      <c r="P33" s="817"/>
      <c r="Q33" s="818"/>
      <c r="R33" s="212"/>
      <c r="S33" s="157"/>
    </row>
    <row r="34" spans="1:19" s="153" customFormat="1" ht="3.75" customHeight="1" x14ac:dyDescent="0.2">
      <c r="A34" s="151"/>
      <c r="B34" s="152"/>
      <c r="C34" s="537"/>
      <c r="D34" s="216"/>
      <c r="E34" s="159"/>
      <c r="F34" s="159"/>
      <c r="G34" s="159"/>
      <c r="H34" s="159"/>
      <c r="I34" s="159"/>
      <c r="J34" s="159"/>
      <c r="K34" s="159"/>
      <c r="L34" s="159"/>
      <c r="M34" s="159"/>
      <c r="N34" s="159"/>
      <c r="O34" s="159"/>
      <c r="P34" s="159"/>
      <c r="Q34" s="159"/>
      <c r="R34" s="212"/>
      <c r="S34" s="132"/>
    </row>
    <row r="35" spans="1:19" ht="12.75" customHeight="1" x14ac:dyDescent="0.2">
      <c r="A35" s="130"/>
      <c r="B35" s="132"/>
      <c r="C35" s="1515"/>
      <c r="D35" s="1515"/>
      <c r="E35" s="805" t="s">
        <v>937</v>
      </c>
      <c r="F35" s="805" t="s">
        <v>938</v>
      </c>
      <c r="G35" s="805" t="s">
        <v>939</v>
      </c>
      <c r="H35" s="805" t="s">
        <v>940</v>
      </c>
      <c r="I35" s="803" t="s">
        <v>941</v>
      </c>
      <c r="J35" s="803" t="s">
        <v>942</v>
      </c>
      <c r="K35" s="803" t="s">
        <v>943</v>
      </c>
      <c r="L35" s="796">
        <v>2013</v>
      </c>
      <c r="M35" s="799">
        <v>2014</v>
      </c>
      <c r="N35" s="813">
        <v>2015</v>
      </c>
      <c r="O35" s="813">
        <v>2016</v>
      </c>
      <c r="P35" s="813">
        <v>2017</v>
      </c>
      <c r="Q35" s="813">
        <v>2018</v>
      </c>
      <c r="R35" s="212"/>
      <c r="S35" s="132"/>
    </row>
    <row r="36" spans="1:19" ht="3.75" customHeight="1" x14ac:dyDescent="0.2">
      <c r="A36" s="130"/>
      <c r="B36" s="132"/>
      <c r="C36" s="770"/>
      <c r="D36" s="770"/>
      <c r="E36" s="756"/>
      <c r="F36" s="756"/>
      <c r="G36" s="791"/>
      <c r="H36" s="806"/>
      <c r="I36" s="857"/>
      <c r="J36" s="857"/>
      <c r="K36" s="857"/>
      <c r="L36" s="791"/>
      <c r="M36" s="791"/>
      <c r="N36" s="814"/>
      <c r="O36" s="814"/>
      <c r="P36" s="814"/>
      <c r="Q36" s="814"/>
      <c r="R36" s="212"/>
      <c r="S36" s="132"/>
    </row>
    <row r="37" spans="1:19" ht="13.5" customHeight="1" x14ac:dyDescent="0.2">
      <c r="A37" s="130"/>
      <c r="B37" s="132"/>
      <c r="C37" s="1518" t="s">
        <v>376</v>
      </c>
      <c r="D37" s="1519"/>
      <c r="E37" s="756"/>
      <c r="F37" s="756"/>
      <c r="G37" s="791"/>
      <c r="H37" s="806"/>
      <c r="I37" s="857"/>
      <c r="J37" s="857"/>
      <c r="K37" s="857"/>
      <c r="L37" s="791"/>
      <c r="M37" s="791"/>
      <c r="N37" s="814"/>
      <c r="O37" s="814"/>
      <c r="P37" s="814"/>
      <c r="Q37" s="814"/>
      <c r="R37" s="212"/>
      <c r="S37" s="132"/>
    </row>
    <row r="38" spans="1:19" s="164" customFormat="1" ht="13.5" customHeight="1" x14ac:dyDescent="0.2">
      <c r="A38" s="156"/>
      <c r="B38" s="165"/>
      <c r="D38" s="815" t="s">
        <v>67</v>
      </c>
      <c r="E38" s="771">
        <v>49</v>
      </c>
      <c r="F38" s="771">
        <v>28</v>
      </c>
      <c r="G38" s="771">
        <v>54</v>
      </c>
      <c r="H38" s="771">
        <v>423</v>
      </c>
      <c r="I38" s="788">
        <v>324</v>
      </c>
      <c r="J38" s="788">
        <v>266</v>
      </c>
      <c r="K38" s="788">
        <v>550</v>
      </c>
      <c r="L38" s="797">
        <v>547</v>
      </c>
      <c r="M38" s="800">
        <v>344</v>
      </c>
      <c r="N38" s="792">
        <v>254</v>
      </c>
      <c r="O38" s="792">
        <v>211</v>
      </c>
      <c r="P38" s="792">
        <v>161</v>
      </c>
      <c r="Q38" s="792">
        <v>150</v>
      </c>
      <c r="R38" s="212"/>
      <c r="S38" s="132"/>
    </row>
    <row r="39" spans="1:19" s="153" customFormat="1" ht="18.75" customHeight="1" x14ac:dyDescent="0.2">
      <c r="A39" s="151"/>
      <c r="B39" s="152"/>
      <c r="C39" s="537"/>
      <c r="D39" s="213"/>
      <c r="E39" s="757"/>
      <c r="F39" s="757"/>
      <c r="G39" s="801"/>
      <c r="H39" s="158"/>
      <c r="I39" s="790"/>
      <c r="J39" s="790"/>
      <c r="K39" s="790"/>
      <c r="L39" s="793"/>
      <c r="M39" s="801"/>
      <c r="N39" s="795"/>
      <c r="O39" s="795"/>
      <c r="P39" s="795"/>
      <c r="Q39" s="795"/>
      <c r="R39" s="212"/>
      <c r="S39" s="132"/>
    </row>
    <row r="40" spans="1:19" s="153" customFormat="1" ht="13.5" customHeight="1" x14ac:dyDescent="0.2">
      <c r="A40" s="151"/>
      <c r="B40" s="152"/>
      <c r="C40" s="1518" t="s">
        <v>142</v>
      </c>
      <c r="D40" s="1519"/>
      <c r="E40" s="757"/>
      <c r="F40" s="757"/>
      <c r="G40" s="801"/>
      <c r="H40" s="158"/>
      <c r="I40" s="790"/>
      <c r="J40" s="790"/>
      <c r="K40" s="790"/>
      <c r="L40" s="793"/>
      <c r="M40" s="801"/>
      <c r="N40" s="795"/>
      <c r="O40" s="795"/>
      <c r="P40" s="795"/>
      <c r="Q40" s="795"/>
      <c r="R40" s="212"/>
      <c r="S40" s="132"/>
    </row>
    <row r="41" spans="1:19" s="160" customFormat="1" ht="13.5" customHeight="1" x14ac:dyDescent="0.2">
      <c r="A41" s="161"/>
      <c r="B41" s="162"/>
      <c r="D41" s="815" t="s">
        <v>67</v>
      </c>
      <c r="E41" s="772">
        <v>664</v>
      </c>
      <c r="F41" s="772">
        <v>891</v>
      </c>
      <c r="G41" s="772">
        <v>1422</v>
      </c>
      <c r="H41" s="772">
        <v>19278</v>
      </c>
      <c r="I41" s="789">
        <v>6145</v>
      </c>
      <c r="J41" s="789">
        <v>3601</v>
      </c>
      <c r="K41" s="789">
        <v>8703</v>
      </c>
      <c r="L41" s="798">
        <v>7434</v>
      </c>
      <c r="M41" s="802">
        <v>4460</v>
      </c>
      <c r="N41" s="794">
        <v>3872</v>
      </c>
      <c r="O41" s="794">
        <v>4126</v>
      </c>
      <c r="P41" s="794">
        <v>3263</v>
      </c>
      <c r="Q41" s="794">
        <v>3520</v>
      </c>
      <c r="R41" s="215"/>
      <c r="S41" s="154"/>
    </row>
    <row r="42" spans="1:19" s="136" customFormat="1" ht="26.25" customHeight="1" x14ac:dyDescent="0.2">
      <c r="A42" s="134"/>
      <c r="B42" s="135"/>
      <c r="C42" s="830"/>
      <c r="D42" s="831" t="s">
        <v>934</v>
      </c>
      <c r="E42" s="835">
        <v>101</v>
      </c>
      <c r="F42" s="835">
        <v>116</v>
      </c>
      <c r="G42" s="835">
        <v>122</v>
      </c>
      <c r="H42" s="835">
        <v>9492</v>
      </c>
      <c r="I42" s="834">
        <v>3334</v>
      </c>
      <c r="J42" s="834">
        <v>2266</v>
      </c>
      <c r="K42" s="834">
        <v>4718</v>
      </c>
      <c r="L42" s="836">
        <v>3439</v>
      </c>
      <c r="M42" s="837">
        <v>2281</v>
      </c>
      <c r="N42" s="838">
        <v>2413</v>
      </c>
      <c r="O42" s="838">
        <v>2142</v>
      </c>
      <c r="P42" s="838">
        <v>2201</v>
      </c>
      <c r="Q42" s="838">
        <v>2458</v>
      </c>
      <c r="R42" s="827"/>
      <c r="S42" s="135"/>
    </row>
    <row r="43" spans="1:19" s="153" customFormat="1" ht="18.75" customHeight="1" x14ac:dyDescent="0.2">
      <c r="A43" s="151"/>
      <c r="B43" s="152"/>
      <c r="C43" s="537" t="s">
        <v>232</v>
      </c>
      <c r="D43" s="833" t="s">
        <v>935</v>
      </c>
      <c r="E43" s="820">
        <v>563</v>
      </c>
      <c r="F43" s="820">
        <v>775</v>
      </c>
      <c r="G43" s="820">
        <v>1300</v>
      </c>
      <c r="H43" s="820">
        <v>9786</v>
      </c>
      <c r="I43" s="819">
        <v>2811</v>
      </c>
      <c r="J43" s="819">
        <v>1335</v>
      </c>
      <c r="K43" s="819">
        <v>3985</v>
      </c>
      <c r="L43" s="821">
        <v>3995</v>
      </c>
      <c r="M43" s="822">
        <v>2179</v>
      </c>
      <c r="N43" s="823">
        <v>1459</v>
      </c>
      <c r="O43" s="823">
        <v>1984</v>
      </c>
      <c r="P43" s="823">
        <v>1062</v>
      </c>
      <c r="Q43" s="823">
        <v>1062</v>
      </c>
      <c r="R43" s="212"/>
      <c r="S43" s="132"/>
    </row>
    <row r="44" spans="1:19" s="153" customFormat="1" ht="13.5" customHeight="1" x14ac:dyDescent="0.2">
      <c r="A44" s="151"/>
      <c r="B44" s="152"/>
      <c r="C44" s="537"/>
      <c r="D44" s="216"/>
      <c r="E44" s="159"/>
      <c r="F44" s="159"/>
      <c r="G44" s="159"/>
      <c r="H44" s="159"/>
      <c r="I44" s="159"/>
      <c r="J44" s="159"/>
      <c r="K44" s="159"/>
      <c r="L44" s="159"/>
      <c r="M44" s="159"/>
      <c r="N44" s="159"/>
      <c r="O44" s="159"/>
      <c r="P44" s="159"/>
      <c r="Q44" s="159"/>
      <c r="R44" s="212"/>
      <c r="S44" s="132"/>
    </row>
    <row r="45" spans="1:19" s="773" customFormat="1" ht="13.5" customHeight="1" x14ac:dyDescent="0.2">
      <c r="A45" s="775"/>
      <c r="B45" s="775"/>
      <c r="C45" s="776"/>
      <c r="D45" s="644"/>
      <c r="E45" s="645"/>
      <c r="F45" s="645"/>
      <c r="G45" s="645"/>
      <c r="H45" s="645"/>
      <c r="I45" s="645"/>
      <c r="J45" s="645"/>
      <c r="K45" s="645"/>
      <c r="L45" s="645"/>
      <c r="M45" s="645"/>
      <c r="N45" s="645"/>
      <c r="O45" s="645"/>
      <c r="P45" s="645"/>
      <c r="Q45" s="645"/>
      <c r="R45" s="212"/>
      <c r="S45" s="132"/>
    </row>
    <row r="46" spans="1:19" s="774" customFormat="1" ht="13.5" customHeight="1" x14ac:dyDescent="0.2">
      <c r="A46" s="646"/>
      <c r="B46" s="646"/>
      <c r="C46" s="778"/>
      <c r="D46" s="646"/>
      <c r="E46" s="779"/>
      <c r="F46" s="779"/>
      <c r="G46" s="779"/>
      <c r="H46" s="779"/>
      <c r="I46" s="779"/>
      <c r="J46" s="779"/>
      <c r="K46" s="779"/>
      <c r="L46" s="779"/>
      <c r="M46" s="779"/>
      <c r="N46" s="779"/>
      <c r="O46" s="779"/>
      <c r="P46" s="779"/>
      <c r="Q46" s="779"/>
      <c r="R46" s="212"/>
      <c r="S46" s="132"/>
    </row>
    <row r="47" spans="1:19" s="541" customFormat="1" ht="13.5" customHeight="1" x14ac:dyDescent="0.2">
      <c r="A47" s="777"/>
      <c r="B47" s="777"/>
      <c r="C47" s="776"/>
      <c r="D47" s="647"/>
      <c r="E47" s="645"/>
      <c r="F47" s="645"/>
      <c r="G47" s="645"/>
      <c r="H47" s="645"/>
      <c r="I47" s="645"/>
      <c r="J47" s="645"/>
      <c r="K47" s="645"/>
      <c r="L47" s="645"/>
      <c r="M47" s="645"/>
      <c r="N47" s="645"/>
      <c r="O47" s="645"/>
      <c r="P47" s="645"/>
      <c r="Q47" s="645"/>
      <c r="R47" s="212"/>
      <c r="S47" s="132"/>
    </row>
    <row r="48" spans="1:19" s="773" customFormat="1" ht="13.5" customHeight="1" x14ac:dyDescent="0.2">
      <c r="A48" s="775"/>
      <c r="B48" s="775"/>
      <c r="C48" s="776"/>
      <c r="D48" s="647"/>
      <c r="E48" s="645"/>
      <c r="F48" s="645"/>
      <c r="G48" s="645"/>
      <c r="H48" s="645"/>
      <c r="I48" s="645"/>
      <c r="J48" s="645"/>
      <c r="K48" s="645"/>
      <c r="L48" s="645"/>
      <c r="M48" s="645"/>
      <c r="N48" s="645"/>
      <c r="O48" s="645"/>
      <c r="P48" s="645"/>
      <c r="Q48" s="645"/>
      <c r="R48" s="212"/>
      <c r="S48" s="132"/>
    </row>
    <row r="49" spans="1:19" s="773" customFormat="1" ht="13.5" customHeight="1" x14ac:dyDescent="0.2">
      <c r="A49" s="775"/>
      <c r="B49" s="775"/>
      <c r="C49" s="776"/>
      <c r="D49" s="644"/>
      <c r="E49" s="645"/>
      <c r="F49" s="645"/>
      <c r="G49" s="645"/>
      <c r="H49" s="645"/>
      <c r="I49" s="645"/>
      <c r="J49" s="645"/>
      <c r="K49" s="645"/>
      <c r="L49" s="645"/>
      <c r="M49" s="645"/>
      <c r="N49" s="645"/>
      <c r="O49" s="645"/>
      <c r="P49" s="645"/>
      <c r="Q49" s="645"/>
      <c r="R49" s="212"/>
      <c r="S49" s="132"/>
    </row>
    <row r="50" spans="1:19" s="773" customFormat="1" ht="13.5" customHeight="1" x14ac:dyDescent="0.2">
      <c r="A50" s="775"/>
      <c r="B50" s="775"/>
      <c r="C50" s="776"/>
      <c r="D50" s="644"/>
      <c r="E50" s="645"/>
      <c r="F50" s="645"/>
      <c r="G50" s="645"/>
      <c r="H50" s="645"/>
      <c r="I50" s="645"/>
      <c r="J50" s="645"/>
      <c r="K50" s="645"/>
      <c r="L50" s="645"/>
      <c r="M50" s="645"/>
      <c r="N50" s="645"/>
      <c r="O50" s="645"/>
      <c r="P50" s="645"/>
      <c r="Q50" s="645"/>
      <c r="R50" s="212"/>
      <c r="S50" s="132"/>
    </row>
    <row r="51" spans="1:19" s="541" customFormat="1" ht="13.5" customHeight="1" x14ac:dyDescent="0.2">
      <c r="A51" s="777"/>
      <c r="B51" s="777"/>
      <c r="C51" s="780"/>
      <c r="D51" s="1517"/>
      <c r="E51" s="1517"/>
      <c r="F51" s="1517"/>
      <c r="G51" s="1517"/>
      <c r="H51" s="781"/>
      <c r="I51" s="781"/>
      <c r="J51" s="781"/>
      <c r="K51" s="781"/>
      <c r="L51" s="781"/>
      <c r="M51" s="781"/>
      <c r="N51" s="781"/>
      <c r="O51" s="781"/>
      <c r="P51" s="781"/>
      <c r="Q51" s="781"/>
      <c r="R51" s="212"/>
      <c r="S51" s="132"/>
    </row>
    <row r="52" spans="1:19" s="541" customFormat="1" ht="13.5" customHeight="1" x14ac:dyDescent="0.2">
      <c r="A52" s="777"/>
      <c r="B52" s="777"/>
      <c r="C52" s="777"/>
      <c r="D52" s="777"/>
      <c r="E52" s="777"/>
      <c r="F52" s="777"/>
      <c r="G52" s="777"/>
      <c r="H52" s="777"/>
      <c r="I52" s="777"/>
      <c r="J52" s="777"/>
      <c r="K52" s="777"/>
      <c r="L52" s="777"/>
      <c r="M52" s="777"/>
      <c r="N52" s="777"/>
      <c r="O52" s="777"/>
      <c r="P52" s="777"/>
      <c r="Q52" s="777"/>
      <c r="R52" s="212"/>
      <c r="S52" s="132"/>
    </row>
    <row r="53" spans="1:19" s="541" customFormat="1" ht="13.5" customHeight="1" x14ac:dyDescent="0.2">
      <c r="A53" s="777"/>
      <c r="B53" s="777"/>
      <c r="C53" s="782"/>
      <c r="D53" s="783"/>
      <c r="E53" s="784"/>
      <c r="F53" s="784"/>
      <c r="G53" s="784"/>
      <c r="H53" s="784"/>
      <c r="I53" s="784"/>
      <c r="J53" s="784"/>
      <c r="K53" s="784"/>
      <c r="L53" s="784"/>
      <c r="M53" s="784"/>
      <c r="N53" s="784"/>
      <c r="O53" s="784"/>
      <c r="P53" s="784"/>
      <c r="Q53" s="784"/>
      <c r="R53" s="212"/>
      <c r="S53" s="132"/>
    </row>
    <row r="54" spans="1:19" s="541" customFormat="1" ht="13.5" customHeight="1" x14ac:dyDescent="0.2">
      <c r="A54" s="777"/>
      <c r="B54" s="777"/>
      <c r="C54" s="1515"/>
      <c r="D54" s="1515"/>
      <c r="E54" s="785"/>
      <c r="F54" s="785"/>
      <c r="G54" s="785"/>
      <c r="H54" s="785"/>
      <c r="I54" s="785"/>
      <c r="J54" s="785"/>
      <c r="K54" s="785"/>
      <c r="L54" s="785"/>
      <c r="M54" s="785"/>
      <c r="N54" s="785"/>
      <c r="O54" s="785"/>
      <c r="P54" s="785"/>
      <c r="Q54" s="785"/>
      <c r="R54" s="212"/>
      <c r="S54" s="132"/>
    </row>
    <row r="55" spans="1:19" s="541" customFormat="1" ht="13.5" customHeight="1" x14ac:dyDescent="0.2">
      <c r="A55" s="777"/>
      <c r="B55" s="777"/>
      <c r="C55" s="1516"/>
      <c r="D55" s="1516"/>
      <c r="E55" s="786"/>
      <c r="F55" s="786"/>
      <c r="G55" s="786"/>
      <c r="H55" s="786"/>
      <c r="I55" s="786"/>
      <c r="J55" s="786"/>
      <c r="K55" s="786"/>
      <c r="L55" s="786"/>
      <c r="M55" s="786"/>
      <c r="N55" s="786"/>
      <c r="O55" s="786"/>
      <c r="P55" s="786"/>
      <c r="Q55" s="786"/>
      <c r="R55" s="212"/>
      <c r="S55" s="132"/>
    </row>
    <row r="56" spans="1:19" s="541" customFormat="1" ht="13.5" customHeight="1" x14ac:dyDescent="0.2">
      <c r="A56" s="777"/>
      <c r="B56" s="777"/>
      <c r="C56" s="778"/>
      <c r="D56" s="787"/>
      <c r="E56" s="786"/>
      <c r="F56" s="786"/>
      <c r="G56" s="786"/>
      <c r="H56" s="786"/>
      <c r="I56" s="786"/>
      <c r="J56" s="786"/>
      <c r="K56" s="786"/>
      <c r="L56" s="786"/>
      <c r="M56" s="786"/>
      <c r="N56" s="786"/>
      <c r="O56" s="786"/>
      <c r="P56" s="786"/>
      <c r="Q56" s="786"/>
      <c r="R56" s="212"/>
      <c r="S56" s="132"/>
    </row>
    <row r="57" spans="1:19" s="541" customFormat="1" ht="13.5" customHeight="1" x14ac:dyDescent="0.2">
      <c r="A57" s="777"/>
      <c r="B57" s="777"/>
      <c r="C57" s="776"/>
      <c r="D57" s="647"/>
      <c r="E57" s="786"/>
      <c r="F57" s="786"/>
      <c r="G57" s="786"/>
      <c r="H57" s="786"/>
      <c r="I57" s="786"/>
      <c r="J57" s="786"/>
      <c r="K57" s="786"/>
      <c r="L57" s="786"/>
      <c r="M57" s="786"/>
      <c r="N57" s="786"/>
      <c r="O57" s="786"/>
      <c r="P57" s="786"/>
      <c r="Q57" s="786"/>
      <c r="R57" s="212"/>
      <c r="S57" s="132"/>
    </row>
    <row r="58" spans="1:19" s="828" customFormat="1" ht="13.5" customHeight="1" x14ac:dyDescent="0.15">
      <c r="A58" s="826"/>
      <c r="B58" s="826"/>
      <c r="C58" s="1520" t="s">
        <v>944</v>
      </c>
      <c r="D58" s="1520"/>
      <c r="E58" s="1520"/>
      <c r="F58" s="1520"/>
      <c r="G58" s="1520"/>
      <c r="H58" s="1520"/>
      <c r="I58" s="1520"/>
      <c r="J58" s="1520"/>
      <c r="K58" s="1520"/>
      <c r="L58" s="1520"/>
      <c r="M58" s="1520"/>
      <c r="N58" s="1520"/>
      <c r="O58" s="1520"/>
      <c r="P58" s="1520"/>
      <c r="Q58" s="1520"/>
      <c r="R58" s="827"/>
      <c r="S58" s="135"/>
    </row>
    <row r="59" spans="1:19" s="136" customFormat="1" ht="13.5" customHeight="1" x14ac:dyDescent="0.2">
      <c r="A59" s="826"/>
      <c r="B59" s="826"/>
      <c r="C59" s="1514" t="s">
        <v>945</v>
      </c>
      <c r="D59" s="1514"/>
      <c r="E59" s="1514"/>
      <c r="F59" s="1514"/>
      <c r="G59" s="1514"/>
      <c r="H59" s="1514"/>
      <c r="I59" s="1514"/>
      <c r="J59" s="1514"/>
      <c r="K59" s="1514"/>
      <c r="L59" s="1514"/>
      <c r="M59" s="1514"/>
      <c r="N59" s="1514"/>
      <c r="O59" s="1514"/>
      <c r="P59" s="1514"/>
      <c r="Q59" s="1514"/>
      <c r="R59" s="827"/>
      <c r="S59" s="135"/>
    </row>
    <row r="60" spans="1:19" s="361" customFormat="1" ht="13.5" customHeight="1" x14ac:dyDescent="0.2">
      <c r="A60" s="777"/>
      <c r="B60" s="777"/>
      <c r="C60" s="424" t="s">
        <v>411</v>
      </c>
      <c r="D60" s="382"/>
      <c r="E60" s="807"/>
      <c r="F60" s="807"/>
      <c r="G60" s="807"/>
      <c r="H60" s="807"/>
      <c r="I60" s="808" t="s">
        <v>133</v>
      </c>
      <c r="J60" s="809"/>
      <c r="K60" s="809"/>
      <c r="L60" s="809"/>
      <c r="M60" s="454"/>
      <c r="N60" s="519"/>
      <c r="O60" s="519"/>
      <c r="P60" s="519"/>
      <c r="Q60" s="519"/>
      <c r="R60" s="212"/>
    </row>
    <row r="61" spans="1:19" ht="13.5" customHeight="1" x14ac:dyDescent="0.2">
      <c r="A61" s="130"/>
      <c r="B61" s="132"/>
      <c r="C61" s="402"/>
      <c r="D61" s="132"/>
      <c r="E61" s="167"/>
      <c r="F61" s="1456">
        <v>43678</v>
      </c>
      <c r="G61" s="1456"/>
      <c r="H61" s="1456"/>
      <c r="I61" s="1456"/>
      <c r="J61" s="1456"/>
      <c r="K61" s="1456"/>
      <c r="L61" s="1456"/>
      <c r="M61" s="1456"/>
      <c r="N61" s="1456"/>
      <c r="O61" s="1456"/>
      <c r="P61" s="1456"/>
      <c r="Q61" s="1456"/>
      <c r="R61" s="352">
        <v>9</v>
      </c>
      <c r="S61" s="132"/>
    </row>
    <row r="62" spans="1:19" ht="15" customHeight="1" x14ac:dyDescent="0.2">
      <c r="B62" s="402"/>
    </row>
  </sheetData>
  <dataConsolidate/>
  <mergeCells count="15">
    <mergeCell ref="C6:Q6"/>
    <mergeCell ref="C11:D11"/>
    <mergeCell ref="C14:D14"/>
    <mergeCell ref="B1:D1"/>
    <mergeCell ref="C35:D35"/>
    <mergeCell ref="C59:Q59"/>
    <mergeCell ref="F61:Q61"/>
    <mergeCell ref="C54:D54"/>
    <mergeCell ref="C55:D55"/>
    <mergeCell ref="C9:D9"/>
    <mergeCell ref="D51:G51"/>
    <mergeCell ref="C37:D37"/>
    <mergeCell ref="C40:D40"/>
    <mergeCell ref="C58:Q58"/>
    <mergeCell ref="D32:R32"/>
  </mergeCells>
  <conditionalFormatting sqref="H35:Q37 E35:G35 E9:Q11">
    <cfRule type="cellIs" dxfId="1093" priority="4" operator="equal">
      <formula>"jan."</formula>
    </cfRule>
  </conditionalFormatting>
  <printOptions horizontalCentered="1"/>
  <pageMargins left="0" right="0" top="0.19685039370078741" bottom="0.19685039370078741" header="0" footer="0"/>
  <pageSetup paperSize="9" orientation="portrait" r:id="rId1"/>
  <headerFooter alignWithMargins="0"/>
  <ignoredErrors>
    <ignoredError sqref="G8 N8"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9">
    <tabColor theme="5"/>
    <pageSetUpPr fitToPage="1"/>
  </sheetPr>
  <dimension ref="A1:S76"/>
  <sheetViews>
    <sheetView showRuler="0" zoomScaleNormal="100" workbookViewId="0"/>
  </sheetViews>
  <sheetFormatPr defaultRowHeight="12.75" x14ac:dyDescent="0.2"/>
  <cols>
    <col min="1" max="1" width="1" style="91" customWidth="1"/>
    <col min="2" max="2" width="2.5703125" style="91" customWidth="1"/>
    <col min="3" max="3" width="1" style="91" customWidth="1"/>
    <col min="4" max="4" width="30.42578125" style="91" customWidth="1"/>
    <col min="5" max="17" width="5" style="91" customWidth="1"/>
    <col min="18" max="18" width="2.5703125" style="91" customWidth="1"/>
    <col min="19" max="19" width="1" style="91" customWidth="1"/>
    <col min="20" max="16384" width="9.140625" style="91"/>
  </cols>
  <sheetData>
    <row r="1" spans="1:19" ht="13.5" customHeight="1" x14ac:dyDescent="0.2">
      <c r="A1" s="2"/>
      <c r="B1" s="4"/>
      <c r="C1" s="4"/>
      <c r="D1" s="1530" t="s">
        <v>307</v>
      </c>
      <c r="E1" s="1530"/>
      <c r="F1" s="1530"/>
      <c r="G1" s="1530"/>
      <c r="H1" s="1530"/>
      <c r="I1" s="1530"/>
      <c r="J1" s="1530"/>
      <c r="K1" s="1530"/>
      <c r="L1" s="1530"/>
      <c r="M1" s="1530"/>
      <c r="N1" s="1530"/>
      <c r="O1" s="1530"/>
      <c r="P1" s="1530"/>
      <c r="Q1" s="1530"/>
      <c r="R1" s="1530"/>
      <c r="S1" s="2"/>
    </row>
    <row r="2" spans="1:19" ht="6" customHeight="1" x14ac:dyDescent="0.2">
      <c r="A2" s="2"/>
      <c r="B2" s="1531"/>
      <c r="C2" s="1532"/>
      <c r="D2" s="1533"/>
      <c r="E2" s="4"/>
      <c r="F2" s="4"/>
      <c r="G2" s="4"/>
      <c r="H2" s="4"/>
      <c r="I2" s="4"/>
      <c r="J2" s="4"/>
      <c r="K2" s="4"/>
      <c r="L2" s="4"/>
      <c r="M2" s="4"/>
      <c r="N2" s="4"/>
      <c r="O2" s="4"/>
      <c r="P2" s="4"/>
      <c r="Q2" s="4"/>
      <c r="R2" s="4"/>
      <c r="S2" s="2"/>
    </row>
    <row r="3" spans="1:19" ht="13.5" customHeight="1" thickBot="1" x14ac:dyDescent="0.25">
      <c r="A3" s="2"/>
      <c r="B3" s="206"/>
      <c r="C3" s="4"/>
      <c r="D3" s="4"/>
      <c r="E3" s="640"/>
      <c r="F3" s="640"/>
      <c r="G3" s="640"/>
      <c r="H3" s="640"/>
      <c r="I3" s="485"/>
      <c r="J3" s="640"/>
      <c r="K3" s="640"/>
      <c r="L3" s="640"/>
      <c r="M3" s="640"/>
      <c r="N3" s="640"/>
      <c r="O3" s="640"/>
      <c r="P3" s="640"/>
      <c r="Q3" s="640" t="s">
        <v>72</v>
      </c>
      <c r="R3" s="4"/>
      <c r="S3" s="2"/>
    </row>
    <row r="4" spans="1:19" s="7" customFormat="1" ht="13.5" customHeight="1" thickBot="1" x14ac:dyDescent="0.25">
      <c r="A4" s="6"/>
      <c r="B4" s="205"/>
      <c r="C4" s="348" t="s">
        <v>211</v>
      </c>
      <c r="D4" s="486"/>
      <c r="E4" s="486"/>
      <c r="F4" s="486"/>
      <c r="G4" s="486"/>
      <c r="H4" s="486"/>
      <c r="I4" s="486"/>
      <c r="J4" s="486"/>
      <c r="K4" s="486"/>
      <c r="L4" s="486"/>
      <c r="M4" s="486"/>
      <c r="N4" s="486"/>
      <c r="O4" s="486"/>
      <c r="P4" s="486"/>
      <c r="Q4" s="487"/>
      <c r="R4" s="4"/>
      <c r="S4" s="6"/>
    </row>
    <row r="5" spans="1:19" ht="4.5" customHeight="1" x14ac:dyDescent="0.2">
      <c r="A5" s="2"/>
      <c r="B5" s="206"/>
      <c r="C5" s="1534" t="s">
        <v>77</v>
      </c>
      <c r="D5" s="1534"/>
      <c r="E5" s="1535"/>
      <c r="F5" s="1535"/>
      <c r="G5" s="1535"/>
      <c r="H5" s="1535"/>
      <c r="I5" s="1535"/>
      <c r="J5" s="1535"/>
      <c r="K5" s="1535"/>
      <c r="L5" s="1535"/>
      <c r="M5" s="1535"/>
      <c r="N5" s="1535"/>
      <c r="O5" s="966"/>
      <c r="P5" s="966"/>
      <c r="Q5" s="966"/>
      <c r="R5" s="4"/>
      <c r="S5" s="2"/>
    </row>
    <row r="6" spans="1:19" ht="12" customHeight="1" x14ac:dyDescent="0.2">
      <c r="A6" s="2"/>
      <c r="B6" s="206"/>
      <c r="C6" s="1534"/>
      <c r="D6" s="1534"/>
      <c r="E6" s="1263" t="s">
        <v>34</v>
      </c>
      <c r="F6" s="1263" t="s">
        <v>34</v>
      </c>
      <c r="G6" s="1263" t="s">
        <v>911</v>
      </c>
      <c r="H6" s="1263" t="s">
        <v>34</v>
      </c>
      <c r="I6" s="1263" t="s">
        <v>34</v>
      </c>
      <c r="J6" s="1263" t="s">
        <v>34</v>
      </c>
      <c r="K6" s="1263" t="s">
        <v>34</v>
      </c>
      <c r="L6" s="1265" t="s">
        <v>34</v>
      </c>
      <c r="M6" s="1265" t="s">
        <v>34</v>
      </c>
      <c r="N6" s="1265" t="s">
        <v>912</v>
      </c>
      <c r="O6" s="1265" t="s">
        <v>34</v>
      </c>
      <c r="P6" s="1265" t="s">
        <v>34</v>
      </c>
      <c r="Q6" s="1265" t="s">
        <v>34</v>
      </c>
      <c r="R6" s="4"/>
      <c r="S6" s="2"/>
    </row>
    <row r="7" spans="1:19" x14ac:dyDescent="0.2">
      <c r="A7" s="2"/>
      <c r="B7" s="206"/>
      <c r="C7" s="1112">
        <v>0</v>
      </c>
      <c r="D7" s="1112"/>
      <c r="E7" s="1105" t="s">
        <v>98</v>
      </c>
      <c r="F7" s="1105" t="s">
        <v>97</v>
      </c>
      <c r="G7" s="1105" t="s">
        <v>96</v>
      </c>
      <c r="H7" s="1105" t="s">
        <v>95</v>
      </c>
      <c r="I7" s="1105" t="s">
        <v>94</v>
      </c>
      <c r="J7" s="641" t="s">
        <v>93</v>
      </c>
      <c r="K7" s="641" t="s">
        <v>92</v>
      </c>
      <c r="L7" s="641" t="s">
        <v>103</v>
      </c>
      <c r="M7" s="641" t="s">
        <v>102</v>
      </c>
      <c r="N7" s="641" t="s">
        <v>101</v>
      </c>
      <c r="O7" s="641" t="s">
        <v>100</v>
      </c>
      <c r="P7" s="1010" t="s">
        <v>99</v>
      </c>
      <c r="Q7" s="1105" t="s">
        <v>98</v>
      </c>
      <c r="R7" s="966"/>
      <c r="S7" s="2"/>
    </row>
    <row r="8" spans="1:19" s="474" customFormat="1" ht="15" customHeight="1" x14ac:dyDescent="0.2">
      <c r="A8" s="90"/>
      <c r="B8" s="207"/>
      <c r="C8" s="1527" t="s">
        <v>67</v>
      </c>
      <c r="D8" s="1527"/>
      <c r="E8" s="488">
        <v>39896</v>
      </c>
      <c r="F8" s="488">
        <v>40869</v>
      </c>
      <c r="G8" s="488">
        <v>53881</v>
      </c>
      <c r="H8" s="488">
        <v>52693</v>
      </c>
      <c r="I8" s="488">
        <v>53806</v>
      </c>
      <c r="J8" s="488">
        <v>40791</v>
      </c>
      <c r="K8" s="488">
        <v>54968</v>
      </c>
      <c r="L8" s="488">
        <v>41049</v>
      </c>
      <c r="M8" s="488">
        <v>39524</v>
      </c>
      <c r="N8" s="488">
        <v>37655</v>
      </c>
      <c r="O8" s="488">
        <v>38202</v>
      </c>
      <c r="P8" s="488">
        <v>33978</v>
      </c>
      <c r="Q8" s="488">
        <v>42190</v>
      </c>
      <c r="R8" s="475"/>
      <c r="S8" s="90"/>
    </row>
    <row r="9" spans="1:19" s="483" customFormat="1" ht="11.25" customHeight="1" x14ac:dyDescent="0.2">
      <c r="A9" s="489"/>
      <c r="B9" s="490"/>
      <c r="C9" s="491">
        <v>0</v>
      </c>
      <c r="D9" s="414" t="s">
        <v>185</v>
      </c>
      <c r="E9" s="155">
        <v>14951</v>
      </c>
      <c r="F9" s="155">
        <v>15182</v>
      </c>
      <c r="G9" s="155">
        <v>21716</v>
      </c>
      <c r="H9" s="155">
        <v>18644</v>
      </c>
      <c r="I9" s="155">
        <v>16889</v>
      </c>
      <c r="J9" s="155">
        <v>14077</v>
      </c>
      <c r="K9" s="155">
        <v>19719</v>
      </c>
      <c r="L9" s="155">
        <v>15258</v>
      </c>
      <c r="M9" s="155">
        <v>14632</v>
      </c>
      <c r="N9" s="155">
        <v>14170</v>
      </c>
      <c r="O9" s="155">
        <v>14289</v>
      </c>
      <c r="P9" s="155">
        <v>12894</v>
      </c>
      <c r="Q9" s="155">
        <v>15575</v>
      </c>
      <c r="R9" s="492"/>
      <c r="S9" s="489"/>
    </row>
    <row r="10" spans="1:19" s="483" customFormat="1" ht="11.25" customHeight="1" x14ac:dyDescent="0.2">
      <c r="A10" s="489"/>
      <c r="B10" s="490"/>
      <c r="C10" s="491">
        <v>0</v>
      </c>
      <c r="D10" s="414" t="s">
        <v>186</v>
      </c>
      <c r="E10" s="155">
        <v>8074</v>
      </c>
      <c r="F10" s="155">
        <v>8761</v>
      </c>
      <c r="G10" s="155">
        <v>11593</v>
      </c>
      <c r="H10" s="155">
        <v>10755</v>
      </c>
      <c r="I10" s="155">
        <v>9137</v>
      </c>
      <c r="J10" s="155">
        <v>8107</v>
      </c>
      <c r="K10" s="155">
        <v>10929</v>
      </c>
      <c r="L10" s="155">
        <v>8017</v>
      </c>
      <c r="M10" s="155">
        <v>7897</v>
      </c>
      <c r="N10" s="155">
        <v>7790</v>
      </c>
      <c r="O10" s="155">
        <v>7730</v>
      </c>
      <c r="P10" s="155">
        <v>7317</v>
      </c>
      <c r="Q10" s="155">
        <v>6468</v>
      </c>
      <c r="R10" s="492"/>
      <c r="S10" s="489"/>
    </row>
    <row r="11" spans="1:19" s="483" customFormat="1" ht="11.25" customHeight="1" x14ac:dyDescent="0.2">
      <c r="A11" s="489"/>
      <c r="B11" s="490"/>
      <c r="C11" s="491">
        <v>0</v>
      </c>
      <c r="D11" s="414" t="s">
        <v>495</v>
      </c>
      <c r="E11" s="155">
        <v>10043</v>
      </c>
      <c r="F11" s="155">
        <v>10540</v>
      </c>
      <c r="G11" s="155">
        <v>11788</v>
      </c>
      <c r="H11" s="155">
        <v>12414</v>
      </c>
      <c r="I11" s="155">
        <v>11517</v>
      </c>
      <c r="J11" s="155">
        <v>8991</v>
      </c>
      <c r="K11" s="155">
        <v>13367</v>
      </c>
      <c r="L11" s="155">
        <v>10563</v>
      </c>
      <c r="M11" s="155">
        <v>10227</v>
      </c>
      <c r="N11" s="155">
        <v>9445</v>
      </c>
      <c r="O11" s="155">
        <v>10264</v>
      </c>
      <c r="P11" s="155">
        <v>8426</v>
      </c>
      <c r="Q11" s="155">
        <v>14313</v>
      </c>
      <c r="R11" s="492"/>
      <c r="S11" s="489"/>
    </row>
    <row r="12" spans="1:19" s="483" customFormat="1" ht="11.25" customHeight="1" x14ac:dyDescent="0.2">
      <c r="A12" s="489"/>
      <c r="B12" s="490"/>
      <c r="C12" s="491">
        <v>0</v>
      </c>
      <c r="D12" s="414" t="s">
        <v>188</v>
      </c>
      <c r="E12" s="155">
        <v>3261</v>
      </c>
      <c r="F12" s="155">
        <v>3198</v>
      </c>
      <c r="G12" s="155">
        <v>3651</v>
      </c>
      <c r="H12" s="155">
        <v>4250</v>
      </c>
      <c r="I12" s="155">
        <v>4008</v>
      </c>
      <c r="J12" s="155">
        <v>3279</v>
      </c>
      <c r="K12" s="155">
        <v>4193</v>
      </c>
      <c r="L12" s="155">
        <v>3185</v>
      </c>
      <c r="M12" s="155">
        <v>2923</v>
      </c>
      <c r="N12" s="155">
        <v>2829</v>
      </c>
      <c r="O12" s="155">
        <v>2488</v>
      </c>
      <c r="P12" s="155">
        <v>2517</v>
      </c>
      <c r="Q12" s="155">
        <v>2426</v>
      </c>
      <c r="R12" s="492"/>
      <c r="S12" s="489"/>
    </row>
    <row r="13" spans="1:19" s="483" customFormat="1" ht="11.25" customHeight="1" x14ac:dyDescent="0.2">
      <c r="A13" s="489"/>
      <c r="B13" s="490"/>
      <c r="C13" s="491">
        <v>0</v>
      </c>
      <c r="D13" s="414" t="s">
        <v>189</v>
      </c>
      <c r="E13" s="155">
        <v>1344</v>
      </c>
      <c r="F13" s="155">
        <v>1240</v>
      </c>
      <c r="G13" s="155">
        <v>2220</v>
      </c>
      <c r="H13" s="155">
        <v>3758</v>
      </c>
      <c r="I13" s="155">
        <v>9343</v>
      </c>
      <c r="J13" s="155">
        <v>4412</v>
      </c>
      <c r="K13" s="155">
        <v>3572</v>
      </c>
      <c r="L13" s="155">
        <v>1964</v>
      </c>
      <c r="M13" s="155">
        <v>1761</v>
      </c>
      <c r="N13" s="155">
        <v>1457</v>
      </c>
      <c r="O13" s="155">
        <v>1438</v>
      </c>
      <c r="P13" s="155">
        <v>1186</v>
      </c>
      <c r="Q13" s="155">
        <v>1315</v>
      </c>
      <c r="R13" s="492"/>
      <c r="S13" s="489"/>
    </row>
    <row r="14" spans="1:19" s="483" customFormat="1" ht="11.25" customHeight="1" x14ac:dyDescent="0.2">
      <c r="A14" s="489"/>
      <c r="B14" s="490"/>
      <c r="C14" s="491">
        <v>0</v>
      </c>
      <c r="D14" s="414" t="s">
        <v>129</v>
      </c>
      <c r="E14" s="155">
        <v>971</v>
      </c>
      <c r="F14" s="155">
        <v>766</v>
      </c>
      <c r="G14" s="155">
        <v>1225</v>
      </c>
      <c r="H14" s="155">
        <v>1314</v>
      </c>
      <c r="I14" s="155">
        <v>1418</v>
      </c>
      <c r="J14" s="155">
        <v>1007</v>
      </c>
      <c r="K14" s="155">
        <v>1512</v>
      </c>
      <c r="L14" s="155">
        <v>895</v>
      </c>
      <c r="M14" s="155">
        <v>1054</v>
      </c>
      <c r="N14" s="155">
        <v>937</v>
      </c>
      <c r="O14" s="155">
        <v>905</v>
      </c>
      <c r="P14" s="155">
        <v>719</v>
      </c>
      <c r="Q14" s="155">
        <v>937</v>
      </c>
      <c r="R14" s="492"/>
      <c r="S14" s="489"/>
    </row>
    <row r="15" spans="1:19" s="483" customFormat="1" ht="11.25" customHeight="1" x14ac:dyDescent="0.2">
      <c r="A15" s="489"/>
      <c r="B15" s="490"/>
      <c r="C15" s="491">
        <v>0</v>
      </c>
      <c r="D15" s="414" t="s">
        <v>130</v>
      </c>
      <c r="E15" s="155">
        <v>1252</v>
      </c>
      <c r="F15" s="155">
        <v>1182</v>
      </c>
      <c r="G15" s="155">
        <v>1688</v>
      </c>
      <c r="H15" s="155">
        <v>1558</v>
      </c>
      <c r="I15" s="155">
        <v>1494</v>
      </c>
      <c r="J15" s="155">
        <v>918</v>
      </c>
      <c r="K15" s="155">
        <v>1676</v>
      </c>
      <c r="L15" s="155">
        <v>1167</v>
      </c>
      <c r="M15" s="155">
        <v>1030</v>
      </c>
      <c r="N15" s="155">
        <v>1027</v>
      </c>
      <c r="O15" s="155">
        <v>1088</v>
      </c>
      <c r="P15" s="155">
        <v>919</v>
      </c>
      <c r="Q15" s="155">
        <v>1156</v>
      </c>
      <c r="R15" s="492"/>
      <c r="S15" s="489"/>
    </row>
    <row r="16" spans="1:19" s="497" customFormat="1" ht="15" customHeight="1" x14ac:dyDescent="0.2">
      <c r="A16" s="493"/>
      <c r="B16" s="494"/>
      <c r="C16" s="1527" t="s">
        <v>950</v>
      </c>
      <c r="D16" s="1527"/>
      <c r="E16" s="495"/>
      <c r="F16" s="495"/>
      <c r="G16" s="495"/>
      <c r="H16" s="495"/>
      <c r="I16" s="495"/>
      <c r="J16" s="495"/>
      <c r="K16" s="495"/>
      <c r="L16" s="495"/>
      <c r="M16" s="495"/>
      <c r="N16" s="495"/>
      <c r="O16" s="495"/>
      <c r="P16" s="495"/>
      <c r="Q16" s="495"/>
      <c r="R16" s="496"/>
      <c r="S16" s="493"/>
    </row>
    <row r="17" spans="1:19" s="483" customFormat="1" ht="12" customHeight="1" x14ac:dyDescent="0.2">
      <c r="A17" s="489"/>
      <c r="B17" s="490"/>
      <c r="C17" s="491">
        <v>0</v>
      </c>
      <c r="D17" s="92" t="s">
        <v>904</v>
      </c>
      <c r="E17" s="155">
        <v>4220</v>
      </c>
      <c r="F17" s="155">
        <v>4094</v>
      </c>
      <c r="G17" s="155">
        <v>5333</v>
      </c>
      <c r="H17" s="155">
        <v>6366</v>
      </c>
      <c r="I17" s="155">
        <v>5835</v>
      </c>
      <c r="J17" s="155">
        <v>3953</v>
      </c>
      <c r="K17" s="155">
        <v>6434</v>
      </c>
      <c r="L17" s="155">
        <v>4789</v>
      </c>
      <c r="M17" s="155">
        <v>4794</v>
      </c>
      <c r="N17" s="155">
        <v>4226</v>
      </c>
      <c r="O17" s="155">
        <v>4529</v>
      </c>
      <c r="P17" s="155">
        <v>3499</v>
      </c>
      <c r="Q17" s="155" t="s">
        <v>377</v>
      </c>
      <c r="R17" s="492"/>
      <c r="S17" s="489"/>
    </row>
    <row r="18" spans="1:19" s="483" customFormat="1" ht="12" customHeight="1" x14ac:dyDescent="0.2">
      <c r="A18" s="489"/>
      <c r="B18" s="490"/>
      <c r="C18" s="491">
        <v>0</v>
      </c>
      <c r="D18" s="92" t="s">
        <v>905</v>
      </c>
      <c r="E18" s="155">
        <v>1345</v>
      </c>
      <c r="F18" s="155">
        <v>1168</v>
      </c>
      <c r="G18" s="155">
        <v>1273</v>
      </c>
      <c r="H18" s="155">
        <v>1773</v>
      </c>
      <c r="I18" s="155">
        <v>2335</v>
      </c>
      <c r="J18" s="155">
        <v>1682</v>
      </c>
      <c r="K18" s="155">
        <v>1718</v>
      </c>
      <c r="L18" s="155">
        <v>1322</v>
      </c>
      <c r="M18" s="155">
        <v>1153</v>
      </c>
      <c r="N18" s="155">
        <v>1195</v>
      </c>
      <c r="O18" s="155">
        <v>1070</v>
      </c>
      <c r="P18" s="155">
        <v>2897</v>
      </c>
      <c r="Q18" s="155" t="s">
        <v>377</v>
      </c>
      <c r="R18" s="492"/>
      <c r="S18" s="489"/>
    </row>
    <row r="19" spans="1:19" s="483" customFormat="1" ht="12" customHeight="1" x14ac:dyDescent="0.2">
      <c r="A19" s="489"/>
      <c r="B19" s="490"/>
      <c r="C19" s="491">
        <v>0</v>
      </c>
      <c r="D19" s="92" t="s">
        <v>906</v>
      </c>
      <c r="E19" s="155">
        <v>3150</v>
      </c>
      <c r="F19" s="155">
        <v>3500</v>
      </c>
      <c r="G19" s="155">
        <v>3618</v>
      </c>
      <c r="H19" s="155">
        <v>4245</v>
      </c>
      <c r="I19" s="155">
        <v>4148</v>
      </c>
      <c r="J19" s="155">
        <v>3639</v>
      </c>
      <c r="K19" s="155">
        <v>4353</v>
      </c>
      <c r="L19" s="155">
        <v>3514</v>
      </c>
      <c r="M19" s="155">
        <v>3492</v>
      </c>
      <c r="N19" s="155">
        <v>3145</v>
      </c>
      <c r="O19" s="155">
        <v>3566</v>
      </c>
      <c r="P19" s="155">
        <v>2708</v>
      </c>
      <c r="Q19" s="155" t="s">
        <v>377</v>
      </c>
      <c r="R19" s="492"/>
      <c r="S19" s="489"/>
    </row>
    <row r="20" spans="1:19" s="483" customFormat="1" ht="12" customHeight="1" x14ac:dyDescent="0.2">
      <c r="A20" s="489"/>
      <c r="B20" s="490"/>
      <c r="C20" s="491">
        <v>0</v>
      </c>
      <c r="D20" s="92" t="s">
        <v>907</v>
      </c>
      <c r="E20" s="155">
        <v>2594</v>
      </c>
      <c r="F20" s="155">
        <v>2166</v>
      </c>
      <c r="G20" s="155">
        <v>3050</v>
      </c>
      <c r="H20" s="155">
        <v>3930</v>
      </c>
      <c r="I20" s="155">
        <v>5010</v>
      </c>
      <c r="J20" s="155">
        <v>3001</v>
      </c>
      <c r="K20" s="155">
        <v>4145</v>
      </c>
      <c r="L20" s="155">
        <v>3022</v>
      </c>
      <c r="M20" s="155">
        <v>2852</v>
      </c>
      <c r="N20" s="155">
        <v>2693</v>
      </c>
      <c r="O20" s="155">
        <v>2830</v>
      </c>
      <c r="P20" s="155">
        <v>2283</v>
      </c>
      <c r="Q20" s="155" t="s">
        <v>377</v>
      </c>
      <c r="R20" s="492"/>
      <c r="S20" s="489"/>
    </row>
    <row r="21" spans="1:19" s="483" customFormat="1" ht="11.25" customHeight="1" x14ac:dyDescent="0.2">
      <c r="A21" s="489"/>
      <c r="B21" s="490"/>
      <c r="C21" s="491">
        <v>0</v>
      </c>
      <c r="D21" s="92" t="s">
        <v>908</v>
      </c>
      <c r="E21" s="155">
        <v>1900</v>
      </c>
      <c r="F21" s="155">
        <v>1937</v>
      </c>
      <c r="G21" s="155">
        <v>2524</v>
      </c>
      <c r="H21" s="155">
        <v>3407</v>
      </c>
      <c r="I21" s="155">
        <v>5571</v>
      </c>
      <c r="J21" s="155">
        <v>3131</v>
      </c>
      <c r="K21" s="155">
        <v>3709</v>
      </c>
      <c r="L21" s="155">
        <v>2545</v>
      </c>
      <c r="M21" s="155">
        <v>2346</v>
      </c>
      <c r="N21" s="155">
        <v>2061</v>
      </c>
      <c r="O21" s="155">
        <v>2186</v>
      </c>
      <c r="P21" s="155">
        <v>2200</v>
      </c>
      <c r="Q21" s="155" t="s">
        <v>377</v>
      </c>
      <c r="R21" s="492"/>
      <c r="S21" s="489"/>
    </row>
    <row r="22" spans="1:19" s="483" customFormat="1" ht="15" customHeight="1" x14ac:dyDescent="0.2">
      <c r="A22" s="489"/>
      <c r="B22" s="490"/>
      <c r="C22" s="1527" t="s">
        <v>212</v>
      </c>
      <c r="D22" s="1527"/>
      <c r="E22" s="488">
        <v>5118</v>
      </c>
      <c r="F22" s="488">
        <v>5772</v>
      </c>
      <c r="G22" s="488">
        <v>8717</v>
      </c>
      <c r="H22" s="488">
        <v>6830</v>
      </c>
      <c r="I22" s="488">
        <v>5186</v>
      </c>
      <c r="J22" s="488">
        <v>3590</v>
      </c>
      <c r="K22" s="488">
        <v>5893</v>
      </c>
      <c r="L22" s="488">
        <v>4794</v>
      </c>
      <c r="M22" s="488">
        <v>4255</v>
      </c>
      <c r="N22" s="488">
        <v>3714</v>
      </c>
      <c r="O22" s="488">
        <v>3998</v>
      </c>
      <c r="P22" s="488">
        <v>3252</v>
      </c>
      <c r="Q22" s="488" t="s">
        <v>377</v>
      </c>
      <c r="R22" s="492"/>
      <c r="S22" s="489"/>
    </row>
    <row r="23" spans="1:19" s="497" customFormat="1" ht="12" customHeight="1" x14ac:dyDescent="0.2">
      <c r="A23" s="493"/>
      <c r="B23" s="494"/>
      <c r="C23" s="1527" t="s">
        <v>951</v>
      </c>
      <c r="D23" s="1527"/>
      <c r="E23" s="488">
        <v>34778</v>
      </c>
      <c r="F23" s="488">
        <v>35097</v>
      </c>
      <c r="G23" s="488">
        <v>45164</v>
      </c>
      <c r="H23" s="488">
        <v>45863</v>
      </c>
      <c r="I23" s="488">
        <v>48620</v>
      </c>
      <c r="J23" s="488">
        <v>37201</v>
      </c>
      <c r="K23" s="488">
        <v>49075</v>
      </c>
      <c r="L23" s="488">
        <v>36255</v>
      </c>
      <c r="M23" s="488">
        <v>35269</v>
      </c>
      <c r="N23" s="488">
        <v>33941</v>
      </c>
      <c r="O23" s="488">
        <v>34204</v>
      </c>
      <c r="P23" s="488">
        <v>30726</v>
      </c>
      <c r="Q23" s="488" t="s">
        <v>377</v>
      </c>
      <c r="R23" s="498"/>
      <c r="S23" s="493"/>
    </row>
    <row r="24" spans="1:19" s="483" customFormat="1" ht="12.75" customHeight="1" x14ac:dyDescent="0.2">
      <c r="A24" s="489"/>
      <c r="B24" s="499"/>
      <c r="C24" s="491">
        <v>0</v>
      </c>
      <c r="D24" s="420" t="s">
        <v>327</v>
      </c>
      <c r="E24" s="155">
        <v>1640</v>
      </c>
      <c r="F24" s="155">
        <v>1456</v>
      </c>
      <c r="G24" s="155">
        <v>1439</v>
      </c>
      <c r="H24" s="155">
        <v>2712</v>
      </c>
      <c r="I24" s="155">
        <v>2559</v>
      </c>
      <c r="J24" s="155">
        <v>1644</v>
      </c>
      <c r="K24" s="155">
        <v>2071</v>
      </c>
      <c r="L24" s="155">
        <v>1391</v>
      </c>
      <c r="M24" s="155">
        <v>1448</v>
      </c>
      <c r="N24" s="155">
        <v>1800</v>
      </c>
      <c r="O24" s="155">
        <v>1224</v>
      </c>
      <c r="P24" s="155">
        <v>1343</v>
      </c>
      <c r="Q24" s="155" t="s">
        <v>377</v>
      </c>
      <c r="R24" s="492"/>
      <c r="S24" s="489"/>
    </row>
    <row r="25" spans="1:19" s="483" customFormat="1" ht="11.25" customHeight="1" x14ac:dyDescent="0.2">
      <c r="A25" s="489"/>
      <c r="B25" s="499"/>
      <c r="C25" s="491">
        <v>0</v>
      </c>
      <c r="D25" s="420" t="s">
        <v>213</v>
      </c>
      <c r="E25" s="155">
        <v>6674</v>
      </c>
      <c r="F25" s="155">
        <v>6375</v>
      </c>
      <c r="G25" s="155">
        <v>7653</v>
      </c>
      <c r="H25" s="155">
        <v>8763</v>
      </c>
      <c r="I25" s="155">
        <v>7896</v>
      </c>
      <c r="J25" s="155">
        <v>7426</v>
      </c>
      <c r="K25" s="155">
        <v>9885</v>
      </c>
      <c r="L25" s="155">
        <v>7602</v>
      </c>
      <c r="M25" s="155">
        <v>7408</v>
      </c>
      <c r="N25" s="155">
        <v>7086</v>
      </c>
      <c r="O25" s="155">
        <v>7417</v>
      </c>
      <c r="P25" s="155">
        <v>5613</v>
      </c>
      <c r="Q25" s="155" t="s">
        <v>377</v>
      </c>
      <c r="R25" s="492"/>
      <c r="S25" s="489"/>
    </row>
    <row r="26" spans="1:19" s="483" customFormat="1" ht="11.25" customHeight="1" x14ac:dyDescent="0.2">
      <c r="A26" s="489"/>
      <c r="B26" s="499"/>
      <c r="C26" s="491">
        <v>0</v>
      </c>
      <c r="D26" s="420" t="s">
        <v>161</v>
      </c>
      <c r="E26" s="155">
        <v>26361</v>
      </c>
      <c r="F26" s="155">
        <v>27159</v>
      </c>
      <c r="G26" s="155">
        <v>35849</v>
      </c>
      <c r="H26" s="155">
        <v>34179</v>
      </c>
      <c r="I26" s="155">
        <v>37947</v>
      </c>
      <c r="J26" s="155">
        <v>27983</v>
      </c>
      <c r="K26" s="155">
        <v>36822</v>
      </c>
      <c r="L26" s="155">
        <v>27035</v>
      </c>
      <c r="M26" s="155">
        <v>26214</v>
      </c>
      <c r="N26" s="155">
        <v>24830</v>
      </c>
      <c r="O26" s="155">
        <v>25382</v>
      </c>
      <c r="P26" s="155">
        <v>23596</v>
      </c>
      <c r="Q26" s="155" t="s">
        <v>377</v>
      </c>
      <c r="R26" s="492"/>
      <c r="S26" s="489"/>
    </row>
    <row r="27" spans="1:19" s="483" customFormat="1" ht="11.25" customHeight="1" x14ac:dyDescent="0.2">
      <c r="A27" s="489"/>
      <c r="B27" s="499"/>
      <c r="C27" s="491">
        <v>0</v>
      </c>
      <c r="D27" s="420" t="s">
        <v>214</v>
      </c>
      <c r="E27" s="155">
        <v>103</v>
      </c>
      <c r="F27" s="155">
        <v>107</v>
      </c>
      <c r="G27" s="155">
        <v>222</v>
      </c>
      <c r="H27" s="155">
        <v>209</v>
      </c>
      <c r="I27" s="155">
        <v>218</v>
      </c>
      <c r="J27" s="155">
        <v>148</v>
      </c>
      <c r="K27" s="155">
        <v>297</v>
      </c>
      <c r="L27" s="155">
        <v>227</v>
      </c>
      <c r="M27" s="155">
        <v>199</v>
      </c>
      <c r="N27" s="155">
        <v>225</v>
      </c>
      <c r="O27" s="155">
        <v>181</v>
      </c>
      <c r="P27" s="155">
        <v>174</v>
      </c>
      <c r="Q27" s="155" t="s">
        <v>377</v>
      </c>
      <c r="R27" s="492"/>
      <c r="S27" s="489"/>
    </row>
    <row r="28" spans="1:19" ht="10.5" customHeight="1" thickBot="1" x14ac:dyDescent="0.25">
      <c r="A28" s="2"/>
      <c r="B28" s="206"/>
      <c r="C28" s="500"/>
      <c r="D28" s="13"/>
      <c r="E28" s="640"/>
      <c r="F28" s="640"/>
      <c r="G28" s="640"/>
      <c r="H28" s="640"/>
      <c r="I28" s="484"/>
      <c r="J28" s="484"/>
      <c r="K28" s="484"/>
      <c r="L28" s="484"/>
      <c r="M28" s="484"/>
      <c r="N28" s="484"/>
      <c r="O28" s="484"/>
      <c r="P28" s="484"/>
      <c r="Q28" s="1096"/>
      <c r="R28" s="966"/>
      <c r="S28" s="2"/>
    </row>
    <row r="29" spans="1:19" ht="13.5" customHeight="1" thickBot="1" x14ac:dyDescent="0.25">
      <c r="A29" s="2"/>
      <c r="B29" s="206"/>
      <c r="C29" s="348" t="s">
        <v>215</v>
      </c>
      <c r="D29" s="486"/>
      <c r="E29" s="502"/>
      <c r="F29" s="502"/>
      <c r="G29" s="502"/>
      <c r="H29" s="502"/>
      <c r="I29" s="502"/>
      <c r="J29" s="502"/>
      <c r="K29" s="502"/>
      <c r="L29" s="502"/>
      <c r="M29" s="502"/>
      <c r="N29" s="502"/>
      <c r="O29" s="502"/>
      <c r="P29" s="502"/>
      <c r="Q29" s="1097"/>
      <c r="R29" s="966"/>
      <c r="S29" s="2"/>
    </row>
    <row r="30" spans="1:19" ht="9.75" customHeight="1" x14ac:dyDescent="0.2">
      <c r="A30" s="2"/>
      <c r="B30" s="206"/>
      <c r="C30" s="554" t="s">
        <v>77</v>
      </c>
      <c r="D30" s="13"/>
      <c r="E30" s="501"/>
      <c r="F30" s="501"/>
      <c r="G30" s="501"/>
      <c r="H30" s="501"/>
      <c r="I30" s="501"/>
      <c r="J30" s="501"/>
      <c r="K30" s="501"/>
      <c r="L30" s="501"/>
      <c r="M30" s="501"/>
      <c r="N30" s="501"/>
      <c r="O30" s="501"/>
      <c r="P30" s="503"/>
      <c r="Q30" s="503"/>
      <c r="R30" s="966"/>
      <c r="S30" s="2"/>
    </row>
    <row r="31" spans="1:19" ht="15" customHeight="1" x14ac:dyDescent="0.2">
      <c r="A31" s="2"/>
      <c r="B31" s="206"/>
      <c r="C31" s="1527" t="s">
        <v>67</v>
      </c>
      <c r="D31" s="1527"/>
      <c r="E31" s="488">
        <v>9880</v>
      </c>
      <c r="F31" s="488">
        <v>10411</v>
      </c>
      <c r="G31" s="488">
        <v>12064</v>
      </c>
      <c r="H31" s="488">
        <v>12833</v>
      </c>
      <c r="I31" s="488">
        <v>9409</v>
      </c>
      <c r="J31" s="488">
        <v>6171</v>
      </c>
      <c r="K31" s="488">
        <v>12515</v>
      </c>
      <c r="L31" s="488">
        <v>10805</v>
      </c>
      <c r="M31" s="488">
        <v>12089</v>
      </c>
      <c r="N31" s="488">
        <v>10467</v>
      </c>
      <c r="O31" s="488">
        <v>13561</v>
      </c>
      <c r="P31" s="488">
        <v>10784</v>
      </c>
      <c r="Q31" s="488">
        <v>11332</v>
      </c>
      <c r="R31" s="966"/>
      <c r="S31" s="2"/>
    </row>
    <row r="32" spans="1:19" ht="12" customHeight="1" x14ac:dyDescent="0.2">
      <c r="A32" s="2"/>
      <c r="B32" s="206"/>
      <c r="C32" s="425">
        <v>0</v>
      </c>
      <c r="D32" s="414" t="s">
        <v>185</v>
      </c>
      <c r="E32" s="155">
        <v>2646</v>
      </c>
      <c r="F32" s="155">
        <v>2219</v>
      </c>
      <c r="G32" s="155">
        <v>3884</v>
      </c>
      <c r="H32" s="155">
        <v>3621</v>
      </c>
      <c r="I32" s="155">
        <v>2383</v>
      </c>
      <c r="J32" s="155">
        <v>1542</v>
      </c>
      <c r="K32" s="155">
        <v>3628</v>
      </c>
      <c r="L32" s="155">
        <v>2606</v>
      </c>
      <c r="M32" s="155">
        <v>2904</v>
      </c>
      <c r="N32" s="155">
        <v>2574</v>
      </c>
      <c r="O32" s="155">
        <v>3395</v>
      </c>
      <c r="P32" s="155">
        <v>3213</v>
      </c>
      <c r="Q32" s="155">
        <v>3136</v>
      </c>
      <c r="R32" s="966"/>
      <c r="S32" s="2"/>
    </row>
    <row r="33" spans="1:19" ht="12" customHeight="1" x14ac:dyDescent="0.2">
      <c r="A33" s="2"/>
      <c r="B33" s="206"/>
      <c r="C33" s="425">
        <v>0</v>
      </c>
      <c r="D33" s="414" t="s">
        <v>186</v>
      </c>
      <c r="E33" s="155">
        <v>3244</v>
      </c>
      <c r="F33" s="155">
        <v>4328</v>
      </c>
      <c r="G33" s="155">
        <v>4322</v>
      </c>
      <c r="H33" s="155">
        <v>4562</v>
      </c>
      <c r="I33" s="155">
        <v>3249</v>
      </c>
      <c r="J33" s="155">
        <v>2295</v>
      </c>
      <c r="K33" s="155">
        <v>4448</v>
      </c>
      <c r="L33" s="155">
        <v>3219</v>
      </c>
      <c r="M33" s="155">
        <v>3792</v>
      </c>
      <c r="N33" s="155">
        <v>3607</v>
      </c>
      <c r="O33" s="155">
        <v>4990</v>
      </c>
      <c r="P33" s="155">
        <v>3425</v>
      </c>
      <c r="Q33" s="155">
        <v>2768</v>
      </c>
      <c r="R33" s="966"/>
      <c r="S33" s="2"/>
    </row>
    <row r="34" spans="1:19" ht="12" customHeight="1" x14ac:dyDescent="0.2">
      <c r="A34" s="2"/>
      <c r="B34" s="206"/>
      <c r="C34" s="425">
        <v>0</v>
      </c>
      <c r="D34" s="414" t="s">
        <v>495</v>
      </c>
      <c r="E34" s="155">
        <v>2230</v>
      </c>
      <c r="F34" s="155">
        <v>1984</v>
      </c>
      <c r="G34" s="155">
        <v>2208</v>
      </c>
      <c r="H34" s="155">
        <v>2609</v>
      </c>
      <c r="I34" s="155">
        <v>2003</v>
      </c>
      <c r="J34" s="155">
        <v>1417</v>
      </c>
      <c r="K34" s="155">
        <v>2088</v>
      </c>
      <c r="L34" s="155">
        <v>1889</v>
      </c>
      <c r="M34" s="155">
        <v>1982</v>
      </c>
      <c r="N34" s="155">
        <v>1757</v>
      </c>
      <c r="O34" s="155">
        <v>2263</v>
      </c>
      <c r="P34" s="155">
        <v>2442</v>
      </c>
      <c r="Q34" s="155">
        <v>3700</v>
      </c>
      <c r="R34" s="966"/>
      <c r="S34" s="2"/>
    </row>
    <row r="35" spans="1:19" ht="12" customHeight="1" x14ac:dyDescent="0.2">
      <c r="A35" s="2"/>
      <c r="B35" s="206"/>
      <c r="C35" s="425">
        <v>0</v>
      </c>
      <c r="D35" s="414" t="s">
        <v>188</v>
      </c>
      <c r="E35" s="155">
        <v>789</v>
      </c>
      <c r="F35" s="155">
        <v>1140</v>
      </c>
      <c r="G35" s="155">
        <v>928</v>
      </c>
      <c r="H35" s="155">
        <v>1080</v>
      </c>
      <c r="I35" s="155">
        <v>1027</v>
      </c>
      <c r="J35" s="155">
        <v>514</v>
      </c>
      <c r="K35" s="155">
        <v>1222</v>
      </c>
      <c r="L35" s="155">
        <v>1254</v>
      </c>
      <c r="M35" s="155">
        <v>1215</v>
      </c>
      <c r="N35" s="155">
        <v>894</v>
      </c>
      <c r="O35" s="155">
        <v>1456</v>
      </c>
      <c r="P35" s="155">
        <v>869</v>
      </c>
      <c r="Q35" s="155">
        <v>815</v>
      </c>
      <c r="R35" s="966"/>
      <c r="S35" s="2"/>
    </row>
    <row r="36" spans="1:19" ht="12" customHeight="1" x14ac:dyDescent="0.2">
      <c r="A36" s="2"/>
      <c r="B36" s="206"/>
      <c r="C36" s="425">
        <v>0</v>
      </c>
      <c r="D36" s="414" t="s">
        <v>189</v>
      </c>
      <c r="E36" s="155">
        <v>447</v>
      </c>
      <c r="F36" s="155">
        <v>291</v>
      </c>
      <c r="G36" s="155">
        <v>368</v>
      </c>
      <c r="H36" s="155">
        <v>346</v>
      </c>
      <c r="I36" s="155">
        <v>377</v>
      </c>
      <c r="J36" s="155">
        <v>157</v>
      </c>
      <c r="K36" s="155">
        <v>701</v>
      </c>
      <c r="L36" s="155">
        <v>1428</v>
      </c>
      <c r="M36" s="155">
        <v>1774</v>
      </c>
      <c r="N36" s="155">
        <v>1184</v>
      </c>
      <c r="O36" s="155">
        <v>880</v>
      </c>
      <c r="P36" s="155">
        <v>435</v>
      </c>
      <c r="Q36" s="155">
        <v>420</v>
      </c>
      <c r="R36" s="966"/>
      <c r="S36" s="2"/>
    </row>
    <row r="37" spans="1:19" ht="12" customHeight="1" x14ac:dyDescent="0.2">
      <c r="A37" s="2"/>
      <c r="B37" s="206"/>
      <c r="C37" s="425">
        <v>0</v>
      </c>
      <c r="D37" s="414" t="s">
        <v>129</v>
      </c>
      <c r="E37" s="155">
        <v>262</v>
      </c>
      <c r="F37" s="155">
        <v>215</v>
      </c>
      <c r="G37" s="155">
        <v>167</v>
      </c>
      <c r="H37" s="155">
        <v>300</v>
      </c>
      <c r="I37" s="155">
        <v>148</v>
      </c>
      <c r="J37" s="155">
        <v>123</v>
      </c>
      <c r="K37" s="155">
        <v>183</v>
      </c>
      <c r="L37" s="155">
        <v>152</v>
      </c>
      <c r="M37" s="155">
        <v>182</v>
      </c>
      <c r="N37" s="155">
        <v>191</v>
      </c>
      <c r="O37" s="155">
        <v>235</v>
      </c>
      <c r="P37" s="155">
        <v>206</v>
      </c>
      <c r="Q37" s="155">
        <v>256</v>
      </c>
      <c r="R37" s="966"/>
      <c r="S37" s="2"/>
    </row>
    <row r="38" spans="1:19" ht="12" customHeight="1" x14ac:dyDescent="0.2">
      <c r="A38" s="2"/>
      <c r="B38" s="206"/>
      <c r="C38" s="425">
        <v>0</v>
      </c>
      <c r="D38" s="414" t="s">
        <v>130</v>
      </c>
      <c r="E38" s="155">
        <v>262</v>
      </c>
      <c r="F38" s="155">
        <v>234</v>
      </c>
      <c r="G38" s="155">
        <v>187</v>
      </c>
      <c r="H38" s="155">
        <v>315</v>
      </c>
      <c r="I38" s="155">
        <v>222</v>
      </c>
      <c r="J38" s="155">
        <v>123</v>
      </c>
      <c r="K38" s="155">
        <v>245</v>
      </c>
      <c r="L38" s="155">
        <v>257</v>
      </c>
      <c r="M38" s="155">
        <v>240</v>
      </c>
      <c r="N38" s="155">
        <v>260</v>
      </c>
      <c r="O38" s="155">
        <v>342</v>
      </c>
      <c r="P38" s="155">
        <v>194</v>
      </c>
      <c r="Q38" s="155">
        <v>237</v>
      </c>
      <c r="R38" s="966"/>
      <c r="S38" s="2"/>
    </row>
    <row r="39" spans="1:19" ht="15" customHeight="1" x14ac:dyDescent="0.2">
      <c r="A39" s="2"/>
      <c r="B39" s="206"/>
      <c r="C39" s="425">
        <v>0</v>
      </c>
      <c r="D39" s="420" t="s">
        <v>327</v>
      </c>
      <c r="E39" s="155">
        <v>295</v>
      </c>
      <c r="F39" s="155">
        <v>374</v>
      </c>
      <c r="G39" s="155">
        <v>325</v>
      </c>
      <c r="H39" s="155">
        <v>462</v>
      </c>
      <c r="I39" s="155">
        <v>598</v>
      </c>
      <c r="J39" s="155">
        <v>173</v>
      </c>
      <c r="K39" s="155">
        <v>860</v>
      </c>
      <c r="L39" s="155">
        <v>355</v>
      </c>
      <c r="M39" s="155">
        <v>488</v>
      </c>
      <c r="N39" s="155">
        <v>459</v>
      </c>
      <c r="O39" s="155">
        <v>525</v>
      </c>
      <c r="P39" s="155">
        <v>715</v>
      </c>
      <c r="Q39" s="155" t="s">
        <v>377</v>
      </c>
      <c r="R39" s="966"/>
      <c r="S39" s="2"/>
    </row>
    <row r="40" spans="1:19" ht="12" customHeight="1" x14ac:dyDescent="0.2">
      <c r="A40" s="2"/>
      <c r="B40" s="206"/>
      <c r="C40" s="425">
        <v>0</v>
      </c>
      <c r="D40" s="420" t="s">
        <v>213</v>
      </c>
      <c r="E40" s="155">
        <v>2776</v>
      </c>
      <c r="F40" s="155">
        <v>2227</v>
      </c>
      <c r="G40" s="155">
        <v>3133</v>
      </c>
      <c r="H40" s="155">
        <v>3906</v>
      </c>
      <c r="I40" s="155">
        <v>2578</v>
      </c>
      <c r="J40" s="155">
        <v>1541</v>
      </c>
      <c r="K40" s="155">
        <v>3213</v>
      </c>
      <c r="L40" s="155">
        <v>2958</v>
      </c>
      <c r="M40" s="155">
        <v>2785</v>
      </c>
      <c r="N40" s="155">
        <v>2302</v>
      </c>
      <c r="O40" s="155">
        <v>3380</v>
      </c>
      <c r="P40" s="155">
        <v>2604</v>
      </c>
      <c r="Q40" s="155" t="s">
        <v>377</v>
      </c>
      <c r="R40" s="966"/>
      <c r="S40" s="2"/>
    </row>
    <row r="41" spans="1:19" ht="12" customHeight="1" x14ac:dyDescent="0.2">
      <c r="A41" s="2"/>
      <c r="B41" s="206"/>
      <c r="C41" s="425">
        <v>0</v>
      </c>
      <c r="D41" s="420" t="s">
        <v>161</v>
      </c>
      <c r="E41" s="155">
        <v>6809</v>
      </c>
      <c r="F41" s="155">
        <v>7810</v>
      </c>
      <c r="G41" s="155">
        <v>8606</v>
      </c>
      <c r="H41" s="155">
        <v>8465</v>
      </c>
      <c r="I41" s="155">
        <v>6233</v>
      </c>
      <c r="J41" s="155">
        <v>4457</v>
      </c>
      <c r="K41" s="155">
        <v>8442</v>
      </c>
      <c r="L41" s="155">
        <v>7492</v>
      </c>
      <c r="M41" s="155">
        <v>8816</v>
      </c>
      <c r="N41" s="155">
        <v>7706</v>
      </c>
      <c r="O41" s="155">
        <v>9656</v>
      </c>
      <c r="P41" s="155">
        <v>7465</v>
      </c>
      <c r="Q41" s="155" t="s">
        <v>377</v>
      </c>
      <c r="R41" s="966"/>
      <c r="S41" s="2"/>
    </row>
    <row r="42" spans="1:19" ht="11.25" customHeight="1" x14ac:dyDescent="0.2">
      <c r="A42" s="2"/>
      <c r="B42" s="206"/>
      <c r="C42" s="425">
        <v>0</v>
      </c>
      <c r="D42" s="420" t="s">
        <v>214</v>
      </c>
      <c r="E42" s="685">
        <v>0</v>
      </c>
      <c r="F42" s="685">
        <v>0</v>
      </c>
      <c r="G42" s="685">
        <v>0</v>
      </c>
      <c r="H42" s="685">
        <v>0</v>
      </c>
      <c r="I42" s="685">
        <v>0</v>
      </c>
      <c r="J42" s="685">
        <v>0</v>
      </c>
      <c r="K42" s="685">
        <v>0</v>
      </c>
      <c r="L42" s="685">
        <v>0</v>
      </c>
      <c r="M42" s="685">
        <v>0</v>
      </c>
      <c r="N42" s="685">
        <v>0</v>
      </c>
      <c r="O42" s="685">
        <v>0</v>
      </c>
      <c r="P42" s="685">
        <v>0</v>
      </c>
      <c r="Q42" s="685" t="s">
        <v>377</v>
      </c>
      <c r="R42" s="966"/>
      <c r="S42" s="2"/>
    </row>
    <row r="43" spans="1:19" ht="15" customHeight="1" x14ac:dyDescent="0.2">
      <c r="A43" s="2"/>
      <c r="B43" s="206"/>
      <c r="C43" s="1008" t="s">
        <v>952</v>
      </c>
      <c r="D43" s="1008"/>
      <c r="E43" s="146"/>
      <c r="F43" s="155"/>
      <c r="G43" s="155"/>
      <c r="H43" s="155"/>
      <c r="I43" s="155"/>
      <c r="J43" s="155"/>
      <c r="K43" s="155"/>
      <c r="L43" s="155"/>
      <c r="M43" s="155"/>
      <c r="N43" s="155"/>
      <c r="O43" s="155"/>
      <c r="P43" s="155"/>
      <c r="Q43" s="155"/>
      <c r="R43" s="966"/>
      <c r="S43" s="2"/>
    </row>
    <row r="44" spans="1:19" ht="12" customHeight="1" x14ac:dyDescent="0.2">
      <c r="A44" s="2"/>
      <c r="B44" s="206"/>
      <c r="C44" s="425">
        <v>0</v>
      </c>
      <c r="D44" s="648" t="s">
        <v>906</v>
      </c>
      <c r="E44" s="155">
        <v>1408</v>
      </c>
      <c r="F44" s="155">
        <v>2373</v>
      </c>
      <c r="G44" s="155">
        <v>1716</v>
      </c>
      <c r="H44" s="155">
        <v>1827</v>
      </c>
      <c r="I44" s="155">
        <v>1490</v>
      </c>
      <c r="J44" s="155">
        <v>1023</v>
      </c>
      <c r="K44" s="155">
        <v>2039</v>
      </c>
      <c r="L44" s="155">
        <v>1438</v>
      </c>
      <c r="M44" s="155">
        <v>1582</v>
      </c>
      <c r="N44" s="155">
        <v>1234</v>
      </c>
      <c r="O44" s="155">
        <v>1775</v>
      </c>
      <c r="P44" s="155">
        <v>1565</v>
      </c>
      <c r="Q44" s="155" t="s">
        <v>377</v>
      </c>
      <c r="R44" s="966"/>
      <c r="S44" s="2"/>
    </row>
    <row r="45" spans="1:19" ht="12" customHeight="1" x14ac:dyDescent="0.2">
      <c r="A45" s="2"/>
      <c r="B45" s="206"/>
      <c r="C45" s="425">
        <v>0</v>
      </c>
      <c r="D45" s="648" t="s">
        <v>908</v>
      </c>
      <c r="E45" s="155">
        <v>656</v>
      </c>
      <c r="F45" s="155">
        <v>614</v>
      </c>
      <c r="G45" s="155">
        <v>959</v>
      </c>
      <c r="H45" s="155">
        <v>970</v>
      </c>
      <c r="I45" s="155">
        <v>622</v>
      </c>
      <c r="J45" s="155">
        <v>366</v>
      </c>
      <c r="K45" s="155">
        <v>740</v>
      </c>
      <c r="L45" s="155">
        <v>1101</v>
      </c>
      <c r="M45" s="155">
        <v>1394</v>
      </c>
      <c r="N45" s="155">
        <v>1164</v>
      </c>
      <c r="O45" s="155">
        <v>1246</v>
      </c>
      <c r="P45" s="155">
        <v>861</v>
      </c>
      <c r="Q45" s="155" t="s">
        <v>377</v>
      </c>
      <c r="R45" s="966"/>
      <c r="S45" s="2"/>
    </row>
    <row r="46" spans="1:19" ht="12" customHeight="1" x14ac:dyDescent="0.2">
      <c r="A46" s="2"/>
      <c r="B46" s="206"/>
      <c r="C46" s="425">
        <v>0</v>
      </c>
      <c r="D46" s="648" t="s">
        <v>904</v>
      </c>
      <c r="E46" s="155">
        <v>710</v>
      </c>
      <c r="F46" s="155">
        <v>685</v>
      </c>
      <c r="G46" s="155">
        <v>728</v>
      </c>
      <c r="H46" s="155">
        <v>779</v>
      </c>
      <c r="I46" s="155">
        <v>693</v>
      </c>
      <c r="J46" s="155">
        <v>490</v>
      </c>
      <c r="K46" s="155">
        <v>638</v>
      </c>
      <c r="L46" s="155">
        <v>676</v>
      </c>
      <c r="M46" s="155">
        <v>893</v>
      </c>
      <c r="N46" s="155">
        <v>729</v>
      </c>
      <c r="O46" s="155">
        <v>923</v>
      </c>
      <c r="P46" s="155">
        <v>809</v>
      </c>
      <c r="Q46" s="155" t="s">
        <v>377</v>
      </c>
      <c r="R46" s="966"/>
      <c r="S46" s="2"/>
    </row>
    <row r="47" spans="1:19" ht="12" customHeight="1" x14ac:dyDescent="0.2">
      <c r="A47" s="2"/>
      <c r="B47" s="206"/>
      <c r="C47" s="425">
        <v>0</v>
      </c>
      <c r="D47" s="648" t="s">
        <v>907</v>
      </c>
      <c r="E47" s="155">
        <v>524</v>
      </c>
      <c r="F47" s="155">
        <v>447</v>
      </c>
      <c r="G47" s="155">
        <v>318</v>
      </c>
      <c r="H47" s="155">
        <v>406</v>
      </c>
      <c r="I47" s="155">
        <v>332</v>
      </c>
      <c r="J47" s="155">
        <v>214</v>
      </c>
      <c r="K47" s="155">
        <v>446</v>
      </c>
      <c r="L47" s="155">
        <v>697</v>
      </c>
      <c r="M47" s="155">
        <v>971</v>
      </c>
      <c r="N47" s="155">
        <v>764</v>
      </c>
      <c r="O47" s="155">
        <v>733</v>
      </c>
      <c r="P47" s="155">
        <v>554</v>
      </c>
      <c r="Q47" s="155" t="s">
        <v>377</v>
      </c>
      <c r="R47" s="966"/>
      <c r="S47" s="2"/>
    </row>
    <row r="48" spans="1:19" ht="12" customHeight="1" x14ac:dyDescent="0.2">
      <c r="A48" s="2"/>
      <c r="B48" s="206"/>
      <c r="C48" s="425">
        <v>0</v>
      </c>
      <c r="D48" s="648" t="s">
        <v>909</v>
      </c>
      <c r="E48" s="155">
        <v>742</v>
      </c>
      <c r="F48" s="155">
        <v>464</v>
      </c>
      <c r="G48" s="155">
        <v>690</v>
      </c>
      <c r="H48" s="155">
        <v>743</v>
      </c>
      <c r="I48" s="155">
        <v>512</v>
      </c>
      <c r="J48" s="155">
        <v>362</v>
      </c>
      <c r="K48" s="155">
        <v>953</v>
      </c>
      <c r="L48" s="155">
        <v>785</v>
      </c>
      <c r="M48" s="155">
        <v>595</v>
      </c>
      <c r="N48" s="155">
        <v>520</v>
      </c>
      <c r="O48" s="155">
        <v>756</v>
      </c>
      <c r="P48" s="155">
        <v>503</v>
      </c>
      <c r="Q48" s="155" t="s">
        <v>377</v>
      </c>
      <c r="R48" s="966"/>
      <c r="S48" s="2"/>
    </row>
    <row r="49" spans="1:19" ht="15" customHeight="1" x14ac:dyDescent="0.2">
      <c r="A49" s="2"/>
      <c r="B49" s="206"/>
      <c r="C49" s="1527" t="s">
        <v>216</v>
      </c>
      <c r="D49" s="1527"/>
      <c r="E49" s="423">
        <v>24.764387407258873</v>
      </c>
      <c r="F49" s="423">
        <v>25.474075705302308</v>
      </c>
      <c r="G49" s="423">
        <v>22.390081847033276</v>
      </c>
      <c r="H49" s="423">
        <v>24.354278556924069</v>
      </c>
      <c r="I49" s="423">
        <v>17.486897372040293</v>
      </c>
      <c r="J49" s="423">
        <v>15.128337133191144</v>
      </c>
      <c r="K49" s="423">
        <v>22.767792169989811</v>
      </c>
      <c r="L49" s="423">
        <v>26.322200297205779</v>
      </c>
      <c r="M49" s="423">
        <v>30.586479101305535</v>
      </c>
      <c r="N49" s="423">
        <v>27.797105298101183</v>
      </c>
      <c r="O49" s="423">
        <v>35.49814145856238</v>
      </c>
      <c r="P49" s="423">
        <v>31.738183530519748</v>
      </c>
      <c r="Q49" s="423">
        <v>26.859445366200525</v>
      </c>
      <c r="R49" s="966"/>
      <c r="S49" s="2"/>
    </row>
    <row r="50" spans="1:19" ht="11.25" customHeight="1" thickBot="1" x14ac:dyDescent="0.25">
      <c r="A50" s="2"/>
      <c r="B50" s="206"/>
      <c r="C50" s="504"/>
      <c r="D50" s="1009"/>
      <c r="E50" s="640"/>
      <c r="F50" s="640"/>
      <c r="G50" s="640"/>
      <c r="H50" s="640"/>
      <c r="I50" s="640"/>
      <c r="J50" s="640"/>
      <c r="K50" s="640"/>
      <c r="L50" s="640"/>
      <c r="M50" s="640"/>
      <c r="N50" s="640"/>
      <c r="O50" s="640"/>
      <c r="P50" s="484"/>
      <c r="Q50" s="1096"/>
      <c r="R50" s="966"/>
      <c r="S50" s="2"/>
    </row>
    <row r="51" spans="1:19" s="7" customFormat="1" ht="13.5" customHeight="1" thickBot="1" x14ac:dyDescent="0.25">
      <c r="A51" s="6"/>
      <c r="B51" s="205"/>
      <c r="C51" s="348" t="s">
        <v>217</v>
      </c>
      <c r="D51" s="486"/>
      <c r="E51" s="502"/>
      <c r="F51" s="502"/>
      <c r="G51" s="502"/>
      <c r="H51" s="502"/>
      <c r="I51" s="502"/>
      <c r="J51" s="502"/>
      <c r="K51" s="502"/>
      <c r="L51" s="502"/>
      <c r="M51" s="502"/>
      <c r="N51" s="502"/>
      <c r="O51" s="502"/>
      <c r="P51" s="502"/>
      <c r="Q51" s="1097"/>
      <c r="R51" s="966"/>
      <c r="S51" s="6"/>
    </row>
    <row r="52" spans="1:19" ht="9.75" customHeight="1" x14ac:dyDescent="0.2">
      <c r="A52" s="2"/>
      <c r="B52" s="206"/>
      <c r="C52" s="554" t="s">
        <v>77</v>
      </c>
      <c r="D52" s="505"/>
      <c r="E52" s="501"/>
      <c r="F52" s="501"/>
      <c r="G52" s="501"/>
      <c r="H52" s="501"/>
      <c r="I52" s="501"/>
      <c r="J52" s="501"/>
      <c r="K52" s="501"/>
      <c r="L52" s="501"/>
      <c r="M52" s="501"/>
      <c r="N52" s="501"/>
      <c r="O52" s="501"/>
      <c r="P52" s="503"/>
      <c r="Q52" s="503"/>
      <c r="R52" s="966"/>
      <c r="S52" s="2"/>
    </row>
    <row r="53" spans="1:19" ht="15" customHeight="1" x14ac:dyDescent="0.2">
      <c r="A53" s="2"/>
      <c r="B53" s="206"/>
      <c r="C53" s="1527" t="s">
        <v>67</v>
      </c>
      <c r="D53" s="1527"/>
      <c r="E53" s="488">
        <v>6480</v>
      </c>
      <c r="F53" s="488">
        <v>7022</v>
      </c>
      <c r="G53" s="488">
        <v>8298</v>
      </c>
      <c r="H53" s="488">
        <v>7709</v>
      </c>
      <c r="I53" s="488">
        <v>6788</v>
      </c>
      <c r="J53" s="488">
        <v>4444</v>
      </c>
      <c r="K53" s="488">
        <v>7709</v>
      </c>
      <c r="L53" s="488">
        <v>6830</v>
      </c>
      <c r="M53" s="488">
        <v>8367</v>
      </c>
      <c r="N53" s="488">
        <v>7226</v>
      </c>
      <c r="O53" s="488">
        <v>7907</v>
      </c>
      <c r="P53" s="488">
        <v>7517</v>
      </c>
      <c r="Q53" s="488">
        <v>6976</v>
      </c>
      <c r="R53" s="966"/>
      <c r="S53" s="2"/>
    </row>
    <row r="54" spans="1:19" ht="11.25" customHeight="1" x14ac:dyDescent="0.2">
      <c r="A54" s="2"/>
      <c r="B54" s="206"/>
      <c r="C54" s="425">
        <v>0</v>
      </c>
      <c r="D54" s="92" t="s">
        <v>327</v>
      </c>
      <c r="E54" s="169">
        <v>208</v>
      </c>
      <c r="F54" s="169">
        <v>211</v>
      </c>
      <c r="G54" s="169">
        <v>225</v>
      </c>
      <c r="H54" s="155">
        <v>224</v>
      </c>
      <c r="I54" s="155">
        <v>322</v>
      </c>
      <c r="J54" s="155">
        <v>139</v>
      </c>
      <c r="K54" s="155">
        <v>510</v>
      </c>
      <c r="L54" s="155">
        <v>198</v>
      </c>
      <c r="M54" s="155">
        <v>298</v>
      </c>
      <c r="N54" s="155">
        <v>314</v>
      </c>
      <c r="O54" s="155">
        <v>283</v>
      </c>
      <c r="P54" s="155">
        <v>695</v>
      </c>
      <c r="Q54" s="155" t="s">
        <v>377</v>
      </c>
      <c r="R54" s="966"/>
      <c r="S54" s="2"/>
    </row>
    <row r="55" spans="1:19" ht="11.25" customHeight="1" x14ac:dyDescent="0.2">
      <c r="A55" s="2"/>
      <c r="B55" s="206"/>
      <c r="C55" s="425">
        <v>0</v>
      </c>
      <c r="D55" s="92" t="s">
        <v>213</v>
      </c>
      <c r="E55" s="169">
        <v>1575</v>
      </c>
      <c r="F55" s="169">
        <v>1429</v>
      </c>
      <c r="G55" s="169">
        <v>1751</v>
      </c>
      <c r="H55" s="155">
        <v>2327</v>
      </c>
      <c r="I55" s="155">
        <v>1876</v>
      </c>
      <c r="J55" s="155">
        <v>1102</v>
      </c>
      <c r="K55" s="155">
        <v>1701</v>
      </c>
      <c r="L55" s="155">
        <v>1567</v>
      </c>
      <c r="M55" s="155">
        <v>1819</v>
      </c>
      <c r="N55" s="155">
        <v>1420</v>
      </c>
      <c r="O55" s="155">
        <v>1871</v>
      </c>
      <c r="P55" s="155">
        <v>1512</v>
      </c>
      <c r="Q55" s="155" t="s">
        <v>377</v>
      </c>
      <c r="R55" s="966"/>
      <c r="S55" s="2"/>
    </row>
    <row r="56" spans="1:19" ht="11.25" customHeight="1" x14ac:dyDescent="0.2">
      <c r="A56" s="2"/>
      <c r="B56" s="206"/>
      <c r="C56" s="425">
        <v>0</v>
      </c>
      <c r="D56" s="92" t="s">
        <v>161</v>
      </c>
      <c r="E56" s="169">
        <v>4697</v>
      </c>
      <c r="F56" s="169">
        <v>5382</v>
      </c>
      <c r="G56" s="169">
        <v>6322</v>
      </c>
      <c r="H56" s="155">
        <v>5158</v>
      </c>
      <c r="I56" s="155">
        <v>4590</v>
      </c>
      <c r="J56" s="155">
        <v>3203</v>
      </c>
      <c r="K56" s="155">
        <v>5498</v>
      </c>
      <c r="L56" s="155">
        <v>5065</v>
      </c>
      <c r="M56" s="155">
        <v>6250</v>
      </c>
      <c r="N56" s="155">
        <v>5492</v>
      </c>
      <c r="O56" s="155">
        <v>5753</v>
      </c>
      <c r="P56" s="155">
        <v>5310</v>
      </c>
      <c r="Q56" s="155" t="s">
        <v>377</v>
      </c>
      <c r="R56" s="966"/>
      <c r="S56" s="2"/>
    </row>
    <row r="57" spans="1:19" ht="11.25" customHeight="1" x14ac:dyDescent="0.2">
      <c r="A57" s="2"/>
      <c r="B57" s="206"/>
      <c r="C57" s="425">
        <v>0</v>
      </c>
      <c r="D57" s="92" t="s">
        <v>214</v>
      </c>
      <c r="E57" s="685">
        <v>0</v>
      </c>
      <c r="F57" s="685">
        <v>0</v>
      </c>
      <c r="G57" s="685">
        <v>0</v>
      </c>
      <c r="H57" s="685">
        <v>0</v>
      </c>
      <c r="I57" s="685">
        <v>0</v>
      </c>
      <c r="J57" s="685">
        <v>0</v>
      </c>
      <c r="K57" s="685">
        <v>0</v>
      </c>
      <c r="L57" s="685">
        <v>0</v>
      </c>
      <c r="M57" s="685">
        <v>0</v>
      </c>
      <c r="N57" s="685">
        <v>0</v>
      </c>
      <c r="O57" s="685">
        <v>0</v>
      </c>
      <c r="P57" s="685">
        <v>0</v>
      </c>
      <c r="Q57" s="685" t="s">
        <v>377</v>
      </c>
      <c r="R57" s="966"/>
      <c r="S57" s="2"/>
    </row>
    <row r="58" spans="1:19" ht="12.75" hidden="1" customHeight="1" x14ac:dyDescent="0.2">
      <c r="A58" s="2"/>
      <c r="B58" s="206"/>
      <c r="C58" s="425">
        <v>0</v>
      </c>
      <c r="D58" s="190" t="s">
        <v>185</v>
      </c>
      <c r="E58" s="155">
        <v>2204</v>
      </c>
      <c r="F58" s="155">
        <v>1707</v>
      </c>
      <c r="G58" s="155">
        <v>3086</v>
      </c>
      <c r="H58" s="155">
        <v>2648</v>
      </c>
      <c r="I58" s="155">
        <v>2203</v>
      </c>
      <c r="J58" s="155">
        <v>1522</v>
      </c>
      <c r="K58" s="155">
        <v>2569</v>
      </c>
      <c r="L58" s="155">
        <v>1915</v>
      </c>
      <c r="M58" s="155">
        <v>2361</v>
      </c>
      <c r="N58" s="155">
        <v>1871</v>
      </c>
      <c r="O58" s="155">
        <v>2272</v>
      </c>
      <c r="P58" s="155">
        <v>2603</v>
      </c>
      <c r="Q58" s="155">
        <v>2200</v>
      </c>
      <c r="R58" s="966"/>
      <c r="S58" s="2"/>
    </row>
    <row r="59" spans="1:19" ht="12.75" hidden="1" customHeight="1" x14ac:dyDescent="0.2">
      <c r="A59" s="2"/>
      <c r="B59" s="206"/>
      <c r="C59" s="425">
        <v>0</v>
      </c>
      <c r="D59" s="190" t="s">
        <v>186</v>
      </c>
      <c r="E59" s="155">
        <v>2238</v>
      </c>
      <c r="F59" s="155">
        <v>2891</v>
      </c>
      <c r="G59" s="155">
        <v>3134</v>
      </c>
      <c r="H59" s="155">
        <v>2967</v>
      </c>
      <c r="I59" s="155">
        <v>2507</v>
      </c>
      <c r="J59" s="155">
        <v>1571</v>
      </c>
      <c r="K59" s="155">
        <v>3006</v>
      </c>
      <c r="L59" s="155">
        <v>2413</v>
      </c>
      <c r="M59" s="155">
        <v>2702</v>
      </c>
      <c r="N59" s="155">
        <v>2461</v>
      </c>
      <c r="O59" s="155">
        <v>2812</v>
      </c>
      <c r="P59" s="155">
        <v>2598</v>
      </c>
      <c r="Q59" s="155" t="s">
        <v>377</v>
      </c>
      <c r="R59" s="966"/>
      <c r="S59" s="2"/>
    </row>
    <row r="60" spans="1:19" ht="12.75" hidden="1" customHeight="1" x14ac:dyDescent="0.2">
      <c r="A60" s="2"/>
      <c r="B60" s="206"/>
      <c r="C60" s="425">
        <v>0</v>
      </c>
      <c r="D60" s="190" t="s">
        <v>58</v>
      </c>
      <c r="E60" s="155">
        <v>845</v>
      </c>
      <c r="F60" s="155">
        <v>1193</v>
      </c>
      <c r="G60" s="155">
        <v>1053</v>
      </c>
      <c r="H60" s="155">
        <v>1028</v>
      </c>
      <c r="I60" s="155">
        <v>1075</v>
      </c>
      <c r="J60" s="155">
        <v>697</v>
      </c>
      <c r="K60" s="155">
        <v>1023</v>
      </c>
      <c r="L60" s="155">
        <v>879</v>
      </c>
      <c r="M60" s="155">
        <v>957</v>
      </c>
      <c r="N60" s="155">
        <v>882</v>
      </c>
      <c r="O60" s="155">
        <v>1050</v>
      </c>
      <c r="P60" s="155">
        <v>1082</v>
      </c>
      <c r="Q60" s="155" t="s">
        <v>377</v>
      </c>
      <c r="R60" s="966"/>
      <c r="S60" s="2"/>
    </row>
    <row r="61" spans="1:19" ht="12.75" hidden="1" customHeight="1" x14ac:dyDescent="0.2">
      <c r="A61" s="2"/>
      <c r="B61" s="206"/>
      <c r="C61" s="425">
        <v>0</v>
      </c>
      <c r="D61" s="190" t="s">
        <v>188</v>
      </c>
      <c r="E61" s="155">
        <v>504</v>
      </c>
      <c r="F61" s="155">
        <v>787</v>
      </c>
      <c r="G61" s="155">
        <v>596</v>
      </c>
      <c r="H61" s="155">
        <v>562</v>
      </c>
      <c r="I61" s="155">
        <v>563</v>
      </c>
      <c r="J61" s="155">
        <v>334</v>
      </c>
      <c r="K61" s="155">
        <v>563</v>
      </c>
      <c r="L61" s="155">
        <v>473</v>
      </c>
      <c r="M61" s="155">
        <v>526</v>
      </c>
      <c r="N61" s="155">
        <v>631</v>
      </c>
      <c r="O61" s="155">
        <v>772</v>
      </c>
      <c r="P61" s="155">
        <v>537</v>
      </c>
      <c r="Q61" s="155" t="s">
        <v>377</v>
      </c>
      <c r="R61" s="966"/>
      <c r="S61" s="2"/>
    </row>
    <row r="62" spans="1:19" ht="12.75" hidden="1" customHeight="1" x14ac:dyDescent="0.2">
      <c r="A62" s="2"/>
      <c r="B62" s="206"/>
      <c r="C62" s="425">
        <v>0</v>
      </c>
      <c r="D62" s="190" t="s">
        <v>189</v>
      </c>
      <c r="E62" s="155">
        <v>278</v>
      </c>
      <c r="F62" s="155">
        <v>183</v>
      </c>
      <c r="G62" s="155">
        <v>195</v>
      </c>
      <c r="H62" s="155">
        <v>156</v>
      </c>
      <c r="I62" s="155">
        <v>151</v>
      </c>
      <c r="J62" s="155">
        <v>113</v>
      </c>
      <c r="K62" s="155">
        <v>259</v>
      </c>
      <c r="L62" s="155">
        <v>879</v>
      </c>
      <c r="M62" s="155">
        <v>1504</v>
      </c>
      <c r="N62" s="155">
        <v>1060</v>
      </c>
      <c r="O62" s="155">
        <v>590</v>
      </c>
      <c r="P62" s="155">
        <v>394</v>
      </c>
      <c r="Q62" s="155">
        <v>252</v>
      </c>
      <c r="R62" s="966"/>
      <c r="S62" s="2"/>
    </row>
    <row r="63" spans="1:19" ht="12.75" hidden="1" customHeight="1" x14ac:dyDescent="0.2">
      <c r="A63" s="2"/>
      <c r="B63" s="206"/>
      <c r="C63" s="425">
        <v>0</v>
      </c>
      <c r="D63" s="190" t="s">
        <v>129</v>
      </c>
      <c r="E63" s="155">
        <v>216</v>
      </c>
      <c r="F63" s="155">
        <v>125</v>
      </c>
      <c r="G63" s="155">
        <v>134</v>
      </c>
      <c r="H63" s="155">
        <v>188</v>
      </c>
      <c r="I63" s="155">
        <v>136</v>
      </c>
      <c r="J63" s="155">
        <v>104</v>
      </c>
      <c r="K63" s="155">
        <v>154</v>
      </c>
      <c r="L63" s="155">
        <v>121</v>
      </c>
      <c r="M63" s="155">
        <v>166</v>
      </c>
      <c r="N63" s="155">
        <v>144</v>
      </c>
      <c r="O63" s="155">
        <v>199</v>
      </c>
      <c r="P63" s="155">
        <v>168</v>
      </c>
      <c r="Q63" s="155">
        <v>226</v>
      </c>
      <c r="R63" s="966"/>
      <c r="S63" s="2"/>
    </row>
    <row r="64" spans="1:19" ht="12.75" hidden="1" customHeight="1" x14ac:dyDescent="0.2">
      <c r="A64" s="2"/>
      <c r="B64" s="206"/>
      <c r="C64" s="425">
        <v>0</v>
      </c>
      <c r="D64" s="190" t="s">
        <v>130</v>
      </c>
      <c r="E64" s="155">
        <v>195</v>
      </c>
      <c r="F64" s="155">
        <v>136</v>
      </c>
      <c r="G64" s="155">
        <v>100</v>
      </c>
      <c r="H64" s="155">
        <v>160</v>
      </c>
      <c r="I64" s="155">
        <v>153</v>
      </c>
      <c r="J64" s="155">
        <v>103</v>
      </c>
      <c r="K64" s="155">
        <v>135</v>
      </c>
      <c r="L64" s="155">
        <v>150</v>
      </c>
      <c r="M64" s="155">
        <v>151</v>
      </c>
      <c r="N64" s="155">
        <v>177</v>
      </c>
      <c r="O64" s="155">
        <v>212</v>
      </c>
      <c r="P64" s="155">
        <v>135</v>
      </c>
      <c r="Q64" s="155">
        <v>173</v>
      </c>
      <c r="R64" s="966"/>
      <c r="S64" s="2"/>
    </row>
    <row r="65" spans="1:19" ht="15" customHeight="1" x14ac:dyDescent="0.2">
      <c r="A65" s="2"/>
      <c r="B65" s="206"/>
      <c r="C65" s="1527" t="s">
        <v>218</v>
      </c>
      <c r="D65" s="1527"/>
      <c r="E65" s="423">
        <v>65.587044534412954</v>
      </c>
      <c r="F65" s="423">
        <v>67.447891653059273</v>
      </c>
      <c r="G65" s="423">
        <v>68.783156498673733</v>
      </c>
      <c r="H65" s="423">
        <v>60.07169017377074</v>
      </c>
      <c r="I65" s="423">
        <v>72.143692209586561</v>
      </c>
      <c r="J65" s="423">
        <v>72.014260249554368</v>
      </c>
      <c r="K65" s="423">
        <v>61.598082301238513</v>
      </c>
      <c r="L65" s="423">
        <v>63.211476168440541</v>
      </c>
      <c r="M65" s="423">
        <v>69.211680039705513</v>
      </c>
      <c r="N65" s="423">
        <v>69.036017961211428</v>
      </c>
      <c r="O65" s="423">
        <v>58.306909519946906</v>
      </c>
      <c r="P65" s="423">
        <v>69.705118694362028</v>
      </c>
      <c r="Q65" s="423">
        <v>61.560183551005998</v>
      </c>
      <c r="R65" s="966"/>
      <c r="S65" s="2"/>
    </row>
    <row r="66" spans="1:19" ht="11.25" customHeight="1" x14ac:dyDescent="0.2">
      <c r="A66" s="2"/>
      <c r="B66" s="206"/>
      <c r="C66" s="425">
        <v>0</v>
      </c>
      <c r="D66" s="414" t="s">
        <v>185</v>
      </c>
      <c r="E66" s="170">
        <v>83.29554043839758</v>
      </c>
      <c r="F66" s="170">
        <v>76.926543488057689</v>
      </c>
      <c r="G66" s="170">
        <v>79.454170957775489</v>
      </c>
      <c r="H66" s="170">
        <v>73.12896989781828</v>
      </c>
      <c r="I66" s="170">
        <v>92.446496013428444</v>
      </c>
      <c r="J66" s="170">
        <v>98.702983138780809</v>
      </c>
      <c r="K66" s="170">
        <v>70.810363836824692</v>
      </c>
      <c r="L66" s="170">
        <v>73.484267075978522</v>
      </c>
      <c r="M66" s="170">
        <v>81.301652892561975</v>
      </c>
      <c r="N66" s="170">
        <v>72.68842268842269</v>
      </c>
      <c r="O66" s="170">
        <v>66.921944035346087</v>
      </c>
      <c r="P66" s="170">
        <v>81.014628073451604</v>
      </c>
      <c r="Q66" s="170">
        <v>70.153061224489804</v>
      </c>
      <c r="R66" s="966"/>
      <c r="S66" s="147"/>
    </row>
    <row r="67" spans="1:19" ht="11.25" customHeight="1" x14ac:dyDescent="0.2">
      <c r="A67" s="2"/>
      <c r="B67" s="206"/>
      <c r="C67" s="425">
        <v>0</v>
      </c>
      <c r="D67" s="414" t="s">
        <v>186</v>
      </c>
      <c r="E67" s="170">
        <v>68.988902589395806</v>
      </c>
      <c r="F67" s="170">
        <v>66.797597042513871</v>
      </c>
      <c r="G67" s="170">
        <v>72.512725590004621</v>
      </c>
      <c r="H67" s="170">
        <v>65.03726435773784</v>
      </c>
      <c r="I67" s="170">
        <v>77.162203755001542</v>
      </c>
      <c r="J67" s="170">
        <v>68.453159041394343</v>
      </c>
      <c r="K67" s="170">
        <v>67.580935251798564</v>
      </c>
      <c r="L67" s="170">
        <v>74.961168064616345</v>
      </c>
      <c r="M67" s="170">
        <v>71.255274261603375</v>
      </c>
      <c r="N67" s="170">
        <v>68.228444690878845</v>
      </c>
      <c r="O67" s="170">
        <v>56.352705410821649</v>
      </c>
      <c r="P67" s="170">
        <v>75.854014598540147</v>
      </c>
      <c r="Q67" s="170" t="s">
        <v>377</v>
      </c>
      <c r="R67" s="966"/>
      <c r="S67" s="147"/>
    </row>
    <row r="68" spans="1:19" ht="11.25" customHeight="1" x14ac:dyDescent="0.2">
      <c r="A68" s="2"/>
      <c r="B68" s="206"/>
      <c r="C68" s="425">
        <v>0</v>
      </c>
      <c r="D68" s="414" t="s">
        <v>495</v>
      </c>
      <c r="E68" s="170">
        <v>37.892376681614351</v>
      </c>
      <c r="F68" s="170">
        <v>60.131048387096776</v>
      </c>
      <c r="G68" s="170">
        <v>47.690217391304344</v>
      </c>
      <c r="H68" s="170">
        <v>39.402069758528171</v>
      </c>
      <c r="I68" s="170">
        <v>53.66949575636545</v>
      </c>
      <c r="J68" s="170">
        <v>49.188426252646437</v>
      </c>
      <c r="K68" s="170">
        <v>48.994252873563219</v>
      </c>
      <c r="L68" s="170">
        <v>46.532556908417149</v>
      </c>
      <c r="M68" s="170">
        <v>48.28456104944501</v>
      </c>
      <c r="N68" s="170">
        <v>50.199203187250994</v>
      </c>
      <c r="O68" s="170">
        <v>46.39858594785683</v>
      </c>
      <c r="P68" s="170">
        <v>44.307944307944311</v>
      </c>
      <c r="Q68" s="170" t="s">
        <v>377</v>
      </c>
      <c r="R68" s="966"/>
      <c r="S68" s="147"/>
    </row>
    <row r="69" spans="1:19" ht="11.25" customHeight="1" x14ac:dyDescent="0.2">
      <c r="A69" s="2"/>
      <c r="B69" s="206"/>
      <c r="C69" s="425">
        <v>0</v>
      </c>
      <c r="D69" s="414" t="s">
        <v>188</v>
      </c>
      <c r="E69" s="170">
        <v>63.878326996197721</v>
      </c>
      <c r="F69" s="170">
        <v>69.035087719298247</v>
      </c>
      <c r="G69" s="170">
        <v>64.224137931034491</v>
      </c>
      <c r="H69" s="170">
        <v>52.037037037037038</v>
      </c>
      <c r="I69" s="170">
        <v>54.819863680623172</v>
      </c>
      <c r="J69" s="170">
        <v>64.980544747081709</v>
      </c>
      <c r="K69" s="170">
        <v>46.072013093289691</v>
      </c>
      <c r="L69" s="170">
        <v>37.719298245614034</v>
      </c>
      <c r="M69" s="170">
        <v>43.292181069958843</v>
      </c>
      <c r="N69" s="170">
        <v>70.581655480984338</v>
      </c>
      <c r="O69" s="170">
        <v>53.021978021978022</v>
      </c>
      <c r="P69" s="170">
        <v>61.795166858457996</v>
      </c>
      <c r="Q69" s="170" t="s">
        <v>377</v>
      </c>
      <c r="R69" s="966"/>
      <c r="S69" s="147"/>
    </row>
    <row r="70" spans="1:19" ht="11.25" customHeight="1" x14ac:dyDescent="0.2">
      <c r="A70" s="2"/>
      <c r="B70" s="206"/>
      <c r="C70" s="425">
        <v>0</v>
      </c>
      <c r="D70" s="414" t="s">
        <v>189</v>
      </c>
      <c r="E70" s="170">
        <v>62.192393736017891</v>
      </c>
      <c r="F70" s="170">
        <v>62.886597938144327</v>
      </c>
      <c r="G70" s="170">
        <v>52.989130434782602</v>
      </c>
      <c r="H70" s="170">
        <v>45.086705202312139</v>
      </c>
      <c r="I70" s="170">
        <v>40.053050397877982</v>
      </c>
      <c r="J70" s="170">
        <v>71.974522292993626</v>
      </c>
      <c r="K70" s="170">
        <v>36.947218259629096</v>
      </c>
      <c r="L70" s="170">
        <v>61.554621848739501</v>
      </c>
      <c r="M70" s="170">
        <v>84.780157835400232</v>
      </c>
      <c r="N70" s="170">
        <v>89.527027027027032</v>
      </c>
      <c r="O70" s="170">
        <v>67.045454545454547</v>
      </c>
      <c r="P70" s="170">
        <v>90.574712643678154</v>
      </c>
      <c r="Q70" s="170">
        <v>60</v>
      </c>
      <c r="R70" s="966"/>
      <c r="S70" s="147"/>
    </row>
    <row r="71" spans="1:19" ht="11.25" customHeight="1" x14ac:dyDescent="0.2">
      <c r="A71" s="2"/>
      <c r="B71" s="206"/>
      <c r="C71" s="425">
        <v>0</v>
      </c>
      <c r="D71" s="414" t="s">
        <v>129</v>
      </c>
      <c r="E71" s="170">
        <v>82.44274809160305</v>
      </c>
      <c r="F71" s="170">
        <v>58.139534883720934</v>
      </c>
      <c r="G71" s="170">
        <v>80.23952095808383</v>
      </c>
      <c r="H71" s="170">
        <v>62.666666666666671</v>
      </c>
      <c r="I71" s="170">
        <v>91.891891891891902</v>
      </c>
      <c r="J71" s="170">
        <v>84.552845528455293</v>
      </c>
      <c r="K71" s="170">
        <v>84.153005464480884</v>
      </c>
      <c r="L71" s="170">
        <v>79.60526315789474</v>
      </c>
      <c r="M71" s="170">
        <v>91.208791208791212</v>
      </c>
      <c r="N71" s="170">
        <v>75.392670157068068</v>
      </c>
      <c r="O71" s="170">
        <v>84.680851063829792</v>
      </c>
      <c r="P71" s="170">
        <v>81.553398058252426</v>
      </c>
      <c r="Q71" s="170">
        <v>88.28125</v>
      </c>
      <c r="R71" s="966"/>
      <c r="S71" s="147"/>
    </row>
    <row r="72" spans="1:19" ht="11.25" customHeight="1" x14ac:dyDescent="0.2">
      <c r="A72" s="2"/>
      <c r="B72" s="206"/>
      <c r="C72" s="425">
        <v>0</v>
      </c>
      <c r="D72" s="414" t="s">
        <v>130</v>
      </c>
      <c r="E72" s="170">
        <v>74.427480916030532</v>
      </c>
      <c r="F72" s="170">
        <v>58.119658119658126</v>
      </c>
      <c r="G72" s="170">
        <v>53.475935828877006</v>
      </c>
      <c r="H72" s="170">
        <v>50.793650793650791</v>
      </c>
      <c r="I72" s="170">
        <v>68.918918918918919</v>
      </c>
      <c r="J72" s="170">
        <v>83.739837398373979</v>
      </c>
      <c r="K72" s="170">
        <v>55.102040816326522</v>
      </c>
      <c r="L72" s="170">
        <v>58.365758754863819</v>
      </c>
      <c r="M72" s="170">
        <v>62.916666666666664</v>
      </c>
      <c r="N72" s="170">
        <v>68.07692307692308</v>
      </c>
      <c r="O72" s="170">
        <v>61.988304093567251</v>
      </c>
      <c r="P72" s="170">
        <v>69.587628865979383</v>
      </c>
      <c r="Q72" s="170">
        <v>72.995780590717303</v>
      </c>
      <c r="R72" s="966"/>
      <c r="S72" s="147"/>
    </row>
    <row r="73" spans="1:19" s="483" customFormat="1" ht="20.25" customHeight="1" x14ac:dyDescent="0.2">
      <c r="A73" s="489"/>
      <c r="B73" s="490"/>
      <c r="C73" s="1528" t="s">
        <v>279</v>
      </c>
      <c r="D73" s="1529"/>
      <c r="E73" s="1529"/>
      <c r="F73" s="1529"/>
      <c r="G73" s="1529"/>
      <c r="H73" s="1529"/>
      <c r="I73" s="1529"/>
      <c r="J73" s="1529"/>
      <c r="K73" s="1529"/>
      <c r="L73" s="1529"/>
      <c r="M73" s="1529"/>
      <c r="N73" s="1529"/>
      <c r="O73" s="1529"/>
      <c r="P73" s="1529"/>
      <c r="Q73" s="1529"/>
      <c r="R73" s="492"/>
      <c r="S73" s="147"/>
    </row>
    <row r="74" spans="1:19" s="483" customFormat="1" ht="12.75" customHeight="1" x14ac:dyDescent="0.2">
      <c r="A74" s="489"/>
      <c r="B74" s="490"/>
      <c r="C74" s="1529" t="s">
        <v>379</v>
      </c>
      <c r="D74" s="1529"/>
      <c r="E74" s="1529"/>
      <c r="F74" s="1529"/>
      <c r="G74" s="1529"/>
      <c r="H74" s="1529"/>
      <c r="I74" s="1529"/>
      <c r="J74" s="1529"/>
      <c r="K74" s="1529"/>
      <c r="L74" s="1529"/>
      <c r="M74" s="1529"/>
      <c r="N74" s="1529"/>
      <c r="O74" s="1529"/>
      <c r="P74" s="1529"/>
      <c r="Q74" s="1529"/>
      <c r="R74" s="492"/>
      <c r="S74" s="489"/>
    </row>
    <row r="75" spans="1:19" ht="13.5" customHeight="1" x14ac:dyDescent="0.2">
      <c r="A75" s="2"/>
      <c r="B75" s="206"/>
      <c r="C75" s="42" t="s">
        <v>412</v>
      </c>
      <c r="D75" s="4"/>
      <c r="E75" s="1"/>
      <c r="F75" s="1"/>
      <c r="G75" s="4"/>
      <c r="H75" s="1"/>
      <c r="I75" s="764"/>
      <c r="J75" s="501"/>
      <c r="K75" s="1"/>
      <c r="L75" s="4"/>
      <c r="M75" s="4"/>
      <c r="N75" s="4"/>
      <c r="O75" s="4"/>
      <c r="P75" s="4"/>
      <c r="Q75" s="4"/>
      <c r="R75" s="966"/>
      <c r="S75" s="2"/>
    </row>
    <row r="76" spans="1:19" ht="13.5" customHeight="1" x14ac:dyDescent="0.2">
      <c r="A76" s="2"/>
      <c r="B76" s="200">
        <v>10</v>
      </c>
      <c r="C76" s="1443">
        <v>43678</v>
      </c>
      <c r="D76" s="1443"/>
      <c r="E76" s="506"/>
      <c r="F76" s="506"/>
      <c r="G76" s="506"/>
      <c r="H76" s="506"/>
      <c r="I76" s="506"/>
      <c r="J76" s="147"/>
      <c r="K76" s="147"/>
      <c r="L76" s="555"/>
      <c r="M76" s="171"/>
      <c r="N76" s="171"/>
      <c r="O76" s="171"/>
      <c r="P76" s="555"/>
      <c r="Q76" s="1"/>
      <c r="R76" s="4"/>
      <c r="S76" s="2"/>
    </row>
  </sheetData>
  <mergeCells count="15">
    <mergeCell ref="C23:D23"/>
    <mergeCell ref="C31:D31"/>
    <mergeCell ref="C49:D49"/>
    <mergeCell ref="D1:R1"/>
    <mergeCell ref="B2:D2"/>
    <mergeCell ref="C5:D6"/>
    <mergeCell ref="E5:N5"/>
    <mergeCell ref="C8:D8"/>
    <mergeCell ref="C16:D16"/>
    <mergeCell ref="C22:D22"/>
    <mergeCell ref="C53:D53"/>
    <mergeCell ref="C65:D65"/>
    <mergeCell ref="C73:Q73"/>
    <mergeCell ref="C74:Q74"/>
    <mergeCell ref="C76:D76"/>
  </mergeCells>
  <conditionalFormatting sqref="E7:P7">
    <cfRule type="cellIs" dxfId="1092" priority="3" operator="equal">
      <formula>"jan."</formula>
    </cfRule>
  </conditionalFormatting>
  <conditionalFormatting sqref="P7">
    <cfRule type="cellIs" dxfId="1091" priority="2" operator="equal">
      <formula>"jan."</formula>
    </cfRule>
  </conditionalFormatting>
  <conditionalFormatting sqref="Q7">
    <cfRule type="cellIs" dxfId="1090" priority="1" operator="equal">
      <formula>"jan."</formula>
    </cfRule>
  </conditionalFormatting>
  <printOptions horizontalCentered="1"/>
  <pageMargins left="0.15748031496062992" right="0.15748031496062992" top="0.19685039370078741" bottom="0.19685039370078741" header="0" footer="0"/>
  <pageSetup paperSize="9" scale="97"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
    <tabColor theme="5"/>
    <pageSetUpPr fitToPage="1"/>
  </sheetPr>
  <dimension ref="A1:S52"/>
  <sheetViews>
    <sheetView workbookViewId="0"/>
  </sheetViews>
  <sheetFormatPr defaultRowHeight="12.75" x14ac:dyDescent="0.2"/>
  <cols>
    <col min="1" max="1" width="1" style="361" customWidth="1"/>
    <col min="2" max="2" width="2.5703125" style="361" customWidth="1"/>
    <col min="3" max="3" width="1" style="361" customWidth="1"/>
    <col min="4" max="4" width="24.28515625" style="361" customWidth="1"/>
    <col min="5" max="5" width="5.42578125" style="361" customWidth="1"/>
    <col min="6" max="6" width="5.42578125" style="356" customWidth="1"/>
    <col min="7" max="17" width="5.42578125" style="361" customWidth="1"/>
    <col min="18" max="18" width="2.5703125" style="361" customWidth="1"/>
    <col min="19" max="19" width="1" style="361" customWidth="1"/>
    <col min="20" max="16384" width="9.140625" style="361"/>
  </cols>
  <sheetData>
    <row r="1" spans="1:19" ht="13.5" customHeight="1" x14ac:dyDescent="0.2">
      <c r="A1" s="356"/>
      <c r="B1" s="1540" t="s">
        <v>304</v>
      </c>
      <c r="C1" s="1541"/>
      <c r="D1" s="1541"/>
      <c r="E1" s="1541"/>
      <c r="F1" s="1541"/>
      <c r="G1" s="1541"/>
      <c r="H1" s="1541"/>
      <c r="I1" s="389"/>
      <c r="J1" s="389"/>
      <c r="K1" s="389"/>
      <c r="L1" s="389"/>
      <c r="M1" s="389"/>
      <c r="N1" s="389"/>
      <c r="O1" s="389"/>
      <c r="P1" s="389"/>
      <c r="Q1" s="366"/>
      <c r="R1" s="366"/>
      <c r="S1" s="356"/>
    </row>
    <row r="2" spans="1:19" ht="6" customHeight="1" x14ac:dyDescent="0.2">
      <c r="A2" s="356"/>
      <c r="B2" s="968"/>
      <c r="C2" s="967"/>
      <c r="D2" s="967"/>
      <c r="E2" s="407"/>
      <c r="F2" s="407"/>
      <c r="G2" s="407"/>
      <c r="H2" s="407"/>
      <c r="I2" s="407"/>
      <c r="J2" s="407"/>
      <c r="K2" s="407"/>
      <c r="L2" s="407"/>
      <c r="M2" s="407"/>
      <c r="N2" s="407"/>
      <c r="O2" s="407"/>
      <c r="P2" s="407"/>
      <c r="Q2" s="407"/>
      <c r="R2" s="365"/>
      <c r="S2" s="356"/>
    </row>
    <row r="3" spans="1:19" ht="13.5" customHeight="1" thickBot="1" x14ac:dyDescent="0.25">
      <c r="A3" s="356"/>
      <c r="B3" s="366"/>
      <c r="C3" s="366"/>
      <c r="D3" s="366"/>
      <c r="E3" s="669"/>
      <c r="F3" s="669"/>
      <c r="G3" s="669"/>
      <c r="H3" s="669"/>
      <c r="I3" s="669"/>
      <c r="J3" s="669"/>
      <c r="K3" s="669"/>
      <c r="L3" s="669"/>
      <c r="M3" s="669"/>
      <c r="N3" s="669"/>
      <c r="O3" s="669"/>
      <c r="P3" s="669"/>
      <c r="Q3" s="669" t="s">
        <v>72</v>
      </c>
      <c r="R3" s="556"/>
      <c r="S3" s="356"/>
    </row>
    <row r="4" spans="1:19" s="370" customFormat="1" ht="13.5" customHeight="1" thickBot="1" x14ac:dyDescent="0.25">
      <c r="A4" s="368"/>
      <c r="B4" s="369"/>
      <c r="C4" s="557" t="s">
        <v>219</v>
      </c>
      <c r="D4" s="558"/>
      <c r="E4" s="558"/>
      <c r="F4" s="558"/>
      <c r="G4" s="558"/>
      <c r="H4" s="558"/>
      <c r="I4" s="558"/>
      <c r="J4" s="558"/>
      <c r="K4" s="558"/>
      <c r="L4" s="558"/>
      <c r="M4" s="558"/>
      <c r="N4" s="558"/>
      <c r="O4" s="558"/>
      <c r="P4" s="558"/>
      <c r="Q4" s="559"/>
      <c r="R4" s="556"/>
      <c r="S4" s="368"/>
    </row>
    <row r="5" spans="1:19" ht="4.5" customHeight="1" x14ac:dyDescent="0.2">
      <c r="A5" s="356"/>
      <c r="B5" s="366"/>
      <c r="C5" s="1542" t="s">
        <v>77</v>
      </c>
      <c r="D5" s="1542"/>
      <c r="E5" s="473"/>
      <c r="F5" s="473"/>
      <c r="G5" s="473"/>
      <c r="H5" s="473"/>
      <c r="I5" s="473"/>
      <c r="J5" s="473"/>
      <c r="K5" s="473"/>
      <c r="L5" s="473"/>
      <c r="M5" s="473"/>
      <c r="N5" s="473"/>
      <c r="O5" s="473"/>
      <c r="P5" s="473"/>
      <c r="Q5" s="473"/>
      <c r="R5" s="556"/>
      <c r="S5" s="356"/>
    </row>
    <row r="6" spans="1:19" ht="13.5" customHeight="1" x14ac:dyDescent="0.2">
      <c r="A6" s="356"/>
      <c r="B6" s="366"/>
      <c r="C6" s="1542"/>
      <c r="D6" s="1542"/>
      <c r="E6" s="1263" t="s">
        <v>34</v>
      </c>
      <c r="F6" s="1263" t="s">
        <v>34</v>
      </c>
      <c r="G6" s="1267" t="s">
        <v>911</v>
      </c>
      <c r="H6" s="1263" t="s">
        <v>34</v>
      </c>
      <c r="I6" s="1263" t="s">
        <v>34</v>
      </c>
      <c r="J6" s="1263" t="s">
        <v>34</v>
      </c>
      <c r="K6" s="1265" t="s">
        <v>34</v>
      </c>
      <c r="L6" s="1265" t="s">
        <v>34</v>
      </c>
      <c r="M6" s="1265" t="s">
        <v>34</v>
      </c>
      <c r="N6" s="1265" t="s">
        <v>912</v>
      </c>
      <c r="O6" s="1265" t="s">
        <v>34</v>
      </c>
      <c r="P6" s="1265" t="s">
        <v>34</v>
      </c>
      <c r="Q6" s="1265" t="s">
        <v>34</v>
      </c>
      <c r="R6" s="556"/>
      <c r="S6" s="356"/>
    </row>
    <row r="7" spans="1:19" x14ac:dyDescent="0.2">
      <c r="A7" s="356"/>
      <c r="B7" s="366"/>
      <c r="C7" s="371">
        <v>0</v>
      </c>
      <c r="D7" s="371"/>
      <c r="E7" s="1105" t="s">
        <v>98</v>
      </c>
      <c r="F7" s="1105" t="s">
        <v>97</v>
      </c>
      <c r="G7" s="1105" t="s">
        <v>96</v>
      </c>
      <c r="H7" s="1105" t="s">
        <v>95</v>
      </c>
      <c r="I7" s="1105" t="s">
        <v>94</v>
      </c>
      <c r="J7" s="641" t="s">
        <v>93</v>
      </c>
      <c r="K7" s="641" t="s">
        <v>92</v>
      </c>
      <c r="L7" s="641" t="s">
        <v>103</v>
      </c>
      <c r="M7" s="641" t="s">
        <v>102</v>
      </c>
      <c r="N7" s="641" t="s">
        <v>101</v>
      </c>
      <c r="O7" s="641" t="s">
        <v>100</v>
      </c>
      <c r="P7" s="1010" t="s">
        <v>99</v>
      </c>
      <c r="Q7" s="1113" t="s">
        <v>98</v>
      </c>
      <c r="R7" s="367"/>
      <c r="S7" s="356"/>
    </row>
    <row r="8" spans="1:19" s="563" customFormat="1" ht="22.5" customHeight="1" x14ac:dyDescent="0.2">
      <c r="A8" s="560"/>
      <c r="B8" s="561"/>
      <c r="C8" s="1543" t="s">
        <v>67</v>
      </c>
      <c r="D8" s="1543"/>
      <c r="E8" s="354">
        <v>497211</v>
      </c>
      <c r="F8" s="354">
        <v>497174</v>
      </c>
      <c r="G8" s="354">
        <v>497153</v>
      </c>
      <c r="H8" s="354">
        <v>497497</v>
      </c>
      <c r="I8" s="354">
        <v>505096</v>
      </c>
      <c r="J8" s="354">
        <v>504889</v>
      </c>
      <c r="K8" s="354">
        <v>514314</v>
      </c>
      <c r="L8" s="354">
        <v>504886</v>
      </c>
      <c r="M8" s="354">
        <v>494666</v>
      </c>
      <c r="N8" s="354">
        <v>481698</v>
      </c>
      <c r="O8" s="354">
        <v>468464</v>
      </c>
      <c r="P8" s="354">
        <v>456636</v>
      </c>
      <c r="Q8" s="354">
        <v>454743</v>
      </c>
      <c r="R8" s="562"/>
      <c r="S8" s="560"/>
    </row>
    <row r="9" spans="1:19" s="370" customFormat="1" ht="18.75" customHeight="1" x14ac:dyDescent="0.2">
      <c r="A9" s="368"/>
      <c r="B9" s="369"/>
      <c r="C9" s="375">
        <v>0</v>
      </c>
      <c r="D9" s="409" t="s">
        <v>313</v>
      </c>
      <c r="E9" s="410">
        <v>330587</v>
      </c>
      <c r="F9" s="410">
        <v>338147</v>
      </c>
      <c r="G9" s="410">
        <v>338935</v>
      </c>
      <c r="H9" s="410">
        <v>334241</v>
      </c>
      <c r="I9" s="410">
        <v>334897</v>
      </c>
      <c r="J9" s="410">
        <v>339035</v>
      </c>
      <c r="K9" s="410">
        <v>350772</v>
      </c>
      <c r="L9" s="410">
        <v>342702</v>
      </c>
      <c r="M9" s="410">
        <v>333776</v>
      </c>
      <c r="N9" s="410">
        <v>321240</v>
      </c>
      <c r="O9" s="410">
        <v>305171</v>
      </c>
      <c r="P9" s="410">
        <v>298191</v>
      </c>
      <c r="Q9" s="410">
        <v>297290</v>
      </c>
      <c r="R9" s="395"/>
      <c r="S9" s="368"/>
    </row>
    <row r="10" spans="1:19" s="370" customFormat="1" ht="18.75" customHeight="1" x14ac:dyDescent="0.2">
      <c r="A10" s="368"/>
      <c r="B10" s="369"/>
      <c r="C10" s="375">
        <v>0</v>
      </c>
      <c r="D10" s="409" t="s">
        <v>220</v>
      </c>
      <c r="E10" s="410">
        <v>50065</v>
      </c>
      <c r="F10" s="410">
        <v>49357</v>
      </c>
      <c r="G10" s="410">
        <v>48461</v>
      </c>
      <c r="H10" s="410">
        <v>48236</v>
      </c>
      <c r="I10" s="410">
        <v>48173</v>
      </c>
      <c r="J10" s="410">
        <v>46378</v>
      </c>
      <c r="K10" s="410">
        <v>45869</v>
      </c>
      <c r="L10" s="410">
        <v>44602</v>
      </c>
      <c r="M10" s="410">
        <v>44708</v>
      </c>
      <c r="N10" s="410">
        <v>44128</v>
      </c>
      <c r="O10" s="410">
        <v>43482</v>
      </c>
      <c r="P10" s="410">
        <v>41842</v>
      </c>
      <c r="Q10" s="410">
        <v>41139</v>
      </c>
      <c r="R10" s="395"/>
      <c r="S10" s="368"/>
    </row>
    <row r="11" spans="1:19" s="370" customFormat="1" ht="18.75" customHeight="1" x14ac:dyDescent="0.2">
      <c r="A11" s="368"/>
      <c r="B11" s="369"/>
      <c r="C11" s="375">
        <v>0</v>
      </c>
      <c r="D11" s="409" t="s">
        <v>221</v>
      </c>
      <c r="E11" s="410">
        <v>91335</v>
      </c>
      <c r="F11" s="410">
        <v>84381</v>
      </c>
      <c r="G11" s="410">
        <v>86163</v>
      </c>
      <c r="H11" s="410">
        <v>89524</v>
      </c>
      <c r="I11" s="410">
        <v>95303</v>
      </c>
      <c r="J11" s="410">
        <v>96825</v>
      </c>
      <c r="K11" s="410">
        <v>91765</v>
      </c>
      <c r="L11" s="410">
        <v>91367</v>
      </c>
      <c r="M11" s="410">
        <v>90942</v>
      </c>
      <c r="N11" s="410">
        <v>91649</v>
      </c>
      <c r="O11" s="410">
        <v>93066</v>
      </c>
      <c r="P11" s="410">
        <v>92177</v>
      </c>
      <c r="Q11" s="410">
        <v>90330</v>
      </c>
      <c r="R11" s="395"/>
      <c r="S11" s="368"/>
    </row>
    <row r="12" spans="1:19" s="370" customFormat="1" ht="22.5" customHeight="1" x14ac:dyDescent="0.2">
      <c r="A12" s="368"/>
      <c r="B12" s="369"/>
      <c r="C12" s="375">
        <v>0</v>
      </c>
      <c r="D12" s="411" t="s">
        <v>314</v>
      </c>
      <c r="E12" s="410">
        <v>25224</v>
      </c>
      <c r="F12" s="410">
        <v>25289</v>
      </c>
      <c r="G12" s="410">
        <v>23594</v>
      </c>
      <c r="H12" s="410">
        <v>25496</v>
      </c>
      <c r="I12" s="410">
        <v>26723</v>
      </c>
      <c r="J12" s="410">
        <v>22651</v>
      </c>
      <c r="K12" s="410">
        <v>25908</v>
      </c>
      <c r="L12" s="410">
        <v>26215</v>
      </c>
      <c r="M12" s="410">
        <v>25240</v>
      </c>
      <c r="N12" s="410">
        <v>24681</v>
      </c>
      <c r="O12" s="410">
        <v>26745</v>
      </c>
      <c r="P12" s="410">
        <v>24426</v>
      </c>
      <c r="Q12" s="410">
        <v>25984</v>
      </c>
      <c r="R12" s="395"/>
      <c r="S12" s="368"/>
    </row>
    <row r="13" spans="1:19" ht="15.75" customHeight="1" thickBot="1" x14ac:dyDescent="0.25">
      <c r="A13" s="356"/>
      <c r="B13" s="366"/>
      <c r="C13" s="371"/>
      <c r="D13" s="371"/>
      <c r="E13" s="669"/>
      <c r="F13" s="669"/>
      <c r="G13" s="669"/>
      <c r="H13" s="669"/>
      <c r="I13" s="669"/>
      <c r="J13" s="669"/>
      <c r="K13" s="669"/>
      <c r="L13" s="669"/>
      <c r="M13" s="669"/>
      <c r="N13" s="669"/>
      <c r="O13" s="669"/>
      <c r="P13" s="422"/>
      <c r="Q13" s="1098"/>
      <c r="R13" s="367"/>
      <c r="S13" s="356"/>
    </row>
    <row r="14" spans="1:19" ht="13.5" customHeight="1" thickBot="1" x14ac:dyDescent="0.25">
      <c r="A14" s="356"/>
      <c r="B14" s="366"/>
      <c r="C14" s="557" t="s">
        <v>25</v>
      </c>
      <c r="D14" s="558"/>
      <c r="E14" s="558"/>
      <c r="F14" s="558"/>
      <c r="G14" s="558"/>
      <c r="H14" s="558"/>
      <c r="I14" s="558"/>
      <c r="J14" s="558"/>
      <c r="K14" s="558"/>
      <c r="L14" s="558"/>
      <c r="M14" s="558"/>
      <c r="N14" s="558"/>
      <c r="O14" s="558"/>
      <c r="P14" s="558"/>
      <c r="Q14" s="1099"/>
      <c r="R14" s="367"/>
      <c r="S14" s="356"/>
    </row>
    <row r="15" spans="1:19" ht="9.75" customHeight="1" x14ac:dyDescent="0.2">
      <c r="A15" s="356"/>
      <c r="B15" s="366"/>
      <c r="C15" s="1542" t="s">
        <v>77</v>
      </c>
      <c r="D15" s="1542"/>
      <c r="E15" s="374"/>
      <c r="F15" s="374"/>
      <c r="G15" s="374"/>
      <c r="H15" s="374"/>
      <c r="I15" s="374"/>
      <c r="J15" s="374"/>
      <c r="K15" s="374"/>
      <c r="L15" s="374"/>
      <c r="M15" s="374"/>
      <c r="N15" s="374"/>
      <c r="O15" s="374"/>
      <c r="P15" s="456"/>
      <c r="Q15" s="1100"/>
      <c r="R15" s="367"/>
      <c r="S15" s="356"/>
    </row>
    <row r="16" spans="1:19" s="563" customFormat="1" ht="22.5" customHeight="1" x14ac:dyDescent="0.2">
      <c r="A16" s="560"/>
      <c r="B16" s="561"/>
      <c r="C16" s="1543" t="s">
        <v>67</v>
      </c>
      <c r="D16" s="1543"/>
      <c r="E16" s="354">
        <v>330587</v>
      </c>
      <c r="F16" s="354">
        <v>338147</v>
      </c>
      <c r="G16" s="354">
        <v>338935</v>
      </c>
      <c r="H16" s="354">
        <v>334241</v>
      </c>
      <c r="I16" s="354">
        <v>334897</v>
      </c>
      <c r="J16" s="354">
        <v>339035</v>
      </c>
      <c r="K16" s="354">
        <v>350772</v>
      </c>
      <c r="L16" s="354">
        <v>342702</v>
      </c>
      <c r="M16" s="354">
        <v>333776</v>
      </c>
      <c r="N16" s="354">
        <v>321240</v>
      </c>
      <c r="O16" s="354">
        <v>305171</v>
      </c>
      <c r="P16" s="354">
        <v>298191</v>
      </c>
      <c r="Q16" s="354">
        <v>297290</v>
      </c>
      <c r="R16" s="562"/>
      <c r="S16" s="560"/>
    </row>
    <row r="17" spans="1:19" ht="22.5" customHeight="1" x14ac:dyDescent="0.2">
      <c r="A17" s="356"/>
      <c r="B17" s="366"/>
      <c r="C17" s="519">
        <v>0</v>
      </c>
      <c r="D17" s="414" t="s">
        <v>71</v>
      </c>
      <c r="E17" s="155">
        <v>145312</v>
      </c>
      <c r="F17" s="155">
        <v>146561</v>
      </c>
      <c r="G17" s="155">
        <v>146643</v>
      </c>
      <c r="H17" s="155">
        <v>145902</v>
      </c>
      <c r="I17" s="155">
        <v>147634</v>
      </c>
      <c r="J17" s="155">
        <v>150357</v>
      </c>
      <c r="K17" s="155">
        <v>154873</v>
      </c>
      <c r="L17" s="155">
        <v>151196</v>
      </c>
      <c r="M17" s="155">
        <v>146837</v>
      </c>
      <c r="N17" s="155">
        <v>141370</v>
      </c>
      <c r="O17" s="155">
        <v>134595</v>
      </c>
      <c r="P17" s="155">
        <v>129069</v>
      </c>
      <c r="Q17" s="155">
        <v>127827</v>
      </c>
      <c r="R17" s="367"/>
      <c r="S17" s="356"/>
    </row>
    <row r="18" spans="1:19" ht="15.75" customHeight="1" x14ac:dyDescent="0.2">
      <c r="A18" s="356"/>
      <c r="B18" s="366"/>
      <c r="C18" s="519">
        <v>0</v>
      </c>
      <c r="D18" s="414" t="s">
        <v>70</v>
      </c>
      <c r="E18" s="155">
        <v>185275</v>
      </c>
      <c r="F18" s="155">
        <v>191586</v>
      </c>
      <c r="G18" s="155">
        <v>192292</v>
      </c>
      <c r="H18" s="155">
        <v>188339</v>
      </c>
      <c r="I18" s="155">
        <v>187263</v>
      </c>
      <c r="J18" s="155">
        <v>188678</v>
      </c>
      <c r="K18" s="155">
        <v>195899</v>
      </c>
      <c r="L18" s="155">
        <v>191506</v>
      </c>
      <c r="M18" s="155">
        <v>186939</v>
      </c>
      <c r="N18" s="155">
        <v>179870</v>
      </c>
      <c r="O18" s="155">
        <v>170576</v>
      </c>
      <c r="P18" s="155">
        <v>169122</v>
      </c>
      <c r="Q18" s="155">
        <v>169463</v>
      </c>
      <c r="R18" s="367"/>
      <c r="S18" s="356"/>
    </row>
    <row r="19" spans="1:19" ht="22.5" customHeight="1" x14ac:dyDescent="0.2">
      <c r="A19" s="356"/>
      <c r="B19" s="366"/>
      <c r="C19" s="519">
        <v>0</v>
      </c>
      <c r="D19" s="414" t="s">
        <v>222</v>
      </c>
      <c r="E19" s="155">
        <v>31106</v>
      </c>
      <c r="F19" s="155">
        <v>33160</v>
      </c>
      <c r="G19" s="155">
        <v>36259</v>
      </c>
      <c r="H19" s="155">
        <v>37567</v>
      </c>
      <c r="I19" s="155">
        <v>40400</v>
      </c>
      <c r="J19" s="155">
        <v>34760</v>
      </c>
      <c r="K19" s="155">
        <v>37470</v>
      </c>
      <c r="L19" s="155">
        <v>36585</v>
      </c>
      <c r="M19" s="155">
        <v>35207</v>
      </c>
      <c r="N19" s="155">
        <v>32798</v>
      </c>
      <c r="O19" s="155">
        <v>30087</v>
      </c>
      <c r="P19" s="155">
        <v>27687</v>
      </c>
      <c r="Q19" s="155">
        <v>28489</v>
      </c>
      <c r="R19" s="367"/>
      <c r="S19" s="356"/>
    </row>
    <row r="20" spans="1:19" ht="15.75" customHeight="1" x14ac:dyDescent="0.2">
      <c r="A20" s="356"/>
      <c r="B20" s="366"/>
      <c r="C20" s="519">
        <v>0</v>
      </c>
      <c r="D20" s="414" t="s">
        <v>223</v>
      </c>
      <c r="E20" s="155">
        <v>299481</v>
      </c>
      <c r="F20" s="155">
        <v>304987</v>
      </c>
      <c r="G20" s="155">
        <v>302676</v>
      </c>
      <c r="H20" s="155">
        <v>296674</v>
      </c>
      <c r="I20" s="155">
        <v>294497</v>
      </c>
      <c r="J20" s="155">
        <v>304275</v>
      </c>
      <c r="K20" s="155">
        <v>313302</v>
      </c>
      <c r="L20" s="155">
        <v>306117</v>
      </c>
      <c r="M20" s="155">
        <v>298569</v>
      </c>
      <c r="N20" s="155">
        <v>288442</v>
      </c>
      <c r="O20" s="155">
        <v>275084</v>
      </c>
      <c r="P20" s="155">
        <v>270504</v>
      </c>
      <c r="Q20" s="155">
        <v>268801</v>
      </c>
      <c r="R20" s="367"/>
      <c r="S20" s="356"/>
    </row>
    <row r="21" spans="1:19" ht="22.5" customHeight="1" x14ac:dyDescent="0.2">
      <c r="A21" s="356"/>
      <c r="B21" s="366"/>
      <c r="C21" s="519">
        <v>0</v>
      </c>
      <c r="D21" s="414" t="s">
        <v>212</v>
      </c>
      <c r="E21" s="155">
        <v>32927</v>
      </c>
      <c r="F21" s="155">
        <v>34638</v>
      </c>
      <c r="G21" s="155">
        <v>37228</v>
      </c>
      <c r="H21" s="155">
        <v>36707</v>
      </c>
      <c r="I21" s="155">
        <v>34888</v>
      </c>
      <c r="J21" s="155">
        <v>32399</v>
      </c>
      <c r="K21" s="155">
        <v>33590</v>
      </c>
      <c r="L21" s="155">
        <v>32865</v>
      </c>
      <c r="M21" s="155">
        <v>32253</v>
      </c>
      <c r="N21" s="155">
        <v>30945</v>
      </c>
      <c r="O21" s="155">
        <v>29081</v>
      </c>
      <c r="P21" s="155">
        <v>27480</v>
      </c>
      <c r="Q21" s="155">
        <v>28440</v>
      </c>
      <c r="R21" s="367"/>
      <c r="S21" s="356"/>
    </row>
    <row r="22" spans="1:19" ht="15.75" customHeight="1" x14ac:dyDescent="0.2">
      <c r="A22" s="356"/>
      <c r="B22" s="366"/>
      <c r="C22" s="519">
        <v>0</v>
      </c>
      <c r="D22" s="414" t="s">
        <v>953</v>
      </c>
      <c r="E22" s="155">
        <v>297660</v>
      </c>
      <c r="F22" s="155">
        <v>303509</v>
      </c>
      <c r="G22" s="155">
        <v>301707</v>
      </c>
      <c r="H22" s="155">
        <v>297534</v>
      </c>
      <c r="I22" s="155">
        <v>300009</v>
      </c>
      <c r="J22" s="155">
        <v>306636</v>
      </c>
      <c r="K22" s="155">
        <v>317182</v>
      </c>
      <c r="L22" s="155">
        <v>309837</v>
      </c>
      <c r="M22" s="155">
        <v>301523</v>
      </c>
      <c r="N22" s="155">
        <v>290295</v>
      </c>
      <c r="O22" s="155">
        <v>276090</v>
      </c>
      <c r="P22" s="155">
        <v>270711</v>
      </c>
      <c r="Q22" s="155">
        <v>268850</v>
      </c>
      <c r="R22" s="367"/>
      <c r="S22" s="356"/>
    </row>
    <row r="23" spans="1:19" ht="15" customHeight="1" x14ac:dyDescent="0.2">
      <c r="A23" s="356"/>
      <c r="B23" s="366"/>
      <c r="C23" s="414">
        <v>0</v>
      </c>
      <c r="D23" s="416" t="s">
        <v>317</v>
      </c>
      <c r="E23" s="155">
        <v>13352</v>
      </c>
      <c r="F23" s="155">
        <v>13471</v>
      </c>
      <c r="G23" s="155">
        <v>13266</v>
      </c>
      <c r="H23" s="155">
        <v>14035</v>
      </c>
      <c r="I23" s="155">
        <v>14490</v>
      </c>
      <c r="J23" s="155">
        <v>14776</v>
      </c>
      <c r="K23" s="155">
        <v>14976</v>
      </c>
      <c r="L23" s="155">
        <v>14533</v>
      </c>
      <c r="M23" s="155">
        <v>14288</v>
      </c>
      <c r="N23" s="155">
        <v>14005</v>
      </c>
      <c r="O23" s="155">
        <v>12979</v>
      </c>
      <c r="P23" s="155">
        <v>12313</v>
      </c>
      <c r="Q23" s="155" t="s">
        <v>377</v>
      </c>
      <c r="R23" s="367"/>
      <c r="S23" s="356"/>
    </row>
    <row r="24" spans="1:19" ht="15" customHeight="1" x14ac:dyDescent="0.2">
      <c r="A24" s="356"/>
      <c r="B24" s="366"/>
      <c r="C24" s="190">
        <v>0</v>
      </c>
      <c r="D24" s="93" t="s">
        <v>213</v>
      </c>
      <c r="E24" s="155">
        <v>70045</v>
      </c>
      <c r="F24" s="155">
        <v>70530</v>
      </c>
      <c r="G24" s="155">
        <v>70147</v>
      </c>
      <c r="H24" s="155">
        <v>68420</v>
      </c>
      <c r="I24" s="155">
        <v>67115</v>
      </c>
      <c r="J24" s="155">
        <v>69134</v>
      </c>
      <c r="K24" s="155">
        <v>70861</v>
      </c>
      <c r="L24" s="155">
        <v>69706</v>
      </c>
      <c r="M24" s="155">
        <v>68762</v>
      </c>
      <c r="N24" s="155">
        <v>67181</v>
      </c>
      <c r="O24" s="155">
        <v>64318</v>
      </c>
      <c r="P24" s="155">
        <v>62941</v>
      </c>
      <c r="Q24" s="155" t="s">
        <v>377</v>
      </c>
      <c r="R24" s="367"/>
      <c r="S24" s="356"/>
    </row>
    <row r="25" spans="1:19" ht="15" customHeight="1" x14ac:dyDescent="0.2">
      <c r="A25" s="356"/>
      <c r="B25" s="366"/>
      <c r="C25" s="190">
        <v>0</v>
      </c>
      <c r="D25" s="93" t="s">
        <v>161</v>
      </c>
      <c r="E25" s="155">
        <v>211473</v>
      </c>
      <c r="F25" s="155">
        <v>216680</v>
      </c>
      <c r="G25" s="155">
        <v>215344</v>
      </c>
      <c r="H25" s="155">
        <v>211975</v>
      </c>
      <c r="I25" s="155">
        <v>215433</v>
      </c>
      <c r="J25" s="155">
        <v>220031</v>
      </c>
      <c r="K25" s="155">
        <v>228342</v>
      </c>
      <c r="L25" s="155">
        <v>222515</v>
      </c>
      <c r="M25" s="155">
        <v>215354</v>
      </c>
      <c r="N25" s="155">
        <v>206156</v>
      </c>
      <c r="O25" s="155">
        <v>196009</v>
      </c>
      <c r="P25" s="155">
        <v>192679</v>
      </c>
      <c r="Q25" s="155" t="s">
        <v>377</v>
      </c>
      <c r="R25" s="367"/>
      <c r="S25" s="356"/>
    </row>
    <row r="26" spans="1:19" ht="15" customHeight="1" x14ac:dyDescent="0.2">
      <c r="A26" s="356"/>
      <c r="B26" s="366"/>
      <c r="C26" s="190">
        <v>0</v>
      </c>
      <c r="D26" s="93" t="s">
        <v>214</v>
      </c>
      <c r="E26" s="155">
        <v>2790</v>
      </c>
      <c r="F26" s="155">
        <v>2828</v>
      </c>
      <c r="G26" s="155">
        <v>2949</v>
      </c>
      <c r="H26" s="155">
        <v>3104</v>
      </c>
      <c r="I26" s="155">
        <v>2971</v>
      </c>
      <c r="J26" s="155">
        <v>2695</v>
      </c>
      <c r="K26" s="155">
        <v>3003</v>
      </c>
      <c r="L26" s="155">
        <v>3083</v>
      </c>
      <c r="M26" s="155">
        <v>3119</v>
      </c>
      <c r="N26" s="155">
        <v>2953</v>
      </c>
      <c r="O26" s="155">
        <v>2784</v>
      </c>
      <c r="P26" s="155">
        <v>2778</v>
      </c>
      <c r="Q26" s="155" t="s">
        <v>377</v>
      </c>
      <c r="R26" s="367"/>
      <c r="S26" s="356"/>
    </row>
    <row r="27" spans="1:19" ht="22.5" customHeight="1" x14ac:dyDescent="0.2">
      <c r="A27" s="356"/>
      <c r="B27" s="366"/>
      <c r="C27" s="519">
        <v>0</v>
      </c>
      <c r="D27" s="414" t="s">
        <v>224</v>
      </c>
      <c r="E27" s="155">
        <v>170100</v>
      </c>
      <c r="F27" s="155">
        <v>178100</v>
      </c>
      <c r="G27" s="155">
        <v>180082</v>
      </c>
      <c r="H27" s="155">
        <v>180848</v>
      </c>
      <c r="I27" s="155">
        <v>186338</v>
      </c>
      <c r="J27" s="155">
        <v>190356</v>
      </c>
      <c r="K27" s="155">
        <v>200720</v>
      </c>
      <c r="L27" s="155">
        <v>196151</v>
      </c>
      <c r="M27" s="155">
        <v>188892</v>
      </c>
      <c r="N27" s="155">
        <v>179691</v>
      </c>
      <c r="O27" s="155">
        <v>168931</v>
      </c>
      <c r="P27" s="155">
        <v>163328</v>
      </c>
      <c r="Q27" s="155">
        <v>165455</v>
      </c>
      <c r="R27" s="367"/>
      <c r="S27" s="356"/>
    </row>
    <row r="28" spans="1:19" ht="15.75" customHeight="1" x14ac:dyDescent="0.2">
      <c r="A28" s="356"/>
      <c r="B28" s="366"/>
      <c r="C28" s="519">
        <v>0</v>
      </c>
      <c r="D28" s="414" t="s">
        <v>225</v>
      </c>
      <c r="E28" s="155">
        <v>160487</v>
      </c>
      <c r="F28" s="155">
        <v>160047</v>
      </c>
      <c r="G28" s="155">
        <v>158853</v>
      </c>
      <c r="H28" s="155">
        <v>153393</v>
      </c>
      <c r="I28" s="155">
        <v>148559</v>
      </c>
      <c r="J28" s="155">
        <v>148679</v>
      </c>
      <c r="K28" s="155">
        <v>150052</v>
      </c>
      <c r="L28" s="155">
        <v>146551</v>
      </c>
      <c r="M28" s="155">
        <v>144884</v>
      </c>
      <c r="N28" s="155">
        <v>141549</v>
      </c>
      <c r="O28" s="155">
        <v>136240</v>
      </c>
      <c r="P28" s="155">
        <v>134863</v>
      </c>
      <c r="Q28" s="155">
        <v>131835</v>
      </c>
      <c r="R28" s="367"/>
      <c r="S28" s="356"/>
    </row>
    <row r="29" spans="1:19" ht="22.5" customHeight="1" x14ac:dyDescent="0.2">
      <c r="A29" s="356"/>
      <c r="B29" s="366"/>
      <c r="C29" s="519">
        <v>0</v>
      </c>
      <c r="D29" s="414" t="s">
        <v>226</v>
      </c>
      <c r="E29" s="155">
        <v>23721</v>
      </c>
      <c r="F29" s="155">
        <v>23655</v>
      </c>
      <c r="G29" s="155">
        <v>23689</v>
      </c>
      <c r="H29" s="155">
        <v>23429</v>
      </c>
      <c r="I29" s="155">
        <v>23671</v>
      </c>
      <c r="J29" s="155">
        <v>23761</v>
      </c>
      <c r="K29" s="155">
        <v>24017</v>
      </c>
      <c r="L29" s="155">
        <v>23884</v>
      </c>
      <c r="M29" s="155">
        <v>23623</v>
      </c>
      <c r="N29" s="155">
        <v>22936</v>
      </c>
      <c r="O29" s="155">
        <v>22296</v>
      </c>
      <c r="P29" s="155">
        <v>22058</v>
      </c>
      <c r="Q29" s="155">
        <v>21875</v>
      </c>
      <c r="R29" s="367"/>
      <c r="S29" s="356"/>
    </row>
    <row r="30" spans="1:19" ht="15.75" customHeight="1" x14ac:dyDescent="0.2">
      <c r="A30" s="356"/>
      <c r="B30" s="366"/>
      <c r="C30" s="519">
        <v>0</v>
      </c>
      <c r="D30" s="414" t="s">
        <v>227</v>
      </c>
      <c r="E30" s="155">
        <v>64196</v>
      </c>
      <c r="F30" s="155">
        <v>63519</v>
      </c>
      <c r="G30" s="155">
        <v>62140</v>
      </c>
      <c r="H30" s="155">
        <v>60662</v>
      </c>
      <c r="I30" s="155">
        <v>60474</v>
      </c>
      <c r="J30" s="155">
        <v>61279</v>
      </c>
      <c r="K30" s="155">
        <v>61456</v>
      </c>
      <c r="L30" s="155">
        <v>60420</v>
      </c>
      <c r="M30" s="155">
        <v>59706</v>
      </c>
      <c r="N30" s="155">
        <v>58109</v>
      </c>
      <c r="O30" s="155">
        <v>55490</v>
      </c>
      <c r="P30" s="155">
        <v>55164</v>
      </c>
      <c r="Q30" s="155">
        <v>53793</v>
      </c>
      <c r="R30" s="367"/>
      <c r="S30" s="356"/>
    </row>
    <row r="31" spans="1:19" ht="15.75" customHeight="1" x14ac:dyDescent="0.2">
      <c r="A31" s="356"/>
      <c r="B31" s="366"/>
      <c r="C31" s="519">
        <v>0</v>
      </c>
      <c r="D31" s="414" t="s">
        <v>228</v>
      </c>
      <c r="E31" s="155">
        <v>50358</v>
      </c>
      <c r="F31" s="155">
        <v>50359</v>
      </c>
      <c r="G31" s="155">
        <v>48826</v>
      </c>
      <c r="H31" s="155">
        <v>48223</v>
      </c>
      <c r="I31" s="155">
        <v>48463</v>
      </c>
      <c r="J31" s="155">
        <v>49975</v>
      </c>
      <c r="K31" s="155">
        <v>51716</v>
      </c>
      <c r="L31" s="155">
        <v>50954</v>
      </c>
      <c r="M31" s="155">
        <v>49482</v>
      </c>
      <c r="N31" s="155">
        <v>47548</v>
      </c>
      <c r="O31" s="155">
        <v>45388</v>
      </c>
      <c r="P31" s="155">
        <v>44735</v>
      </c>
      <c r="Q31" s="155">
        <v>43723</v>
      </c>
      <c r="R31" s="367"/>
      <c r="S31" s="356"/>
    </row>
    <row r="32" spans="1:19" ht="15.75" customHeight="1" x14ac:dyDescent="0.2">
      <c r="A32" s="356"/>
      <c r="B32" s="366"/>
      <c r="C32" s="519">
        <v>0</v>
      </c>
      <c r="D32" s="414" t="s">
        <v>229</v>
      </c>
      <c r="E32" s="155">
        <v>64195</v>
      </c>
      <c r="F32" s="155">
        <v>65224</v>
      </c>
      <c r="G32" s="155">
        <v>63866</v>
      </c>
      <c r="H32" s="155">
        <v>63220</v>
      </c>
      <c r="I32" s="155">
        <v>64728</v>
      </c>
      <c r="J32" s="155">
        <v>67330</v>
      </c>
      <c r="K32" s="155">
        <v>70080</v>
      </c>
      <c r="L32" s="155">
        <v>68380</v>
      </c>
      <c r="M32" s="155">
        <v>65908</v>
      </c>
      <c r="N32" s="155">
        <v>62656</v>
      </c>
      <c r="O32" s="155">
        <v>59691</v>
      </c>
      <c r="P32" s="155">
        <v>58289</v>
      </c>
      <c r="Q32" s="155">
        <v>56923</v>
      </c>
      <c r="R32" s="367"/>
      <c r="S32" s="356"/>
    </row>
    <row r="33" spans="1:19" ht="15.75" customHeight="1" x14ac:dyDescent="0.2">
      <c r="A33" s="356"/>
      <c r="B33" s="366"/>
      <c r="C33" s="519">
        <v>0</v>
      </c>
      <c r="D33" s="414" t="s">
        <v>230</v>
      </c>
      <c r="E33" s="155">
        <v>83955</v>
      </c>
      <c r="F33" s="155">
        <v>86955</v>
      </c>
      <c r="G33" s="155">
        <v>87981</v>
      </c>
      <c r="H33" s="155">
        <v>88918</v>
      </c>
      <c r="I33" s="155">
        <v>90016</v>
      </c>
      <c r="J33" s="155">
        <v>90923</v>
      </c>
      <c r="K33" s="155">
        <v>96050</v>
      </c>
      <c r="L33" s="155">
        <v>93003</v>
      </c>
      <c r="M33" s="155">
        <v>89878</v>
      </c>
      <c r="N33" s="155">
        <v>85971</v>
      </c>
      <c r="O33" s="155">
        <v>81399</v>
      </c>
      <c r="P33" s="155">
        <v>78268</v>
      </c>
      <c r="Q33" s="155">
        <v>78377</v>
      </c>
      <c r="R33" s="367"/>
      <c r="S33" s="356"/>
    </row>
    <row r="34" spans="1:19" ht="15.75" customHeight="1" x14ac:dyDescent="0.2">
      <c r="A34" s="356"/>
      <c r="B34" s="366"/>
      <c r="C34" s="519">
        <v>0</v>
      </c>
      <c r="D34" s="414" t="s">
        <v>231</v>
      </c>
      <c r="E34" s="155">
        <v>44162</v>
      </c>
      <c r="F34" s="155">
        <v>48435</v>
      </c>
      <c r="G34" s="155">
        <v>52433</v>
      </c>
      <c r="H34" s="155">
        <v>49789</v>
      </c>
      <c r="I34" s="155">
        <v>47545</v>
      </c>
      <c r="J34" s="155">
        <v>45767</v>
      </c>
      <c r="K34" s="155">
        <v>47453</v>
      </c>
      <c r="L34" s="155">
        <v>46061</v>
      </c>
      <c r="M34" s="155">
        <v>45179</v>
      </c>
      <c r="N34" s="155">
        <v>44020</v>
      </c>
      <c r="O34" s="155">
        <v>40907</v>
      </c>
      <c r="P34" s="155">
        <v>39677</v>
      </c>
      <c r="Q34" s="155">
        <v>42599</v>
      </c>
      <c r="R34" s="367"/>
      <c r="S34" s="356"/>
    </row>
    <row r="35" spans="1:19" ht="22.5" customHeight="1" x14ac:dyDescent="0.2">
      <c r="A35" s="356"/>
      <c r="B35" s="366"/>
      <c r="C35" s="519">
        <v>0</v>
      </c>
      <c r="D35" s="414" t="s">
        <v>185</v>
      </c>
      <c r="E35" s="155">
        <v>139093</v>
      </c>
      <c r="F35" s="155">
        <v>142187</v>
      </c>
      <c r="G35" s="155">
        <v>142866</v>
      </c>
      <c r="H35" s="155">
        <v>139895</v>
      </c>
      <c r="I35" s="155">
        <v>137143</v>
      </c>
      <c r="J35" s="155">
        <v>137025</v>
      </c>
      <c r="K35" s="155">
        <v>140696</v>
      </c>
      <c r="L35" s="155">
        <v>137964</v>
      </c>
      <c r="M35" s="155">
        <v>136319</v>
      </c>
      <c r="N35" s="155">
        <v>133143</v>
      </c>
      <c r="O35" s="155">
        <v>126663</v>
      </c>
      <c r="P35" s="155">
        <v>124858</v>
      </c>
      <c r="Q35" s="155">
        <v>124246</v>
      </c>
      <c r="R35" s="367"/>
      <c r="S35" s="356"/>
    </row>
    <row r="36" spans="1:19" ht="15.75" customHeight="1" x14ac:dyDescent="0.2">
      <c r="A36" s="356"/>
      <c r="B36" s="366"/>
      <c r="C36" s="519">
        <v>0</v>
      </c>
      <c r="D36" s="414" t="s">
        <v>186</v>
      </c>
      <c r="E36" s="155">
        <v>57407</v>
      </c>
      <c r="F36" s="155">
        <v>59544</v>
      </c>
      <c r="G36" s="155">
        <v>60009</v>
      </c>
      <c r="H36" s="155">
        <v>58108</v>
      </c>
      <c r="I36" s="155">
        <v>56196</v>
      </c>
      <c r="J36" s="155">
        <v>58329</v>
      </c>
      <c r="K36" s="155">
        <v>60647</v>
      </c>
      <c r="L36" s="155">
        <v>59346</v>
      </c>
      <c r="M36" s="155">
        <v>57816</v>
      </c>
      <c r="N36" s="155">
        <v>56687</v>
      </c>
      <c r="O36" s="155">
        <v>53890</v>
      </c>
      <c r="P36" s="155">
        <v>53092</v>
      </c>
      <c r="Q36" s="155" t="s">
        <v>377</v>
      </c>
      <c r="R36" s="367"/>
      <c r="S36" s="356"/>
    </row>
    <row r="37" spans="1:19" ht="15.75" customHeight="1" x14ac:dyDescent="0.2">
      <c r="A37" s="356"/>
      <c r="B37" s="366"/>
      <c r="C37" s="519">
        <v>0</v>
      </c>
      <c r="D37" s="414" t="s">
        <v>495</v>
      </c>
      <c r="E37" s="155">
        <v>81987</v>
      </c>
      <c r="F37" s="155">
        <v>83487</v>
      </c>
      <c r="G37" s="155">
        <v>82345</v>
      </c>
      <c r="H37" s="155">
        <v>80055</v>
      </c>
      <c r="I37" s="155">
        <v>78158</v>
      </c>
      <c r="J37" s="155">
        <v>77899</v>
      </c>
      <c r="K37" s="155">
        <v>81482</v>
      </c>
      <c r="L37" s="155">
        <v>80154</v>
      </c>
      <c r="M37" s="155">
        <v>78976</v>
      </c>
      <c r="N37" s="155">
        <v>75358</v>
      </c>
      <c r="O37" s="155">
        <v>73409</v>
      </c>
      <c r="P37" s="155">
        <v>71553</v>
      </c>
      <c r="Q37" s="155" t="s">
        <v>377</v>
      </c>
      <c r="R37" s="367"/>
      <c r="S37" s="356"/>
    </row>
    <row r="38" spans="1:19" ht="15.75" customHeight="1" x14ac:dyDescent="0.2">
      <c r="A38" s="356"/>
      <c r="B38" s="366"/>
      <c r="C38" s="519">
        <v>0</v>
      </c>
      <c r="D38" s="414" t="s">
        <v>188</v>
      </c>
      <c r="E38" s="155">
        <v>20775</v>
      </c>
      <c r="F38" s="155">
        <v>21492</v>
      </c>
      <c r="G38" s="155">
        <v>21524</v>
      </c>
      <c r="H38" s="155">
        <v>21743</v>
      </c>
      <c r="I38" s="155">
        <v>21617</v>
      </c>
      <c r="J38" s="155">
        <v>22122</v>
      </c>
      <c r="K38" s="155">
        <v>22953</v>
      </c>
      <c r="L38" s="155">
        <v>22045</v>
      </c>
      <c r="M38" s="155">
        <v>21425</v>
      </c>
      <c r="N38" s="155">
        <v>20655</v>
      </c>
      <c r="O38" s="155">
        <v>19177</v>
      </c>
      <c r="P38" s="155">
        <v>18568</v>
      </c>
      <c r="Q38" s="155" t="s">
        <v>377</v>
      </c>
      <c r="R38" s="367"/>
      <c r="S38" s="356"/>
    </row>
    <row r="39" spans="1:19" ht="15.75" customHeight="1" x14ac:dyDescent="0.2">
      <c r="A39" s="356"/>
      <c r="B39" s="366"/>
      <c r="C39" s="519">
        <v>0</v>
      </c>
      <c r="D39" s="414" t="s">
        <v>189</v>
      </c>
      <c r="E39" s="155">
        <v>7517</v>
      </c>
      <c r="F39" s="155">
        <v>7709</v>
      </c>
      <c r="G39" s="155">
        <v>8662</v>
      </c>
      <c r="H39" s="155">
        <v>10755</v>
      </c>
      <c r="I39" s="155">
        <v>17817</v>
      </c>
      <c r="J39" s="155">
        <v>19718</v>
      </c>
      <c r="K39" s="155">
        <v>20748</v>
      </c>
      <c r="L39" s="155">
        <v>19014</v>
      </c>
      <c r="M39" s="155">
        <v>15305</v>
      </c>
      <c r="N39" s="155">
        <v>11782</v>
      </c>
      <c r="O39" s="155">
        <v>9153</v>
      </c>
      <c r="P39" s="155">
        <v>7879</v>
      </c>
      <c r="Q39" s="155">
        <v>7229</v>
      </c>
      <c r="R39" s="367"/>
      <c r="S39" s="356"/>
    </row>
    <row r="40" spans="1:19" ht="15.75" customHeight="1" x14ac:dyDescent="0.2">
      <c r="A40" s="356"/>
      <c r="B40" s="366"/>
      <c r="C40" s="519">
        <v>0</v>
      </c>
      <c r="D40" s="414" t="s">
        <v>129</v>
      </c>
      <c r="E40" s="155">
        <v>7938</v>
      </c>
      <c r="F40" s="155">
        <v>7898</v>
      </c>
      <c r="G40" s="155">
        <v>7722</v>
      </c>
      <c r="H40" s="155">
        <v>7713</v>
      </c>
      <c r="I40" s="155">
        <v>7709</v>
      </c>
      <c r="J40" s="155">
        <v>7697</v>
      </c>
      <c r="K40" s="155">
        <v>7685</v>
      </c>
      <c r="L40" s="155">
        <v>7665</v>
      </c>
      <c r="M40" s="155">
        <v>7624</v>
      </c>
      <c r="N40" s="155">
        <v>7422</v>
      </c>
      <c r="O40" s="155">
        <v>7136</v>
      </c>
      <c r="P40" s="155">
        <v>7084</v>
      </c>
      <c r="Q40" s="155">
        <v>7058</v>
      </c>
      <c r="R40" s="367"/>
      <c r="S40" s="356"/>
    </row>
    <row r="41" spans="1:19" ht="15.75" customHeight="1" x14ac:dyDescent="0.2">
      <c r="A41" s="356"/>
      <c r="B41" s="366"/>
      <c r="C41" s="519">
        <v>0</v>
      </c>
      <c r="D41" s="414" t="s">
        <v>130</v>
      </c>
      <c r="E41" s="155">
        <v>15870</v>
      </c>
      <c r="F41" s="155">
        <v>15830</v>
      </c>
      <c r="G41" s="155">
        <v>15807</v>
      </c>
      <c r="H41" s="155">
        <v>15972</v>
      </c>
      <c r="I41" s="155">
        <v>16257</v>
      </c>
      <c r="J41" s="155">
        <v>16245</v>
      </c>
      <c r="K41" s="155">
        <v>16561</v>
      </c>
      <c r="L41" s="155">
        <v>16514</v>
      </c>
      <c r="M41" s="155">
        <v>16311</v>
      </c>
      <c r="N41" s="155">
        <v>16193</v>
      </c>
      <c r="O41" s="155">
        <v>15743</v>
      </c>
      <c r="P41" s="155">
        <v>15157</v>
      </c>
      <c r="Q41" s="155">
        <v>14971</v>
      </c>
      <c r="R41" s="367"/>
      <c r="S41" s="356"/>
    </row>
    <row r="42" spans="1:19" s="564" customFormat="1" ht="22.5" customHeight="1" x14ac:dyDescent="0.2">
      <c r="A42" s="565"/>
      <c r="B42" s="566"/>
      <c r="C42" s="650" t="s">
        <v>954</v>
      </c>
      <c r="D42" s="650"/>
      <c r="E42" s="354"/>
      <c r="F42" s="354"/>
      <c r="G42" s="354"/>
      <c r="H42" s="354"/>
      <c r="I42" s="354"/>
      <c r="J42" s="354"/>
      <c r="K42" s="354"/>
      <c r="L42" s="354"/>
      <c r="M42" s="354"/>
      <c r="N42" s="354"/>
      <c r="O42" s="354"/>
      <c r="P42" s="354"/>
      <c r="Q42" s="354"/>
      <c r="R42" s="567"/>
      <c r="S42" s="565"/>
    </row>
    <row r="43" spans="1:19" ht="15.75" customHeight="1" x14ac:dyDescent="0.2">
      <c r="A43" s="356"/>
      <c r="B43" s="366"/>
      <c r="C43" s="519">
        <v>0</v>
      </c>
      <c r="D43" s="649" t="s">
        <v>907</v>
      </c>
      <c r="E43" s="146">
        <v>34390</v>
      </c>
      <c r="F43" s="146">
        <v>34220</v>
      </c>
      <c r="G43" s="146">
        <v>34360</v>
      </c>
      <c r="H43" s="146">
        <v>34036</v>
      </c>
      <c r="I43" s="146">
        <v>35339</v>
      </c>
      <c r="J43" s="146">
        <v>35684</v>
      </c>
      <c r="K43" s="146">
        <v>36771</v>
      </c>
      <c r="L43" s="146">
        <v>36082</v>
      </c>
      <c r="M43" s="146">
        <v>35053</v>
      </c>
      <c r="N43" s="146">
        <v>33388</v>
      </c>
      <c r="O43" s="146">
        <v>32134</v>
      </c>
      <c r="P43" s="146">
        <v>31416</v>
      </c>
      <c r="Q43" s="146" t="s">
        <v>377</v>
      </c>
      <c r="R43" s="367"/>
      <c r="S43" s="356"/>
    </row>
    <row r="44" spans="1:19" s="564" customFormat="1" ht="15.75" customHeight="1" x14ac:dyDescent="0.2">
      <c r="A44" s="565"/>
      <c r="B44" s="566"/>
      <c r="C44" s="568">
        <v>0</v>
      </c>
      <c r="D44" s="649" t="s">
        <v>904</v>
      </c>
      <c r="E44" s="146">
        <v>32805</v>
      </c>
      <c r="F44" s="146">
        <v>33241</v>
      </c>
      <c r="G44" s="146">
        <v>33060</v>
      </c>
      <c r="H44" s="146">
        <v>33220</v>
      </c>
      <c r="I44" s="146">
        <v>32942</v>
      </c>
      <c r="J44" s="146">
        <v>32666</v>
      </c>
      <c r="K44" s="146">
        <v>35022</v>
      </c>
      <c r="L44" s="146">
        <v>34347</v>
      </c>
      <c r="M44" s="146">
        <v>33689</v>
      </c>
      <c r="N44" s="146">
        <v>32342</v>
      </c>
      <c r="O44" s="146">
        <v>30827</v>
      </c>
      <c r="P44" s="146">
        <v>29517</v>
      </c>
      <c r="Q44" s="146" t="s">
        <v>377</v>
      </c>
      <c r="R44" s="567"/>
      <c r="S44" s="565"/>
    </row>
    <row r="45" spans="1:19" ht="15.75" customHeight="1" x14ac:dyDescent="0.2">
      <c r="A45" s="356"/>
      <c r="B45" s="369"/>
      <c r="C45" s="519">
        <v>0</v>
      </c>
      <c r="D45" s="649" t="s">
        <v>906</v>
      </c>
      <c r="E45" s="146">
        <v>28600</v>
      </c>
      <c r="F45" s="146">
        <v>28511</v>
      </c>
      <c r="G45" s="146">
        <v>28385</v>
      </c>
      <c r="H45" s="146">
        <v>27829</v>
      </c>
      <c r="I45" s="146">
        <v>27561</v>
      </c>
      <c r="J45" s="146">
        <v>28441</v>
      </c>
      <c r="K45" s="146">
        <v>28995</v>
      </c>
      <c r="L45" s="146">
        <v>28631</v>
      </c>
      <c r="M45" s="146">
        <v>28103</v>
      </c>
      <c r="N45" s="146">
        <v>27254</v>
      </c>
      <c r="O45" s="146">
        <v>26382</v>
      </c>
      <c r="P45" s="146">
        <v>25723</v>
      </c>
      <c r="Q45" s="146" t="s">
        <v>377</v>
      </c>
      <c r="R45" s="367"/>
      <c r="S45" s="356"/>
    </row>
    <row r="46" spans="1:19" ht="15.75" customHeight="1" x14ac:dyDescent="0.2">
      <c r="A46" s="356"/>
      <c r="B46" s="366"/>
      <c r="C46" s="519">
        <v>0</v>
      </c>
      <c r="D46" s="649" t="s">
        <v>910</v>
      </c>
      <c r="E46" s="146">
        <v>20203</v>
      </c>
      <c r="F46" s="146">
        <v>20733</v>
      </c>
      <c r="G46" s="146">
        <v>20733</v>
      </c>
      <c r="H46" s="146">
        <v>20682</v>
      </c>
      <c r="I46" s="146">
        <v>20024</v>
      </c>
      <c r="J46" s="146">
        <v>20053</v>
      </c>
      <c r="K46" s="146">
        <v>20864</v>
      </c>
      <c r="L46" s="146">
        <v>20452</v>
      </c>
      <c r="M46" s="146">
        <v>20086</v>
      </c>
      <c r="N46" s="146">
        <v>19388</v>
      </c>
      <c r="O46" s="146">
        <v>18522</v>
      </c>
      <c r="P46" s="146">
        <v>18047</v>
      </c>
      <c r="Q46" s="146" t="s">
        <v>377</v>
      </c>
      <c r="R46" s="367"/>
      <c r="S46" s="356"/>
    </row>
    <row r="47" spans="1:19" ht="15.75" customHeight="1" x14ac:dyDescent="0.2">
      <c r="A47" s="356"/>
      <c r="B47" s="366"/>
      <c r="C47" s="519">
        <v>0</v>
      </c>
      <c r="D47" s="649" t="s">
        <v>908</v>
      </c>
      <c r="E47" s="146">
        <v>15065</v>
      </c>
      <c r="F47" s="146">
        <v>15110</v>
      </c>
      <c r="G47" s="146">
        <v>14686</v>
      </c>
      <c r="H47" s="146">
        <v>15132</v>
      </c>
      <c r="I47" s="146">
        <v>17829</v>
      </c>
      <c r="J47" s="146">
        <v>18565</v>
      </c>
      <c r="K47" s="146">
        <v>19907</v>
      </c>
      <c r="L47" s="146">
        <v>18980</v>
      </c>
      <c r="M47" s="146">
        <v>17224</v>
      </c>
      <c r="N47" s="146">
        <v>15509</v>
      </c>
      <c r="O47" s="146">
        <v>14304</v>
      </c>
      <c r="P47" s="146">
        <v>14001</v>
      </c>
      <c r="Q47" s="146" t="s">
        <v>377</v>
      </c>
      <c r="R47" s="367"/>
      <c r="S47" s="356"/>
    </row>
    <row r="48" spans="1:19" s="370" customFormat="1" ht="22.5" customHeight="1" x14ac:dyDescent="0.2">
      <c r="A48" s="368"/>
      <c r="B48" s="369"/>
      <c r="C48" s="1536" t="s">
        <v>233</v>
      </c>
      <c r="D48" s="1537"/>
      <c r="E48" s="1537"/>
      <c r="F48" s="1537"/>
      <c r="G48" s="1537"/>
      <c r="H48" s="1537"/>
      <c r="I48" s="1537"/>
      <c r="J48" s="1537"/>
      <c r="K48" s="1537"/>
      <c r="L48" s="1537"/>
      <c r="M48" s="1537"/>
      <c r="N48" s="1537"/>
      <c r="O48" s="1537"/>
      <c r="P48" s="1537"/>
      <c r="Q48" s="1537"/>
      <c r="R48" s="395"/>
      <c r="S48" s="368"/>
    </row>
    <row r="49" spans="1:19" s="370" customFormat="1" ht="10.5" customHeight="1" x14ac:dyDescent="0.2">
      <c r="A49" s="368"/>
      <c r="B49" s="369"/>
      <c r="C49" s="1538" t="s">
        <v>378</v>
      </c>
      <c r="D49" s="1538"/>
      <c r="E49" s="1538"/>
      <c r="F49" s="1538"/>
      <c r="G49" s="1538"/>
      <c r="H49" s="1538"/>
      <c r="I49" s="1538"/>
      <c r="J49" s="1538"/>
      <c r="K49" s="1538"/>
      <c r="L49" s="1538"/>
      <c r="M49" s="1538"/>
      <c r="N49" s="1538"/>
      <c r="O49" s="1538"/>
      <c r="P49" s="1538"/>
      <c r="Q49" s="1538"/>
      <c r="R49" s="395"/>
      <c r="S49" s="368"/>
    </row>
    <row r="50" spans="1:19" s="370" customFormat="1" ht="13.5" customHeight="1" x14ac:dyDescent="0.15">
      <c r="A50" s="368"/>
      <c r="B50" s="369"/>
      <c r="C50" s="398" t="s">
        <v>416</v>
      </c>
      <c r="D50" s="569"/>
      <c r="E50" s="570"/>
      <c r="F50" s="369"/>
      <c r="G50" s="570"/>
      <c r="H50" s="569"/>
      <c r="I50" s="570"/>
      <c r="J50" s="764"/>
      <c r="K50" s="501"/>
      <c r="L50" s="569"/>
      <c r="M50" s="569"/>
      <c r="N50" s="569"/>
      <c r="O50" s="569"/>
      <c r="P50" s="569"/>
      <c r="Q50" s="569"/>
      <c r="R50" s="395"/>
      <c r="S50" s="368"/>
    </row>
    <row r="51" spans="1:19" x14ac:dyDescent="0.2">
      <c r="A51" s="356"/>
      <c r="B51" s="366"/>
      <c r="C51" s="366"/>
      <c r="D51" s="366"/>
      <c r="E51" s="366"/>
      <c r="F51" s="366"/>
      <c r="G51" s="366"/>
      <c r="H51" s="418"/>
      <c r="I51" s="418"/>
      <c r="J51" s="418"/>
      <c r="K51" s="418"/>
      <c r="L51" s="637"/>
      <c r="M51" s="366"/>
      <c r="N51" s="1539">
        <v>43678</v>
      </c>
      <c r="O51" s="1539"/>
      <c r="P51" s="1539"/>
      <c r="Q51" s="1539"/>
      <c r="R51" s="571">
        <v>11</v>
      </c>
      <c r="S51" s="356"/>
    </row>
    <row r="52" spans="1:19" x14ac:dyDescent="0.2">
      <c r="A52" s="383"/>
      <c r="B52" s="383"/>
      <c r="C52" s="383"/>
      <c r="D52" s="383"/>
      <c r="E52" s="383"/>
      <c r="G52" s="383"/>
      <c r="H52" s="383"/>
      <c r="I52" s="383"/>
      <c r="J52" s="383"/>
      <c r="K52" s="383"/>
      <c r="L52" s="383"/>
      <c r="M52" s="383"/>
      <c r="N52" s="383"/>
      <c r="O52" s="383"/>
      <c r="P52" s="383"/>
      <c r="Q52" s="383"/>
      <c r="R52" s="383"/>
      <c r="S52" s="383"/>
    </row>
  </sheetData>
  <mergeCells count="8">
    <mergeCell ref="C48:Q48"/>
    <mergeCell ref="C49:Q49"/>
    <mergeCell ref="N51:Q51"/>
    <mergeCell ref="B1:H1"/>
    <mergeCell ref="C5:D6"/>
    <mergeCell ref="C8:D8"/>
    <mergeCell ref="C15:D15"/>
    <mergeCell ref="C16:D16"/>
  </mergeCells>
  <conditionalFormatting sqref="Q7">
    <cfRule type="cellIs" dxfId="1089" priority="3" operator="equal">
      <formula>"jan."</formula>
    </cfRule>
  </conditionalFormatting>
  <conditionalFormatting sqref="E7:P7">
    <cfRule type="cellIs" dxfId="1088" priority="2" operator="equal">
      <formula>"jan."</formula>
    </cfRule>
  </conditionalFormatting>
  <conditionalFormatting sqref="P7">
    <cfRule type="cellIs" dxfId="1087" priority="1"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24</vt:i4>
      </vt:variant>
      <vt:variant>
        <vt:lpstr>Intervalos com nome</vt:lpstr>
      </vt:variant>
      <vt:variant>
        <vt:i4>25</vt:i4>
      </vt:variant>
    </vt:vector>
  </HeadingPairs>
  <TitlesOfParts>
    <vt:vector size="49" baseType="lpstr">
      <vt:lpstr>capa</vt:lpstr>
      <vt:lpstr>introducao</vt:lpstr>
      <vt:lpstr>fontes</vt:lpstr>
      <vt:lpstr>6populacao1</vt:lpstr>
      <vt:lpstr>7empregoINE1</vt:lpstr>
      <vt:lpstr>8desemprego_INE1</vt:lpstr>
      <vt:lpstr>9lay_off</vt:lpstr>
      <vt:lpstr>10desemprego_IEFP</vt:lpstr>
      <vt:lpstr>11desemprego_IEFP</vt:lpstr>
      <vt:lpstr>12fp_anexo C</vt:lpstr>
      <vt:lpstr>13empresarial</vt:lpstr>
      <vt:lpstr>base</vt:lpstr>
      <vt:lpstr>14ganhos</vt:lpstr>
      <vt:lpstr>15salários</vt:lpstr>
      <vt:lpstr>16irct</vt:lpstr>
      <vt:lpstr>17acidentes</vt:lpstr>
      <vt:lpstr>18ssocial</vt:lpstr>
      <vt:lpstr>19ssocial</vt:lpstr>
      <vt:lpstr>20ssocial</vt:lpstr>
      <vt:lpstr>21destaque</vt:lpstr>
      <vt:lpstr>22destaque</vt:lpstr>
      <vt:lpstr>23conceito</vt:lpstr>
      <vt:lpstr>24conceito</vt:lpstr>
      <vt:lpstr>contracapa</vt:lpstr>
      <vt:lpstr>'10desemprego_IEFP'!Área_de_Impressão</vt:lpstr>
      <vt:lpstr>'11desemprego_IEFP'!Área_de_Impressão</vt:lpstr>
      <vt:lpstr>'12fp_anexo C'!Área_de_Impressão</vt:lpstr>
      <vt:lpstr>'13empresarial'!Área_de_Impressão</vt:lpstr>
      <vt:lpstr>'14ganhos'!Área_de_Impressão</vt:lpstr>
      <vt:lpstr>'15salários'!Área_de_Impressão</vt:lpstr>
      <vt:lpstr>'16irct'!Área_de_Impressão</vt:lpstr>
      <vt:lpstr>'17acidentes'!Área_de_Impressão</vt:lpstr>
      <vt:lpstr>'18ssocial'!Área_de_Impressão</vt:lpstr>
      <vt:lpstr>'19ssocial'!Área_de_Impressão</vt:lpstr>
      <vt:lpstr>'20ssocial'!Área_de_Impressão</vt:lpstr>
      <vt:lpstr>'21destaque'!Área_de_Impressão</vt:lpstr>
      <vt:lpstr>'22destaque'!Área_de_Impressão</vt:lpstr>
      <vt:lpstr>'23conceito'!Área_de_Impressão</vt:lpstr>
      <vt:lpstr>'24conceito'!Área_de_Impressão</vt:lpstr>
      <vt:lpstr>'6populacao1'!Área_de_Impressão</vt:lpstr>
      <vt:lpstr>'7empregoINE1'!Área_de_Impressão</vt:lpstr>
      <vt:lpstr>'8desemprego_INE1'!Área_de_Impressão</vt:lpstr>
      <vt:lpstr>'9lay_off'!Área_de_Impressão</vt:lpstr>
      <vt:lpstr>capa!Área_de_Impressão</vt:lpstr>
      <vt:lpstr>contracapa!Área_de_Impressão</vt:lpstr>
      <vt:lpstr>fontes!Área_de_Impressão</vt:lpstr>
      <vt:lpstr>introducao!Área_de_Impressão</vt:lpstr>
      <vt:lpstr>valor_médio_de_jan.19</vt:lpstr>
      <vt:lpstr>valor_médio_de_jan.2019</vt:lpstr>
    </vt:vector>
  </TitlesOfParts>
  <Company>DEEP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Teresa Feliciano</cp:lastModifiedBy>
  <cp:lastPrinted>2019-08-30T12:35:30Z</cp:lastPrinted>
  <dcterms:created xsi:type="dcterms:W3CDTF">2004-03-02T09:49:36Z</dcterms:created>
  <dcterms:modified xsi:type="dcterms:W3CDTF">2019-11-07T17:51:46Z</dcterms:modified>
</cp:coreProperties>
</file>